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Vidal\Downloads\Delivered to reporters\"/>
    </mc:Choice>
  </mc:AlternateContent>
  <xr:revisionPtr revIDLastSave="0" documentId="13_ncr:1_{BA1449CD-688A-4D91-96ED-1151DBC80AB0}" xr6:coauthVersionLast="47" xr6:coauthVersionMax="47" xr10:uidLastSave="{00000000-0000-0000-0000-000000000000}"/>
  <workbookProtection workbookAlgorithmName="SHA-512" workbookHashValue="YRX7OntrGHGwSbom/2zKx1e/7OgffaF83Z3RX0oFZEQ2+t3YlwRW6ED1q/swEtUF4l1A2K9Pt45shO+VfEe3OA==" workbookSaltValue="AJtBFtyERzKfnnjRQV6uoQ==" workbookSpinCount="100000" lockStructure="1"/>
  <bookViews>
    <workbookView xWindow="1410" yWindow="1395" windowWidth="24900" windowHeight="19320" xr2:uid="{C51BF87E-DC01-46BC-A521-2D3B2D1974A3}"/>
  </bookViews>
  <sheets>
    <sheet name="Background and Instructions" sheetId="1" r:id="rId1"/>
    <sheet name="CfB&amp;FC-PoM" sheetId="3" r:id="rId2"/>
    <sheet name="CfB-Consump.Red.Measures" sheetId="2" r:id="rId3"/>
    <sheet name="FC-Consump.Red.Measures" sheetId="6" r:id="rId4"/>
    <sheet name="QC1,2" sheetId="4" r:id="rId5"/>
    <sheet name="QC3" sheetId="7" r:id="rId6"/>
    <sheet name="QC4" sheetId="9" r:id="rId7"/>
    <sheet name="QC5,6" sheetId="11" r:id="rId8"/>
    <sheet name="Summary" sheetId="12" state="hidden" r:id="rId9"/>
    <sheet name="Lists" sheetId="13" state="hidden" r:id="rId10"/>
    <sheet name="2022_PoM" sheetId="17" state="hidden" r:id="rId11"/>
    <sheet name="2022_MFC" sheetId="16" state="hidden" r:id="rId12"/>
    <sheet name="2022_MCfB" sheetId="14" state="hidden" r:id="rId13"/>
  </sheets>
  <definedNames>
    <definedName name="_xlnm._FilterDatabase" localSheetId="12" hidden="1">'2022_MCfB'!$A$5:$DG$5</definedName>
    <definedName name="_xlnm._FilterDatabase" localSheetId="11" hidden="1">'2022_MFC'!$A$5:$CA$1067</definedName>
    <definedName name="_xlnm._FilterDatabase" localSheetId="10" hidden="1">'2022_PoM'!$A$8:$CY$124</definedName>
    <definedName name="_xlnm._FilterDatabase" localSheetId="2" hidden="1">'CfB-Consump.Red.Measures'!$B$7:$R$45</definedName>
    <definedName name="_xlnm._FilterDatabase" localSheetId="3" hidden="1">'FC-Consump.Red.Measures'!$B$7:$R$45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9" l="1"/>
  <c r="E52" i="9"/>
  <c r="E54" i="9"/>
  <c r="E57" i="9"/>
  <c r="C57" i="9"/>
  <c r="B57" i="9"/>
  <c r="G56" i="9"/>
  <c r="E56" i="9"/>
  <c r="C56" i="9"/>
  <c r="B56" i="9"/>
  <c r="E55" i="9"/>
  <c r="C55" i="9"/>
  <c r="B55" i="9"/>
  <c r="G54" i="9"/>
  <c r="C54" i="9"/>
  <c r="B54" i="9"/>
  <c r="G53" i="9"/>
  <c r="C53" i="9"/>
  <c r="B53" i="9"/>
  <c r="G52" i="9"/>
  <c r="C52" i="9"/>
  <c r="B52" i="9"/>
  <c r="F57" i="9" l="1" a="1"/>
  <c r="F57" i="9" s="1"/>
  <c r="G57" i="9"/>
  <c r="G55" i="9"/>
  <c r="F55" i="9" a="1"/>
  <c r="F55" i="9" s="1"/>
  <c r="H55" i="9" l="1"/>
  <c r="H57" i="9"/>
  <c r="C9" i="17" l="1"/>
  <c r="B9" i="17" l="1"/>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F52" i="9" s="1" a="1"/>
  <c r="F52" i="9" s="1"/>
  <c r="H52" i="9" s="1"/>
  <c r="B82" i="17"/>
  <c r="F53" i="9" s="1" a="1"/>
  <c r="F53" i="9" s="1"/>
  <c r="H53" i="9" s="1"/>
  <c r="B83" i="17"/>
  <c r="F54" i="9" s="1" a="1"/>
  <c r="F54" i="9" s="1"/>
  <c r="H54" i="9" s="1"/>
  <c r="B84" i="17"/>
  <c r="F56" i="9" s="1" a="1"/>
  <c r="F56" i="9" s="1"/>
  <c r="H56" i="9" s="1"/>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C13" i="3"/>
  <c r="C14" i="3"/>
  <c r="C15" i="3"/>
  <c r="B20" i="11" l="1"/>
  <c r="B19" i="11"/>
  <c r="B18" i="11"/>
  <c r="B17" i="11"/>
  <c r="B12" i="11"/>
  <c r="B11" i="11"/>
  <c r="B10" i="11"/>
  <c r="B9" i="11"/>
  <c r="B48" i="9"/>
  <c r="B47" i="9"/>
  <c r="B46" i="9"/>
  <c r="B45" i="9"/>
  <c r="B41" i="9"/>
  <c r="B40" i="9"/>
  <c r="B39" i="9"/>
  <c r="B38" i="9"/>
  <c r="B27" i="9"/>
  <c r="B26" i="9"/>
  <c r="B25" i="9"/>
  <c r="B24" i="9"/>
  <c r="B23" i="9"/>
  <c r="B22" i="9"/>
  <c r="B21" i="9"/>
  <c r="B20" i="9"/>
  <c r="B15" i="9"/>
  <c r="B14" i="9"/>
  <c r="B13" i="9"/>
  <c r="B12" i="9"/>
  <c r="B11" i="9"/>
  <c r="B91" i="7"/>
  <c r="B90" i="7"/>
  <c r="B89" i="7"/>
  <c r="B88" i="7"/>
  <c r="B87" i="7"/>
  <c r="B86" i="7"/>
  <c r="B85" i="7"/>
  <c r="B84" i="7"/>
  <c r="B80" i="7"/>
  <c r="B79" i="7"/>
  <c r="B78" i="7"/>
  <c r="B77" i="7"/>
  <c r="B76" i="7"/>
  <c r="B75" i="7"/>
  <c r="B74" i="7"/>
  <c r="B73" i="7"/>
  <c r="B67" i="7"/>
  <c r="B66" i="7"/>
  <c r="B65" i="7"/>
  <c r="B64" i="7"/>
  <c r="B63" i="7"/>
  <c r="B62" i="7"/>
  <c r="B61" i="7"/>
  <c r="B60" i="7"/>
  <c r="B56" i="7"/>
  <c r="B55" i="7"/>
  <c r="B54" i="7"/>
  <c r="B53" i="7"/>
  <c r="B52" i="7"/>
  <c r="B51" i="7"/>
  <c r="B50" i="7"/>
  <c r="B49" i="7"/>
  <c r="B43" i="7"/>
  <c r="B42" i="7"/>
  <c r="B41" i="7"/>
  <c r="B40" i="7"/>
  <c r="B39" i="7"/>
  <c r="B38" i="7"/>
  <c r="B37" i="7"/>
  <c r="B36" i="7"/>
  <c r="B35" i="7"/>
  <c r="B34" i="7"/>
  <c r="B33" i="7"/>
  <c r="B32" i="7"/>
  <c r="B31" i="7"/>
  <c r="B30" i="7"/>
  <c r="B29" i="7"/>
  <c r="B25" i="7"/>
  <c r="B24" i="7"/>
  <c r="B23" i="7"/>
  <c r="B22" i="7"/>
  <c r="B21" i="7"/>
  <c r="B20" i="7"/>
  <c r="B19" i="7"/>
  <c r="B18" i="7"/>
  <c r="B17" i="7"/>
  <c r="B16" i="7"/>
  <c r="B15" i="7"/>
  <c r="B14" i="7"/>
  <c r="B13" i="7"/>
  <c r="B12" i="7"/>
  <c r="B11" i="7"/>
  <c r="E8" i="4"/>
  <c r="B24" i="4"/>
  <c r="B23" i="4"/>
  <c r="B22" i="4"/>
  <c r="B21" i="4"/>
  <c r="B20" i="4"/>
  <c r="B16" i="4"/>
  <c r="B15" i="4"/>
  <c r="B14" i="4"/>
  <c r="B13" i="4"/>
  <c r="B12" i="4"/>
  <c r="B11" i="4"/>
  <c r="B10" i="4"/>
  <c r="B9" i="4"/>
  <c r="B8" i="4"/>
  <c r="C45" i="6"/>
  <c r="C44" i="6"/>
  <c r="C43" i="6"/>
  <c r="C42" i="6"/>
  <c r="C41" i="6"/>
  <c r="C40" i="6"/>
  <c r="C39" i="6"/>
  <c r="C38" i="6"/>
  <c r="C37" i="6"/>
  <c r="C36" i="6"/>
  <c r="C35" i="6"/>
  <c r="C34" i="6"/>
  <c r="C33" i="6"/>
  <c r="C32" i="6"/>
  <c r="C31" i="6"/>
  <c r="C30" i="6"/>
  <c r="H30" i="6" s="1" a="1"/>
  <c r="H30" i="6" s="1"/>
  <c r="C29" i="6"/>
  <c r="H29" i="6" s="1" a="1"/>
  <c r="H29" i="6" s="1"/>
  <c r="C28" i="6"/>
  <c r="H28" i="6" s="1" a="1"/>
  <c r="H28" i="6" s="1"/>
  <c r="C27" i="6"/>
  <c r="H27" i="6" s="1" a="1"/>
  <c r="H27" i="6" s="1"/>
  <c r="C26" i="6"/>
  <c r="H26" i="6" s="1" a="1"/>
  <c r="H26" i="6" s="1"/>
  <c r="C25" i="6"/>
  <c r="H25" i="6" s="1" a="1"/>
  <c r="H25" i="6" s="1"/>
  <c r="C24" i="6"/>
  <c r="H24" i="6" s="1" a="1"/>
  <c r="H24" i="6" s="1"/>
  <c r="C23" i="6"/>
  <c r="H23" i="6" s="1" a="1"/>
  <c r="H23" i="6" s="1"/>
  <c r="C22" i="6"/>
  <c r="H22" i="6" s="1" a="1"/>
  <c r="H22" i="6" s="1"/>
  <c r="C21" i="6"/>
  <c r="H21" i="6" s="1" a="1"/>
  <c r="H21" i="6" s="1"/>
  <c r="C20" i="6"/>
  <c r="H20" i="6" s="1" a="1"/>
  <c r="H20" i="6" s="1"/>
  <c r="C19" i="6"/>
  <c r="H19" i="6" s="1" a="1"/>
  <c r="H19" i="6" s="1"/>
  <c r="C18" i="6"/>
  <c r="H18" i="6" s="1" a="1"/>
  <c r="H18" i="6" s="1"/>
  <c r="C17" i="6"/>
  <c r="H17" i="6" s="1" a="1"/>
  <c r="H17" i="6" s="1"/>
  <c r="C16" i="6"/>
  <c r="H16" i="6" s="1" a="1"/>
  <c r="H16" i="6" s="1"/>
  <c r="C15" i="6"/>
  <c r="H15" i="6" s="1" a="1"/>
  <c r="H15" i="6" s="1"/>
  <c r="C14" i="6"/>
  <c r="H14" i="6" s="1" a="1"/>
  <c r="H14" i="6" s="1"/>
  <c r="C13" i="6"/>
  <c r="H13" i="6" s="1" a="1"/>
  <c r="H13" i="6" s="1"/>
  <c r="C12" i="6"/>
  <c r="H12" i="6" s="1" a="1"/>
  <c r="H12" i="6" s="1"/>
  <c r="C11" i="6"/>
  <c r="H11" i="6" s="1" a="1"/>
  <c r="H11" i="6" s="1"/>
  <c r="C10" i="6"/>
  <c r="H10" i="6" s="1" a="1"/>
  <c r="H10" i="6" s="1"/>
  <c r="C9" i="6"/>
  <c r="H9" i="6" s="1" a="1"/>
  <c r="H9" i="6" s="1"/>
  <c r="C8" i="6"/>
  <c r="H8" i="6" s="1" a="1"/>
  <c r="H8" i="6" s="1"/>
  <c r="B15" i="3"/>
  <c r="B14" i="3"/>
  <c r="B13" i="3"/>
  <c r="B12" i="3"/>
  <c r="C45" i="2"/>
  <c r="C44" i="2"/>
  <c r="C43" i="2"/>
  <c r="C42" i="2"/>
  <c r="C41" i="2"/>
  <c r="C40" i="2"/>
  <c r="C39" i="2"/>
  <c r="C38" i="2"/>
  <c r="C37" i="2"/>
  <c r="C36" i="2"/>
  <c r="C35" i="2"/>
  <c r="C34" i="2"/>
  <c r="C33" i="2"/>
  <c r="C32" i="2"/>
  <c r="C31" i="2"/>
  <c r="C30" i="2"/>
  <c r="H30" i="2" s="1" a="1"/>
  <c r="H30" i="2" s="1"/>
  <c r="C29" i="2"/>
  <c r="H29" i="2" s="1" a="1"/>
  <c r="H29" i="2" s="1"/>
  <c r="C28" i="2"/>
  <c r="H28" i="2" s="1" a="1"/>
  <c r="H28" i="2" s="1"/>
  <c r="C27" i="2"/>
  <c r="H27" i="2" s="1" a="1"/>
  <c r="H27" i="2" s="1"/>
  <c r="C26" i="2"/>
  <c r="H26" i="2" s="1" a="1"/>
  <c r="H26" i="2" s="1"/>
  <c r="C25" i="2"/>
  <c r="H25" i="2" s="1" a="1"/>
  <c r="H25" i="2" s="1"/>
  <c r="C24" i="2"/>
  <c r="H24" i="2" s="1" a="1"/>
  <c r="H24" i="2" s="1"/>
  <c r="C23" i="2"/>
  <c r="H23" i="2" s="1" a="1"/>
  <c r="H23" i="2" s="1"/>
  <c r="C22" i="2"/>
  <c r="H22" i="2" s="1" a="1"/>
  <c r="H22" i="2" s="1"/>
  <c r="C21" i="2"/>
  <c r="H21" i="2" s="1" a="1"/>
  <c r="H21" i="2" s="1"/>
  <c r="C20" i="2"/>
  <c r="H20" i="2" s="1" a="1"/>
  <c r="H20" i="2" s="1"/>
  <c r="C19" i="2"/>
  <c r="H19" i="2" s="1" a="1"/>
  <c r="H19" i="2" s="1"/>
  <c r="C18" i="2"/>
  <c r="H18" i="2" s="1" a="1"/>
  <c r="H18" i="2" s="1"/>
  <c r="C17" i="2"/>
  <c r="H17" i="2" s="1" a="1"/>
  <c r="H17" i="2" s="1"/>
  <c r="C16" i="2"/>
  <c r="H16" i="2" s="1" a="1"/>
  <c r="H16" i="2" s="1"/>
  <c r="C15" i="2"/>
  <c r="H15" i="2" s="1" a="1"/>
  <c r="H15" i="2" s="1"/>
  <c r="C14" i="2"/>
  <c r="H14" i="2" s="1" a="1"/>
  <c r="H14" i="2" s="1"/>
  <c r="C13" i="2"/>
  <c r="H13" i="2" s="1" a="1"/>
  <c r="H13" i="2" s="1"/>
  <c r="C12" i="2"/>
  <c r="H12" i="2" s="1" a="1"/>
  <c r="H12" i="2" s="1"/>
  <c r="C11" i="2"/>
  <c r="H11" i="2" s="1" a="1"/>
  <c r="H11" i="2" s="1"/>
  <c r="C10" i="2"/>
  <c r="H10" i="2" s="1" a="1"/>
  <c r="H10" i="2" s="1"/>
  <c r="C9" i="2"/>
  <c r="H9" i="2" s="1" a="1"/>
  <c r="H9" i="2" s="1"/>
  <c r="C8" i="2"/>
  <c r="H8" i="2" s="1" a="1"/>
  <c r="H8" i="2" s="1"/>
  <c r="C48" i="9" l="1"/>
  <c r="C47" i="9"/>
  <c r="C46" i="9"/>
  <c r="C45" i="9"/>
  <c r="E25" i="12"/>
  <c r="E24" i="12"/>
  <c r="D18" i="12"/>
  <c r="D17" i="12"/>
  <c r="E16" i="12"/>
  <c r="D14" i="12"/>
  <c r="E14" i="12"/>
  <c r="E18" i="12"/>
  <c r="E17" i="12"/>
  <c r="E15" i="12"/>
  <c r="E13" i="12"/>
  <c r="E12" i="12"/>
  <c r="D16" i="12"/>
  <c r="D15" i="12"/>
  <c r="D13" i="12"/>
  <c r="D12" i="12"/>
  <c r="E28" i="12" l="1"/>
  <c r="E29" i="12"/>
  <c r="E31" i="12"/>
  <c r="E32" i="12"/>
  <c r="E34" i="12"/>
  <c r="B20" i="12" l="1"/>
  <c r="A16" i="12" l="1"/>
  <c r="A17" i="12"/>
  <c r="A18" i="12"/>
  <c r="A15" i="12"/>
  <c r="A14" i="12"/>
  <c r="A13" i="12"/>
  <c r="A12" i="12"/>
  <c r="A6" i="12"/>
  <c r="A7" i="12"/>
  <c r="A8" i="12"/>
  <c r="A9" i="12"/>
  <c r="I9" i="12" l="1"/>
  <c r="H9" i="12"/>
  <c r="G9" i="12"/>
  <c r="F9" i="12"/>
  <c r="E9" i="12"/>
  <c r="D9" i="12"/>
  <c r="I8" i="12"/>
  <c r="H8" i="12"/>
  <c r="G8" i="12"/>
  <c r="F8" i="12"/>
  <c r="E8" i="12"/>
  <c r="D8" i="12"/>
  <c r="D7" i="12"/>
  <c r="E7" i="12"/>
  <c r="F7" i="12"/>
  <c r="G7" i="12"/>
  <c r="H7" i="12"/>
  <c r="I7" i="12"/>
  <c r="E6" i="12"/>
  <c r="F6" i="12"/>
  <c r="G6" i="12"/>
  <c r="H6" i="12"/>
  <c r="I6" i="12"/>
  <c r="D6" i="12"/>
  <c r="E13" i="4" l="1"/>
  <c r="D28" i="6"/>
  <c r="D19" i="2"/>
  <c r="D27" i="6"/>
  <c r="D9" i="6"/>
  <c r="D43" i="2"/>
  <c r="D42" i="6"/>
  <c r="D26" i="2"/>
  <c r="D18" i="2"/>
  <c r="D10" i="2"/>
  <c r="D26" i="6"/>
  <c r="D17" i="6"/>
  <c r="D35" i="2"/>
  <c r="C12" i="3"/>
  <c r="D25" i="2"/>
  <c r="D17" i="2"/>
  <c r="D9" i="2"/>
  <c r="D25" i="6"/>
  <c r="D16" i="6"/>
  <c r="D32" i="2"/>
  <c r="D36" i="2"/>
  <c r="D40" i="2"/>
  <c r="D44" i="2"/>
  <c r="D35" i="6"/>
  <c r="D39" i="6"/>
  <c r="D43" i="6"/>
  <c r="D19" i="6"/>
  <c r="D18" i="6"/>
  <c r="D39" i="2"/>
  <c r="D8" i="2"/>
  <c r="D24" i="2"/>
  <c r="D16" i="2"/>
  <c r="D8" i="6"/>
  <c r="D24" i="6"/>
  <c r="D15" i="6"/>
  <c r="D28" i="2"/>
  <c r="D27" i="2"/>
  <c r="D34" i="6"/>
  <c r="D31" i="2"/>
  <c r="D23" i="2"/>
  <c r="D15" i="2"/>
  <c r="D31" i="6"/>
  <c r="D23" i="6"/>
  <c r="D13" i="6"/>
  <c r="D33" i="2"/>
  <c r="D37" i="2"/>
  <c r="D41" i="2"/>
  <c r="D32" i="6"/>
  <c r="D36" i="6"/>
  <c r="D40" i="6"/>
  <c r="D44" i="6"/>
  <c r="D20" i="2"/>
  <c r="D38" i="6"/>
  <c r="D30" i="2"/>
  <c r="D22" i="2"/>
  <c r="D14" i="2"/>
  <c r="D30" i="6"/>
  <c r="D22" i="6"/>
  <c r="D12" i="6"/>
  <c r="D12" i="2"/>
  <c r="D10" i="6"/>
  <c r="D11" i="2"/>
  <c r="D29" i="2"/>
  <c r="D21" i="2"/>
  <c r="D13" i="2"/>
  <c r="D29" i="6"/>
  <c r="D20" i="6"/>
  <c r="D11" i="6"/>
  <c r="D34" i="2"/>
  <c r="D38" i="2"/>
  <c r="D42" i="2"/>
  <c r="D33" i="6"/>
  <c r="D37" i="6"/>
  <c r="D41" i="6"/>
  <c r="D45" i="6"/>
  <c r="B6" i="12"/>
  <c r="C16" i="4"/>
  <c r="C13" i="4"/>
  <c r="C12" i="4"/>
  <c r="C11" i="4"/>
  <c r="C14" i="4"/>
  <c r="C10" i="4"/>
  <c r="C9" i="4"/>
  <c r="C8" i="4"/>
  <c r="C20" i="4"/>
  <c r="B9" i="12"/>
  <c r="C23" i="4"/>
  <c r="B8" i="12"/>
  <c r="B13" i="12"/>
  <c r="B16" i="12"/>
  <c r="B18" i="12"/>
  <c r="B17" i="12"/>
  <c r="C22" i="4"/>
  <c r="B14" i="12"/>
  <c r="D45" i="2"/>
  <c r="B7" i="12"/>
  <c r="B12" i="12"/>
  <c r="C21" i="4"/>
  <c r="B15" i="12"/>
  <c r="C15" i="4"/>
  <c r="C27" i="9"/>
  <c r="C20" i="7"/>
  <c r="C33" i="7"/>
  <c r="C41" i="7"/>
  <c r="C54" i="7"/>
  <c r="C65" i="7"/>
  <c r="C85" i="7"/>
  <c r="C12" i="9"/>
  <c r="C24" i="9"/>
  <c r="C17" i="11"/>
  <c r="C19" i="7"/>
  <c r="C14" i="7"/>
  <c r="C34" i="7"/>
  <c r="C42" i="7"/>
  <c r="C55" i="7"/>
  <c r="C66" i="7"/>
  <c r="C75" i="7"/>
  <c r="C79" i="7"/>
  <c r="C86" i="7"/>
  <c r="C90" i="7"/>
  <c r="C13" i="9"/>
  <c r="C21" i="9"/>
  <c r="C10" i="11"/>
  <c r="C18" i="11"/>
  <c r="C24" i="7"/>
  <c r="C13" i="7"/>
  <c r="C29" i="7"/>
  <c r="C37" i="7"/>
  <c r="C50" i="7"/>
  <c r="C61" i="7"/>
  <c r="C74" i="7"/>
  <c r="C78" i="7"/>
  <c r="C89" i="7"/>
  <c r="C20" i="9"/>
  <c r="C9" i="11"/>
  <c r="C23" i="7"/>
  <c r="C30" i="7"/>
  <c r="C38" i="7"/>
  <c r="C51" i="7"/>
  <c r="C62" i="7"/>
  <c r="C22" i="7"/>
  <c r="C18" i="7"/>
  <c r="C43" i="7"/>
  <c r="C56" i="7"/>
  <c r="C26" i="9"/>
  <c r="C38" i="9"/>
  <c r="C63" i="7"/>
  <c r="C67" i="7"/>
  <c r="C76" i="7"/>
  <c r="C80" i="7"/>
  <c r="C87" i="7"/>
  <c r="C91" i="7"/>
  <c r="C14" i="9"/>
  <c r="C22" i="9"/>
  <c r="C39" i="9"/>
  <c r="C11" i="11"/>
  <c r="C19" i="11"/>
  <c r="C40" i="9"/>
  <c r="C11" i="7"/>
  <c r="C15" i="7"/>
  <c r="C31" i="7"/>
  <c r="C35" i="7"/>
  <c r="C39" i="7"/>
  <c r="C52" i="7"/>
  <c r="C25" i="7"/>
  <c r="C21" i="7"/>
  <c r="C17" i="7"/>
  <c r="C25" i="9"/>
  <c r="C12" i="7"/>
  <c r="C32" i="7"/>
  <c r="C36" i="7"/>
  <c r="C40" i="7"/>
  <c r="C49" i="7"/>
  <c r="C53" i="7"/>
  <c r="C60" i="7"/>
  <c r="C64" i="7"/>
  <c r="C73" i="7"/>
  <c r="C77" i="7"/>
  <c r="C84" i="7"/>
  <c r="C88" i="7"/>
  <c r="C11" i="9"/>
  <c r="C15" i="9"/>
  <c r="C23" i="9"/>
  <c r="C41" i="9"/>
  <c r="C12" i="11"/>
  <c r="C20" i="11"/>
  <c r="D14" i="6"/>
  <c r="C24" i="4"/>
  <c r="D21" i="6"/>
  <c r="C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tc={C2CD3029-7EFC-4D85-B214-5D0E6AD71D8D}</author>
  </authors>
  <commentList>
    <comment ref="A30" authorId="0" shapeId="0" xr:uid="{C2CD3029-7EFC-4D85-B214-5D0E6AD71D8D}">
      <text>
        <t>[Threaded comment]
Your version of Excel allows you to read this threaded comment; however, any edits to it will get removed if the file is opened in a newer version of Excel. Learn more: https://go.microsoft.com/fwlink/?linkid=870924
Comment:
    Need to add new tables d + e here?
Reply:
    To be done later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<sst xmlns="http://schemas.openxmlformats.org/spreadsheetml/2006/main" count="8705" uniqueCount="652">
  <si>
    <t>Reporting on Directive 2019/904 on the reduction of the impact of certain plastic products on the environment</t>
  </si>
  <si>
    <t xml:space="preserve">Annual reporting of: 
a) Single-use cups for beverages and food containers that have been placed on the market; 
b) Measures taken by the Member States to reduce consumption of single-use cups for beverages and food containers </t>
  </si>
  <si>
    <t>Template for reporting</t>
  </si>
  <si>
    <t>Background</t>
  </si>
  <si>
    <r>
      <rPr>
        <b/>
        <i/>
        <sz val="11"/>
        <color theme="1"/>
        <rFont val="Calibri"/>
        <family val="2"/>
        <scheme val="minor"/>
      </rPr>
      <t>Directive 2019/904</t>
    </r>
    <r>
      <rPr>
        <i/>
        <sz val="11"/>
        <color theme="1"/>
        <rFont val="Calibri"/>
        <family val="2"/>
        <scheme val="minor"/>
      </rPr>
      <t xml:space="preserve"> of the European Union and the Council of 5 June 2019 on the reduction of the impact of certain plastic products on the environment </t>
    </r>
    <r>
      <rPr>
        <sz val="11"/>
        <color theme="1"/>
        <rFont val="Calibri"/>
        <family val="2"/>
        <scheme val="minor"/>
      </rPr>
      <t xml:space="preserve">(henceforth "SUP Directive") aims at preventing and reducing the negative impact of certain plastic products on the (marine) environment and on human health, promoting the transition to a circular economy, and contributing to the efficient functioning of the internal market. 
The SUP Directive lays down an obligation on Member States to take measures to achieve an ambitious and sustained reduction in the consumption of the single-use plastic products listed in Part A of the Annex to that Directive (‘single-use plastic products’). The Directive, according to its </t>
    </r>
    <r>
      <rPr>
        <b/>
        <sz val="11"/>
        <color theme="1"/>
        <rFont val="Calibri"/>
        <family val="2"/>
        <scheme val="minor"/>
      </rPr>
      <t xml:space="preserve">Article 4 </t>
    </r>
    <r>
      <rPr>
        <sz val="11"/>
        <color theme="1"/>
        <rFont val="Calibri"/>
        <family val="2"/>
        <scheme val="minor"/>
      </rPr>
      <t xml:space="preserve">also sets out an obligation on Member States to report to the Commission data on the single-use plastic products that have been placed on the market each year and information on the measures taken in order to reduce the consumption of such products, including a quality check report. 
</t>
    </r>
    <r>
      <rPr>
        <b/>
        <sz val="11"/>
        <color theme="1"/>
        <rFont val="Calibri"/>
        <family val="2"/>
        <scheme val="minor"/>
      </rPr>
      <t xml:space="preserve">
</t>
    </r>
    <r>
      <rPr>
        <sz val="11"/>
        <color theme="1"/>
        <rFont val="Calibri"/>
        <family val="2"/>
        <scheme val="minor"/>
      </rPr>
      <t xml:space="preserve">Member States shall report on progress made to the Commission with a view to the establishment of binding quantitative Union targets for consumption reduction. </t>
    </r>
    <r>
      <rPr>
        <b/>
        <sz val="11"/>
        <color theme="1"/>
        <rFont val="Calibri"/>
        <family val="2"/>
        <scheme val="minor"/>
      </rPr>
      <t>Article 13 (1)</t>
    </r>
    <r>
      <rPr>
        <sz val="11"/>
        <color theme="1"/>
        <rFont val="Calibri"/>
        <family val="2"/>
        <scheme val="minor"/>
      </rPr>
      <t xml:space="preserve"> of the SUP Directive specifies, among other reporting obligations, that "Member States shall, for each calendar year, report to the Commission the following:
(a) data on single-use plastic products listed in Part A of the Annex that have been </t>
    </r>
    <r>
      <rPr>
        <b/>
        <sz val="11"/>
        <color theme="1"/>
        <rFont val="Calibri"/>
        <family val="2"/>
        <scheme val="minor"/>
      </rPr>
      <t xml:space="preserve">placed on the market </t>
    </r>
    <r>
      <rPr>
        <sz val="11"/>
        <color theme="1"/>
        <rFont val="Calibri"/>
        <family val="2"/>
        <scheme val="minor"/>
      </rPr>
      <t xml:space="preserve">of the Member State each year, to demonstrate the consumption reduction in accordance with Article 4(1); this inludes </t>
    </r>
    <r>
      <rPr>
        <b/>
        <sz val="11"/>
        <color theme="1"/>
        <rFont val="Calibri"/>
        <family val="2"/>
        <scheme val="minor"/>
      </rPr>
      <t>single-use plastic cups for beverages</t>
    </r>
    <r>
      <rPr>
        <sz val="11"/>
        <color theme="1"/>
        <rFont val="Calibri"/>
        <family val="2"/>
        <scheme val="minor"/>
      </rPr>
      <t xml:space="preserve"> including their covers and lids (referred to in part A, point (1), and </t>
    </r>
    <r>
      <rPr>
        <b/>
        <sz val="11"/>
        <color theme="1"/>
        <rFont val="Calibri"/>
        <family val="2"/>
        <scheme val="minor"/>
      </rPr>
      <t>food containers</t>
    </r>
    <r>
      <rPr>
        <sz val="11"/>
        <color theme="1"/>
        <rFont val="Calibri"/>
        <family val="2"/>
        <scheme val="minor"/>
      </rPr>
      <t xml:space="preserve"> (referred to in part A, point (2))
(b) information on the measures taken by the Member State for the purposes of Article 4(1), i.e. the reduction of the consumption of single use plastic cups for beverages and food containers. 
In order to do so, Member States shall report consumption:
-on the basis of the </t>
    </r>
    <r>
      <rPr>
        <b/>
        <sz val="11"/>
        <color theme="1"/>
        <rFont val="Calibri"/>
        <family val="2"/>
        <scheme val="minor"/>
      </rPr>
      <t>weight of plastic content in single-use plastic products placed on the market</t>
    </r>
    <r>
      <rPr>
        <sz val="11"/>
        <color theme="1"/>
        <rFont val="Aptos Narrow"/>
        <family val="2"/>
      </rPr>
      <t>,</t>
    </r>
    <r>
      <rPr>
        <sz val="11"/>
        <color theme="1"/>
        <rFont val="Calibri"/>
        <family val="2"/>
        <scheme val="minor"/>
      </rPr>
      <t xml:space="preserve"> </t>
    </r>
    <r>
      <rPr>
        <b/>
        <u/>
        <sz val="11"/>
        <color theme="1"/>
        <rFont val="Calibri"/>
        <family val="2"/>
        <scheme val="minor"/>
      </rPr>
      <t>OR</t>
    </r>
    <r>
      <rPr>
        <sz val="11"/>
        <color theme="1"/>
        <rFont val="Calibri"/>
        <family val="2"/>
        <scheme val="minor"/>
      </rPr>
      <t>;
-on the basis of a</t>
    </r>
    <r>
      <rPr>
        <b/>
        <sz val="11"/>
        <color theme="1"/>
        <rFont val="Calibri"/>
        <family val="2"/>
        <scheme val="minor"/>
      </rPr>
      <t xml:space="preserve"> number of single-use plastic products placed placed on the market</t>
    </r>
    <r>
      <rPr>
        <sz val="11"/>
        <color theme="1"/>
        <rFont val="Calibri"/>
        <family val="2"/>
        <scheme val="minor"/>
      </rPr>
      <t xml:space="preserve">.
Where there are </t>
    </r>
    <r>
      <rPr>
        <b/>
        <sz val="11"/>
        <color theme="1"/>
        <rFont val="Calibri"/>
        <family val="2"/>
        <scheme val="minor"/>
      </rPr>
      <t>significant exports or imports or other movements within the Union</t>
    </r>
    <r>
      <rPr>
        <sz val="11"/>
        <color theme="1"/>
        <rFont val="Calibri"/>
        <family val="2"/>
        <scheme val="minor"/>
      </rPr>
      <t xml:space="preserve"> of single-use plastic products before they are made available to the final consumer or user, Member States may </t>
    </r>
    <r>
      <rPr>
        <b/>
        <sz val="11"/>
        <color theme="1"/>
        <rFont val="Calibri"/>
        <family val="2"/>
        <scheme val="minor"/>
      </rPr>
      <t xml:space="preserve">adjust the weight or number </t>
    </r>
    <r>
      <rPr>
        <sz val="11"/>
        <color theme="1"/>
        <rFont val="Calibri"/>
        <family val="2"/>
        <scheme val="minor"/>
      </rPr>
      <t xml:space="preserve">of single-use plastic products </t>
    </r>
    <r>
      <rPr>
        <b/>
        <sz val="11"/>
        <color theme="1"/>
        <rFont val="Calibri"/>
        <family val="2"/>
        <scheme val="minor"/>
      </rPr>
      <t>placed on the market</t>
    </r>
    <r>
      <rPr>
        <sz val="11"/>
        <color theme="1"/>
        <rFont val="Calibri"/>
        <family val="2"/>
        <scheme val="minor"/>
      </rPr>
      <t xml:space="preserve">, in order to take account of such movements. 
Member States are, required to report </t>
    </r>
    <r>
      <rPr>
        <b/>
        <sz val="11"/>
        <color theme="1"/>
        <rFont val="Calibri"/>
        <family val="2"/>
        <scheme val="minor"/>
      </rPr>
      <t>all the measures undertaken</t>
    </r>
    <r>
      <rPr>
        <sz val="11"/>
        <color theme="1"/>
        <rFont val="Calibri"/>
        <family val="2"/>
        <scheme val="minor"/>
      </rPr>
      <t xml:space="preserve"> even if not explicitly mentioned in the indicative list of categories and sub-categories (see sheets "CfB-Consump.Red.Measures" and "FC-Consump.Red.Measures".
Article 13(1) of the SUP Directive states also that "Member States shall report the data and information electronically within 18 months of the end of the reporting year for which they were collected. (...) The first reporting period shall be the calendar year 2022." 
Article 13(2) of the SUP Directive states that "The data and information reported by Member States in accordance with this Article shall be accompanied by a </t>
    </r>
    <r>
      <rPr>
        <b/>
        <sz val="11"/>
        <color theme="1"/>
        <rFont val="Calibri"/>
        <family val="2"/>
        <scheme val="minor"/>
      </rPr>
      <t>quality check report</t>
    </r>
    <r>
      <rPr>
        <sz val="11"/>
        <color theme="1"/>
        <rFont val="Calibri"/>
        <family val="2"/>
        <scheme val="minor"/>
      </rPr>
      <t xml:space="preserve">." The data and information shall be reported in the </t>
    </r>
    <r>
      <rPr>
        <b/>
        <sz val="11"/>
        <color theme="1"/>
        <rFont val="Calibri"/>
        <family val="2"/>
        <scheme val="minor"/>
      </rPr>
      <t>format</t>
    </r>
    <r>
      <rPr>
        <sz val="11"/>
        <color theme="1"/>
        <rFont val="Calibri"/>
        <family val="2"/>
        <scheme val="minor"/>
      </rPr>
      <t xml:space="preserve"> established by the Commission. The </t>
    </r>
    <r>
      <rPr>
        <b/>
        <i/>
        <sz val="11"/>
        <color theme="1"/>
        <rFont val="Calibri"/>
        <family val="2"/>
        <scheme val="minor"/>
      </rPr>
      <t>Commission Implementing Decision (EU) 2022/162</t>
    </r>
    <r>
      <rPr>
        <i/>
        <sz val="11"/>
        <color theme="1"/>
        <rFont val="Calibri"/>
        <family val="2"/>
        <scheme val="minor"/>
      </rPr>
      <t xml:space="preserve"> of 4 February 2022 </t>
    </r>
    <r>
      <rPr>
        <sz val="11"/>
        <color theme="1"/>
        <rFont val="Calibri"/>
        <family val="2"/>
        <scheme val="minor"/>
      </rPr>
      <t>lays down the rules for the application of SUP Directive as regards the calculation, verification and reporting on the reduction in the consumption of certain single-use plastic products and the measures taken by Member States to achieve such reduction.</t>
    </r>
  </si>
  <si>
    <t>Instructions</t>
  </si>
  <si>
    <r>
      <t>This template is to be used by Member States for the reporting of the following data and information linked to the reporting obligations of the SUP Directive, as well as the related quality check report: 
(a) data on single-use plastic products listed in Part A of the Annex that have been placed on the market of the Member State each year, to demonstrate the consumption reduction in accordance with Article 4(1); this inludes single-use plastic cups for beverages including their covers and lids (referred to in part A, point (1), and food containers (referred to in part A, point (2))
(b) information on the measures taken by the Member State for the purposes of Article 4(1), i.e. the reduction of the consumption of single use plastic cups for beverages and food containers. 
The format follows the specifications provided in the</t>
    </r>
    <r>
      <rPr>
        <i/>
        <sz val="11"/>
        <color theme="1"/>
        <rFont val="Calibri"/>
        <family val="2"/>
        <scheme val="minor"/>
      </rPr>
      <t xml:space="preserve"> </t>
    </r>
    <r>
      <rPr>
        <b/>
        <i/>
        <sz val="11"/>
        <color theme="1"/>
        <rFont val="Calibri"/>
        <family val="2"/>
        <scheme val="minor"/>
      </rPr>
      <t>Commission Implementing Decision (EU) 2022/162</t>
    </r>
    <r>
      <rPr>
        <i/>
        <sz val="11"/>
        <color theme="1"/>
        <rFont val="Calibri"/>
        <family val="2"/>
        <scheme val="minor"/>
      </rPr>
      <t xml:space="preserve"> of 4 February 2022 laying down the rules for the application of SUP Directive as regards the calculation, verification and reporting on the reduction in the consumption of certain single-use plastic products and the measures taken by Member States to achieve such reduction</t>
    </r>
    <r>
      <rPr>
        <sz val="11"/>
        <color theme="1"/>
        <rFont val="Calibri"/>
        <family val="2"/>
        <scheme val="minor"/>
      </rPr>
      <t xml:space="preserve">.
Below, an overview is provided of the different sheets to be filled in within this template. In each of these sheets, the coloring of the cells informs about which fields are mandatory and which are voluntary. </t>
    </r>
    <r>
      <rPr>
        <b/>
        <sz val="11"/>
        <color rgb="FF009591"/>
        <rFont val="Calibri"/>
        <family val="2"/>
        <scheme val="minor"/>
      </rPr>
      <t>When reporting in sheet "CfB&amp;FC-PoM"</t>
    </r>
    <r>
      <rPr>
        <sz val="11"/>
        <rFont val="Calibri"/>
        <family val="2"/>
        <scheme val="minor"/>
      </rPr>
      <t xml:space="preserve"> (data on single-use plastic products placed on the market), </t>
    </r>
    <r>
      <rPr>
        <b/>
        <sz val="11"/>
        <color rgb="FF009591"/>
        <rFont val="Calibri"/>
        <family val="2"/>
        <scheme val="minor"/>
      </rPr>
      <t>you must indicate whether you are reporting by weight or by number of units</t>
    </r>
    <r>
      <rPr>
        <sz val="11"/>
        <rFont val="Calibri"/>
        <family val="2"/>
        <scheme val="minor"/>
      </rPr>
      <t>. This wil color accordingly the cells for which reporting is mandatory and those for which is voluntary.</t>
    </r>
    <r>
      <rPr>
        <sz val="11"/>
        <color rgb="FF009591"/>
        <rFont val="Calibri"/>
        <family val="2"/>
        <scheme val="minor"/>
      </rPr>
      <t xml:space="preserve">
</t>
    </r>
    <r>
      <rPr>
        <sz val="11"/>
        <color theme="1"/>
        <rFont val="Calibri"/>
        <family val="2"/>
        <scheme val="minor"/>
      </rPr>
      <t xml:space="preserve">
Within each sheet, you will also find guidance on how to fill in the different cells. Please refer to the </t>
    </r>
    <r>
      <rPr>
        <b/>
        <sz val="11"/>
        <color theme="1"/>
        <rFont val="Calibri"/>
        <family val="2"/>
        <scheme val="minor"/>
      </rPr>
      <t>"Manual for reporters"</t>
    </r>
    <r>
      <rPr>
        <sz val="11"/>
        <color theme="1"/>
        <rFont val="Calibri"/>
        <family val="2"/>
        <scheme val="minor"/>
      </rPr>
      <t xml:space="preserve"> for a more complete overview and guidance on how to fill in each sheet of the template. In the Manual for reporters you will also find more guidance on definitions, Frequently Asked Questions, and links to additional sources of information, which can help you along the reporting process.
Note that many cells include some constraints, such as </t>
    </r>
    <r>
      <rPr>
        <b/>
        <sz val="11"/>
        <color theme="1"/>
        <rFont val="Calibri"/>
        <family val="2"/>
        <scheme val="minor"/>
      </rPr>
      <t>text length restrictions</t>
    </r>
    <r>
      <rPr>
        <sz val="11"/>
        <color theme="1"/>
        <rFont val="Calibri"/>
        <family val="2"/>
        <scheme val="minor"/>
      </rPr>
      <t xml:space="preserve">. You will receive a warning message in case your text does not meet the requirements. In such case, please note that when you receive a warning, Excel will ask you if you want to continue (see image here below): 
If you to select “No”, you could go back to your text and reduce the length. If you click on “Yes”, Excel will let you continue filling in the form, even if the text is too long.  Be aware that </t>
    </r>
    <r>
      <rPr>
        <b/>
        <sz val="11"/>
        <color rgb="FF009591"/>
        <rFont val="Calibri"/>
        <family val="2"/>
        <scheme val="minor"/>
      </rPr>
      <t>if you select “Cancel” the text that you typed in the cell will disappear.</t>
    </r>
    <r>
      <rPr>
        <sz val="11"/>
        <color rgb="FF009591"/>
        <rFont val="Calibri"/>
        <family val="2"/>
        <scheme val="minor"/>
      </rPr>
      <t xml:space="preserve">
</t>
    </r>
    <r>
      <rPr>
        <sz val="11"/>
        <color theme="1"/>
        <rFont val="Calibri"/>
        <family val="2"/>
        <scheme val="minor"/>
      </rPr>
      <t xml:space="preserve">
Within sheets "CfB-Consump.Red.Measures" and "FC-Consump.Red.Measures" the format laid down in the implementing decision allows you to add more rows to report more measures as necessary. In these cases, for simplicity, some additional rows have been already added to the template. In case you need to add more rows, please reach out to us at </t>
    </r>
    <r>
      <rPr>
        <sz val="11"/>
        <color theme="4"/>
        <rFont val="Calibri"/>
        <family val="2"/>
        <scheme val="minor"/>
      </rPr>
      <t>sup.reporting@eea.europa.eu</t>
    </r>
    <r>
      <rPr>
        <sz val="11"/>
        <color theme="1"/>
        <rFont val="Calibri"/>
        <family val="2"/>
        <scheme val="minor"/>
      </rPr>
      <t>.</t>
    </r>
  </si>
  <si>
    <t>Excelsheets in this file</t>
  </si>
  <si>
    <t>Name</t>
  </si>
  <si>
    <t>Description</t>
  </si>
  <si>
    <t>CfB&amp;FC-PoM</t>
  </si>
  <si>
    <t>CfB-Consump.Red.Measures</t>
  </si>
  <si>
    <t>FC-Consump.Red.Measures</t>
  </si>
  <si>
    <t>QC1,2</t>
  </si>
  <si>
    <t>General information and description of the parties involved in the data collection, as detailed in the Quality Check report within Annex IV of the Commission Implementing Decision (EU) 2022/162.</t>
  </si>
  <si>
    <t>QC3</t>
  </si>
  <si>
    <t>Description of methods used, as detailed in the Quality Check report within Annex IV of the Commission Implementing Decision (EU) 2022/162.</t>
  </si>
  <si>
    <t>QC4</t>
  </si>
  <si>
    <t>Data verification and control system, as detailed in the Quality Check report within Annex IV of the Commission Implementing Decision (EU) 2022/162.</t>
  </si>
  <si>
    <t>QC5,6</t>
  </si>
  <si>
    <t>Confidentiality, and main national websites, reference documents and publications, as detailed in the Quality Check report within Annex IV of the Commission Implementing Decision (EU) 2022/162.</t>
  </si>
  <si>
    <t>Version</t>
  </si>
  <si>
    <t>v1.2</t>
  </si>
  <si>
    <t>Legend</t>
  </si>
  <si>
    <t>Light colour means voluntary field</t>
  </si>
  <si>
    <r>
      <t xml:space="preserve">Please specify whether you are reporting based on </t>
    </r>
    <r>
      <rPr>
        <b/>
        <sz val="12"/>
        <color theme="1"/>
        <rFont val="Calibri"/>
        <family val="2"/>
        <scheme val="minor"/>
      </rPr>
      <t>weight</t>
    </r>
    <r>
      <rPr>
        <sz val="12"/>
        <color theme="1"/>
        <rFont val="Calibri"/>
        <family val="2"/>
        <scheme val="minor"/>
      </rPr>
      <t xml:space="preserve"> or based on </t>
    </r>
    <r>
      <rPr>
        <b/>
        <sz val="12"/>
        <color theme="1"/>
        <rFont val="Calibri"/>
        <family val="2"/>
        <scheme val="minor"/>
      </rPr>
      <t>number</t>
    </r>
    <r>
      <rPr>
        <sz val="12"/>
        <color theme="1"/>
        <rFont val="Calibri"/>
        <family val="2"/>
        <scheme val="minor"/>
      </rPr>
      <t>, both for Cups for beverages (CfB) and Food containers (FC).</t>
    </r>
  </si>
  <si>
    <t>Dark colour means compulsory - see provisions that apply in specific cells</t>
  </si>
  <si>
    <t>You need to use the same metric that you used in the first reporting year</t>
  </si>
  <si>
    <t>Cups for beverages (CfB)</t>
  </si>
  <si>
    <t>Weight</t>
  </si>
  <si>
    <t>COUNTRY:</t>
  </si>
  <si>
    <t>Liechtenstein</t>
  </si>
  <si>
    <t>Food containers (FC)</t>
  </si>
  <si>
    <t>REFERENCE YEAR:</t>
  </si>
  <si>
    <t>2023</t>
  </si>
  <si>
    <r>
      <rPr>
        <sz val="14"/>
        <color theme="1"/>
        <rFont val="Calibri"/>
        <family val="2"/>
        <scheme val="minor"/>
      </rPr>
      <t xml:space="preserve">Implementing Decision (EU) 2022/162. </t>
    </r>
    <r>
      <rPr>
        <b/>
        <sz val="14"/>
        <color theme="1"/>
        <rFont val="Calibri"/>
        <family val="2"/>
        <scheme val="minor"/>
      </rPr>
      <t xml:space="preserve">
Annex II. Format for reporting of data on single-use plastic products placed on the market</t>
    </r>
  </si>
  <si>
    <t>Country</t>
  </si>
  <si>
    <t>Year</t>
  </si>
  <si>
    <t>Item</t>
  </si>
  <si>
    <t>Placed on the market</t>
  </si>
  <si>
    <t>Weight of plastic (tonnes) (1)</t>
  </si>
  <si>
    <t>Weight of plastic (tonnes) - adjusted for movements (2)</t>
  </si>
  <si>
    <t>Total weight (tonnes) (1)</t>
  </si>
  <si>
    <t>Total weight (tonnes) - EU adjusted for movements (2)</t>
  </si>
  <si>
    <t>Products (thousand units) (3)</t>
  </si>
  <si>
    <t>Products (thousand units) - adjusted for movements (2)</t>
  </si>
  <si>
    <t>Made wholly of plastic</t>
  </si>
  <si>
    <r>
      <rPr>
        <b/>
        <sz val="11"/>
        <color theme="1"/>
        <rFont val="Calibri"/>
        <family val="2"/>
        <scheme val="minor"/>
      </rPr>
      <t>Cups for beverages</t>
    </r>
    <r>
      <rPr>
        <sz val="11"/>
        <color theme="1"/>
        <rFont val="Calibri"/>
        <family val="2"/>
        <scheme val="minor"/>
      </rPr>
      <t xml:space="preserve">, including their </t>
    </r>
    <r>
      <rPr>
        <b/>
        <sz val="11"/>
        <color theme="1"/>
        <rFont val="Calibri"/>
        <family val="2"/>
        <scheme val="minor"/>
      </rPr>
      <t>covers</t>
    </r>
    <r>
      <rPr>
        <sz val="11"/>
        <color theme="1"/>
        <rFont val="Calibri"/>
        <family val="2"/>
        <scheme val="minor"/>
      </rPr>
      <t xml:space="preserve"> and </t>
    </r>
    <r>
      <rPr>
        <b/>
        <sz val="11"/>
        <color theme="1"/>
        <rFont val="Calibri"/>
        <family val="2"/>
        <scheme val="minor"/>
      </rPr>
      <t>lids</t>
    </r>
    <r>
      <rPr>
        <sz val="11"/>
        <color theme="1"/>
        <rFont val="Calibri"/>
        <family val="2"/>
        <scheme val="minor"/>
      </rPr>
      <t>.</t>
    </r>
  </si>
  <si>
    <r>
      <rPr>
        <b/>
        <sz val="11"/>
        <color theme="1"/>
        <rFont val="Calibri"/>
        <family val="2"/>
        <scheme val="minor"/>
      </rPr>
      <t xml:space="preserve">Food containers </t>
    </r>
    <r>
      <rPr>
        <sz val="11"/>
        <color theme="1"/>
        <rFont val="Calibri"/>
        <family val="2"/>
        <scheme val="minor"/>
      </rPr>
      <t>made wholly of plastics, i.e. receptacles such as boxes, with or without a cover, used to contain food which a) is intended for immediate consumption, either on-the-spot or take-away, (b) is typically consumed from the receptacle, and (c) is ready to be consumed without any further preparation, such as cooking, boiling or heating, including food containers used for fast food or other meal ready for immediate consumption, except beverage containers, plates and packets and wrappers containing food.</t>
    </r>
  </si>
  <si>
    <t>Made partly of plastic</t>
  </si>
  <si>
    <r>
      <rPr>
        <b/>
        <sz val="11"/>
        <color theme="1"/>
        <rFont val="Calibri"/>
        <family val="2"/>
        <scheme val="minor"/>
      </rPr>
      <t xml:space="preserve">Food containers </t>
    </r>
    <r>
      <rPr>
        <sz val="11"/>
        <color theme="1"/>
        <rFont val="Calibri"/>
        <family val="2"/>
        <scheme val="minor"/>
      </rPr>
      <t>made partly of plastics, i.e. receptacles such as boxes, with or without a cover, used to contain food which a) is intended for immediate consumption, either on-the-spot or take-away, (b) is typically consumed from the receptacle, and (c) is ready to be consumed without any further preparation, such as cooking, boiling or heating, including food containers used for fast food or other meal ready for immediate consumption, except beverage containers, plates and packets and wrappers containing food.</t>
    </r>
  </si>
  <si>
    <t>(1)</t>
  </si>
  <si>
    <t>Provision of data is mandatory if a Member State applies the methodology laid down in Article 1(1), point (a), and may be adjusted in accordance with Article 1(3). Provision of data is voluntary if a Member State applies the methodology laid down in Article 1(1), point (b).</t>
  </si>
  <si>
    <t>(2)</t>
  </si>
  <si>
    <t>Where, in a certain Member State, the number or the weight of single-use plastic products placed on the market is not representative for the consumption of single-use plastic products in that Member State due to significant movements within the Union of single-use plastic products at wholesale level, that Member State should be allowed to adjust the weight or number in order to take account of such movements.</t>
  </si>
  <si>
    <t>(3)</t>
  </si>
  <si>
    <t>Provision of data is mandatory if a Member State applies the methodology laid down in Article 1(1), point (b), and may be adjusted in accordance with Article 1(3). Provision of data is voluntary if a Member State applies the methodology laid down in Article 1(1), point (a).</t>
  </si>
  <si>
    <r>
      <t xml:space="preserve">Light colour means voluntary field.
However, note that Member States are </t>
    </r>
    <r>
      <rPr>
        <b/>
        <u/>
        <sz val="13"/>
        <color theme="1"/>
        <rFont val="Calibri"/>
        <family val="2"/>
        <scheme val="minor"/>
      </rPr>
      <t>required</t>
    </r>
    <r>
      <rPr>
        <sz val="11"/>
        <color theme="1"/>
        <rFont val="Calibri"/>
        <family val="2"/>
        <scheme val="minor"/>
      </rPr>
      <t xml:space="preserve"> to report here all measures undertaken even if not explicitly mentioned in the indicative list. There is no specific category or sub-category which needs to be covered.</t>
    </r>
  </si>
  <si>
    <t>Dark colour means compulsory</t>
  </si>
  <si>
    <r>
      <rPr>
        <sz val="14"/>
        <color theme="1"/>
        <rFont val="Calibri"/>
        <family val="2"/>
        <scheme val="minor"/>
      </rPr>
      <t xml:space="preserve">Implementing Decision (EU) 2022/162. </t>
    </r>
    <r>
      <rPr>
        <b/>
        <sz val="14"/>
        <color theme="1"/>
        <rFont val="Calibri"/>
        <family val="2"/>
        <scheme val="minor"/>
      </rPr>
      <t xml:space="preserve">
Annex III.1. Measures to achieve reduction in the consumption of single-use plastic cups for beverages, including their covers and lids, referred to in Part A, point (1), of the Annex to Directive (EU) 2019/904 (SUP CfB)</t>
    </r>
  </si>
  <si>
    <t>Consumption reduction measures categories</t>
  </si>
  <si>
    <r>
      <t>Specification of the measure</t>
    </r>
    <r>
      <rPr>
        <sz val="12"/>
        <color theme="0"/>
        <rFont val="Calibri"/>
        <family val="2"/>
        <scheme val="minor"/>
      </rPr>
      <t xml:space="preserve"> 
(sub-categories)</t>
    </r>
  </si>
  <si>
    <t xml:space="preserve"> Measure currently in place in your country (Yes/No)</t>
  </si>
  <si>
    <t>Is the measure reported this year the same reported last year?</t>
  </si>
  <si>
    <t>Measure title</t>
  </si>
  <si>
    <t>URL of the measure and background policy/regulation</t>
  </si>
  <si>
    <t>Quantitative/ qualitative description of the measure</t>
  </si>
  <si>
    <t>Entry into force of the measure</t>
  </si>
  <si>
    <r>
      <t xml:space="preserve">Legal nature of the measure </t>
    </r>
    <r>
      <rPr>
        <sz val="12"/>
        <color theme="0"/>
        <rFont val="Calibri"/>
        <family val="2"/>
        <scheme val="minor"/>
      </rPr>
      <t>(please select voluntary or mandatory)</t>
    </r>
  </si>
  <si>
    <r>
      <t xml:space="preserve">Coverage of the measure 
</t>
    </r>
    <r>
      <rPr>
        <sz val="12"/>
        <color theme="0"/>
        <rFont val="Calibri"/>
        <family val="2"/>
        <scheme val="minor"/>
      </rPr>
      <t>(please select local, regional, national or other)</t>
    </r>
  </si>
  <si>
    <r>
      <t xml:space="preserve">Main target group of the measure </t>
    </r>
    <r>
      <rPr>
        <sz val="12"/>
        <color theme="0"/>
        <rFont val="Calibri"/>
        <family val="2"/>
        <scheme val="minor"/>
      </rPr>
      <t>(please indicate producers, importers, vendors or consumers)</t>
    </r>
  </si>
  <si>
    <t>Additional target group of the measure</t>
  </si>
  <si>
    <t>Sector concerned and the amount of actors subscribing to</t>
  </si>
  <si>
    <t>Quantitative targets</t>
  </si>
  <si>
    <t>Quantitative targets for reducing the share of SUP CfB placed on the market and made available to consumers.</t>
  </si>
  <si>
    <t>Yes</t>
  </si>
  <si>
    <t>&lt; Please select &gt;</t>
  </si>
  <si>
    <t>Quantitative targets for increasing the share of reusable alternatives to SUP CfB placed on the market and made available to consumers</t>
  </si>
  <si>
    <t>Promotion of sustainable alternatives to SUP CfB (including reusable plastic CfB)</t>
  </si>
  <si>
    <t>Measures promoting reusable alternatives to SUP CfB in public administrations</t>
  </si>
  <si>
    <t>Measures establishing obligations or incentives for economic operators to make reusable alternatives to SUP CfB available to consumers in large public events</t>
  </si>
  <si>
    <t>Measures establishing “bring-your-own” systems allowing consumers to bring their own cups for beverages</t>
  </si>
  <si>
    <t>Promotion of business models that provide reusable alternatives to SUP CfB</t>
  </si>
  <si>
    <t>Measures establishing obligations or incentives for economic operators to provide sustainable alternative CfB at the point of sale to the final consumer</t>
  </si>
  <si>
    <t>Promotion of free public sources of drinking water encouraging people to bring a refillable cup or drink from the tap</t>
  </si>
  <si>
    <t>Economic instruments</t>
  </si>
  <si>
    <t>Levies imposed on economic operators when placing SUP CfB on the market</t>
  </si>
  <si>
    <t>Green Public Procurement</t>
  </si>
  <si>
    <t>Deposit Refund schemes</t>
  </si>
  <si>
    <t>Subsidies or reduced levies for economic operators placing reusable alternatives to SUP CfB on the market</t>
  </si>
  <si>
    <t>Instruments ensuring discounts for consumers buying or bringing their own reusable alternatives to SUP CfB</t>
  </si>
  <si>
    <t>Extended producer responsibility obligations for producers of SUP CfB</t>
  </si>
  <si>
    <t>Marketing and use restrictions</t>
  </si>
  <si>
    <t>Restrictions on the placing on the market of SUP CfB in order to ensure that they are substituted with alternatives that are re-usable or do not contain plastic or contain less plastic as referred to in Article 4(1), third subparagraph, of Directive (EU) 2019/904</t>
  </si>
  <si>
    <t>Restrictions on the making available of SUP CfB in certain specific locations (e.g. public beaches or parks) or by certain economic operators and public administrations</t>
  </si>
  <si>
    <t>Restrictions on the use of SUP CfB when serving drinks to consumers</t>
  </si>
  <si>
    <t>Agreements between competent authorities and economic sectors pursuant to Article 17(3) of Directive (EU) 2019/904</t>
  </si>
  <si>
    <t>Agreements containing quantitative targets to reduce the number of SUP CfB placed on the market</t>
  </si>
  <si>
    <t>Agreements containing quantitative targets to place reusable alternatives or plastic-free products on the market</t>
  </si>
  <si>
    <t>Agreements containing obligations on the economic operators [of the relevant economic sectors] to inform consumers or encourage consumers to use alternatives to SUP CfB or reuse systems</t>
  </si>
  <si>
    <t>Awareness raising measures [focused on SUP CfB]</t>
  </si>
  <si>
    <t>Campaigns to raise awareness of the negative environmental impacts of SUP CfB due to littering and other inappropriate waste disposal, including as part of litter clean-up campaigns</t>
  </si>
  <si>
    <t>Promotion of sustainable alternatives to SUP CfB (e.g. reusable beverage cups)</t>
  </si>
  <si>
    <t>Promotion of venues connected to reusable schemes (e.g. “bring your own cup” schemes)</t>
  </si>
  <si>
    <t>Other additional measures</t>
  </si>
  <si>
    <t>[Please specify]</t>
  </si>
  <si>
    <r>
      <rPr>
        <sz val="14"/>
        <color theme="1"/>
        <rFont val="Calibri"/>
        <family val="2"/>
        <scheme val="minor"/>
      </rPr>
      <t xml:space="preserve">Implementing Decision (EU) 2022/162. </t>
    </r>
    <r>
      <rPr>
        <b/>
        <sz val="14"/>
        <color theme="1"/>
        <rFont val="Calibri"/>
        <family val="2"/>
        <scheme val="minor"/>
      </rPr>
      <t xml:space="preserve">
Annex III.2. Measures to achieve reduction in the consumption of single-use plastic food containers referred to in Part A, point (2), of the Annex to Directive (EU) 2019/904 (SUP FC)</t>
    </r>
  </si>
  <si>
    <t xml:space="preserve">  Measure currently in place in your country (Yes/No)</t>
  </si>
  <si>
    <t>Quantitative targets for reducing the share of SUP FC placed on the market and made available to consumers</t>
  </si>
  <si>
    <t>Quantitative targets for increasing the share of reusable alternatives to SUP FC placed on the market and made available to consumers</t>
  </si>
  <si>
    <t>Promotion of sustainable alternatives to SUP FC (including reusable plastics)</t>
  </si>
  <si>
    <t>Measures promoting reusable alternatives to SUP FC in public administrations</t>
  </si>
  <si>
    <t>Measures establishing obligations or incentives for economic operators to make reusable alternatives to SUP FC available to consumers in large public events</t>
  </si>
  <si>
    <t>Measures establishing “bring-your-own” systems allowing consumers to bring their own food container</t>
  </si>
  <si>
    <t>Promotion of business models that provide reusable alternatives to SUP FC, such as deposit systems</t>
  </si>
  <si>
    <t>Measures establishing obligations or incentives for economic operators to provide sustainable alternative to SUP FC at the point of sale to the final consumer</t>
  </si>
  <si>
    <t>Promotion of business models that provide for sustainable alternatives to SUP FC</t>
  </si>
  <si>
    <t>Levies on economic operators placing SUP FC on the market</t>
  </si>
  <si>
    <t>Subsidies or reduced levies for economic operators placing reusable alternatives to SUP FC on the market</t>
  </si>
  <si>
    <t>Deposit Return Schemes</t>
  </si>
  <si>
    <t>Instruments ensuring discounts for consumers buying reusable alternatives to SUP FC</t>
  </si>
  <si>
    <t>Extended producer responsibility obligations for producers of SUP FC</t>
  </si>
  <si>
    <t>Restrictions on the placing on the market of SUP FC in order to ensure that they are substituted with alternatives that are reusable or do not contain plastic or contain less plastic as referred to in Article 4(1), third subparagraph, of Directive (EU) 2019/904</t>
  </si>
  <si>
    <t>Restrictions on the making available of SUP FC in certain specific locations (e.g. public beaches or parks) or by certain economic operators and public administrations</t>
  </si>
  <si>
    <t>Restrictions on the use of SUP FC when providing food to consumers</t>
  </si>
  <si>
    <t>Agreements containing quantitative targets to reduce the number of SUP FC placed on the market</t>
  </si>
  <si>
    <t>Agreements containing obligations on economic operators [of the relevant economic sectors] to inform consumers or encourage consumers to use alternatives to SUP FC or reuse systems</t>
  </si>
  <si>
    <t>Awareness raising measures [focused on SUP FC]</t>
  </si>
  <si>
    <t>Campaigns to raise awareness of the negative environmental impact of SUP FC due to littering and other inappropriate waste disposal, including as part of litter clean-up campaigns</t>
  </si>
  <si>
    <t>Promotion of sustainable alternatives to SUP FC (e.g. reusable food containers)</t>
  </si>
  <si>
    <t>Promotion of venues connected to reusable schemes (e.g. “bring your own food container” schemes)</t>
  </si>
  <si>
    <r>
      <rPr>
        <sz val="14"/>
        <color theme="1"/>
        <rFont val="Calibri"/>
        <family val="2"/>
        <scheme val="minor"/>
      </rPr>
      <t xml:space="preserve">Implementing Decision (EU) 2022/162. </t>
    </r>
    <r>
      <rPr>
        <b/>
        <sz val="14"/>
        <color theme="1"/>
        <rFont val="Calibri"/>
        <family val="2"/>
        <scheme val="minor"/>
      </rPr>
      <t xml:space="preserve">
Annex IV</t>
    </r>
  </si>
  <si>
    <t>1. General Information</t>
  </si>
  <si>
    <t>Member State:</t>
  </si>
  <si>
    <t>Organisation submitting the data and the description:</t>
  </si>
  <si>
    <t>Contact name:</t>
  </si>
  <si>
    <t>Contact email address:</t>
  </si>
  <si>
    <t>Contact phone number:</t>
  </si>
  <si>
    <t>Reference year:</t>
  </si>
  <si>
    <t>Delivery date:</t>
  </si>
  <si>
    <t>Version:</t>
  </si>
  <si>
    <t>1.2</t>
  </si>
  <si>
    <t>Link to data publication by the Member State (if any):</t>
  </si>
  <si>
    <t>2. Description of the parties involved in the data collection:</t>
  </si>
  <si>
    <t>Name of institution</t>
  </si>
  <si>
    <t>Description of key responsibilities</t>
  </si>
  <si>
    <r>
      <t xml:space="preserve">Light colour means voluntary field.
However, note that Member States are </t>
    </r>
    <r>
      <rPr>
        <b/>
        <u/>
        <sz val="13"/>
        <color theme="1"/>
        <rFont val="Calibri"/>
        <family val="2"/>
        <scheme val="minor"/>
      </rPr>
      <t>required</t>
    </r>
    <r>
      <rPr>
        <sz val="11"/>
        <color theme="1"/>
        <rFont val="Calibri"/>
        <family val="2"/>
        <scheme val="minor"/>
      </rPr>
      <t xml:space="preserve"> to describe here the data sources and methods used that apply to the data they have reported.</t>
    </r>
  </si>
  <si>
    <t>3. Description of methods used</t>
  </si>
  <si>
    <r>
      <t xml:space="preserve">a. Data sources for calculating data on single-use plastic </t>
    </r>
    <r>
      <rPr>
        <b/>
        <u/>
        <sz val="14"/>
        <color theme="0"/>
        <rFont val="Calibri"/>
        <family val="2"/>
        <scheme val="minor"/>
      </rPr>
      <t>cups for beverages</t>
    </r>
    <r>
      <rPr>
        <b/>
        <sz val="11"/>
        <color theme="0"/>
        <rFont val="Calibri"/>
        <family val="2"/>
        <scheme val="minor"/>
      </rPr>
      <t xml:space="preserve">, including their covers and lids, referred to in Part A, point (1), of the Annex to Directive (EU) 2019/904 </t>
    </r>
    <r>
      <rPr>
        <b/>
        <u/>
        <sz val="11"/>
        <color theme="0"/>
        <rFont val="Calibri"/>
        <family val="2"/>
        <scheme val="minor"/>
      </rPr>
      <t>placed on the market</t>
    </r>
    <r>
      <rPr>
        <b/>
        <sz val="11"/>
        <color theme="0"/>
        <rFont val="Calibri"/>
        <family val="2"/>
        <scheme val="minor"/>
      </rPr>
      <t xml:space="preserve"> of a Member State</t>
    </r>
  </si>
  <si>
    <t>Data sources</t>
  </si>
  <si>
    <r>
      <t xml:space="preserve">Data source used
</t>
    </r>
    <r>
      <rPr>
        <sz val="11"/>
        <color theme="1"/>
        <rFont val="Calibri"/>
        <family val="2"/>
        <scheme val="minor"/>
      </rPr>
      <t>(yes/no)</t>
    </r>
  </si>
  <si>
    <t>Description of the applied methods</t>
  </si>
  <si>
    <r>
      <t xml:space="preserve">Share in the total data
</t>
    </r>
    <r>
      <rPr>
        <sz val="11"/>
        <color theme="1"/>
        <rFont val="Calibri"/>
        <family val="2"/>
        <scheme val="minor"/>
      </rPr>
      <t>(%)</t>
    </r>
  </si>
  <si>
    <t>Data from deposit refund schemes</t>
  </si>
  <si>
    <t>Extended Producer Responsibility (EPR) scheme data. Data from producers or from organisations implementing EPR obligations on their behalf</t>
  </si>
  <si>
    <t>Data from central registries on single-use plastic cups for beverages placed on the market</t>
  </si>
  <si>
    <t>Data from municipalities</t>
  </si>
  <si>
    <r>
      <t>Surveys</t>
    </r>
    <r>
      <rPr>
        <sz val="11"/>
        <color rgb="FF009591"/>
        <rFont val="Calibri"/>
        <family val="2"/>
        <scheme val="minor"/>
      </rPr>
      <t xml:space="preserve"> </t>
    </r>
    <r>
      <rPr>
        <b/>
        <sz val="11"/>
        <color rgb="FF009591"/>
        <rFont val="Calibri"/>
        <family val="2"/>
        <scheme val="minor"/>
      </rPr>
      <t>[Fill in details in section 4c within worksheet "QC4"]</t>
    </r>
  </si>
  <si>
    <t>No</t>
  </si>
  <si>
    <t>Compositional analyses</t>
  </si>
  <si>
    <t>Electronic registry</t>
  </si>
  <si>
    <t>Administrative reporting</t>
  </si>
  <si>
    <t>Production statistics - national codes</t>
  </si>
  <si>
    <t>Tax statistics</t>
  </si>
  <si>
    <t>Industry statistics</t>
  </si>
  <si>
    <t>Other sources (specify)</t>
  </si>
  <si>
    <r>
      <t xml:space="preserve">b. Data sources for calculating data on single-use plastic </t>
    </r>
    <r>
      <rPr>
        <b/>
        <u/>
        <sz val="14"/>
        <color theme="0"/>
        <rFont val="Calibri"/>
        <family val="2"/>
        <scheme val="minor"/>
      </rPr>
      <t>food containers</t>
    </r>
    <r>
      <rPr>
        <b/>
        <sz val="14"/>
        <color theme="0"/>
        <rFont val="Calibri"/>
        <family val="2"/>
        <scheme val="minor"/>
      </rPr>
      <t xml:space="preserve"> </t>
    </r>
    <r>
      <rPr>
        <b/>
        <sz val="11"/>
        <color theme="0"/>
        <rFont val="Calibri"/>
        <family val="2"/>
        <scheme val="minor"/>
      </rPr>
      <t xml:space="preserve">referred to in Part A, point (2), of the Annex to Directive (EU) 2019/904 </t>
    </r>
    <r>
      <rPr>
        <b/>
        <u/>
        <sz val="11"/>
        <color theme="0"/>
        <rFont val="Calibri"/>
        <family val="2"/>
        <scheme val="minor"/>
      </rPr>
      <t>placed on the market</t>
    </r>
    <r>
      <rPr>
        <b/>
        <sz val="11"/>
        <color theme="0"/>
        <rFont val="Calibri"/>
        <family val="2"/>
        <scheme val="minor"/>
      </rPr>
      <t xml:space="preserve"> of a Member State</t>
    </r>
  </si>
  <si>
    <t>Data from central registries on single-use plastic food containers placed on the market</t>
  </si>
  <si>
    <r>
      <t xml:space="preserve">Surveys </t>
    </r>
    <r>
      <rPr>
        <b/>
        <sz val="11"/>
        <color rgb="FF009591"/>
        <rFont val="Calibri"/>
        <family val="2"/>
        <scheme val="minor"/>
      </rPr>
      <t>[Fill in details in section 4c within worksheet "QC4"]</t>
    </r>
  </si>
  <si>
    <t>For data reported by weight</t>
  </si>
  <si>
    <r>
      <t>c.</t>
    </r>
    <r>
      <rPr>
        <sz val="14"/>
        <color theme="0"/>
        <rFont val="Calibri"/>
        <family val="2"/>
        <scheme val="minor"/>
      </rPr>
      <t xml:space="preserve"> </t>
    </r>
    <r>
      <rPr>
        <sz val="11"/>
        <color theme="0"/>
        <rFont val="Calibri"/>
        <family val="2"/>
        <scheme val="minor"/>
      </rPr>
      <t xml:space="preserve">Where data is </t>
    </r>
    <r>
      <rPr>
        <u/>
        <sz val="11"/>
        <color theme="0"/>
        <rFont val="Calibri"/>
        <family val="2"/>
        <scheme val="minor"/>
      </rPr>
      <t>reported by weight</t>
    </r>
    <r>
      <rPr>
        <sz val="11"/>
        <color theme="0"/>
        <rFont val="Calibri"/>
        <family val="2"/>
        <scheme val="minor"/>
      </rPr>
      <t xml:space="preserve"> using the methodology referred to in Article 1(1), point (a), please indicate whether an </t>
    </r>
    <r>
      <rPr>
        <u/>
        <sz val="11"/>
        <color theme="0"/>
        <rFont val="Calibri"/>
        <family val="2"/>
        <scheme val="minor"/>
      </rPr>
      <t>estimate</t>
    </r>
    <r>
      <rPr>
        <sz val="11"/>
        <color theme="0"/>
        <rFont val="Calibri"/>
        <family val="2"/>
        <scheme val="minor"/>
      </rPr>
      <t xml:space="preserve"> for the weight of plastic contained in single-use plastic products </t>
    </r>
    <r>
      <rPr>
        <u/>
        <sz val="11"/>
        <color theme="0"/>
        <rFont val="Calibri"/>
        <family val="2"/>
        <scheme val="minor"/>
      </rPr>
      <t>placed on the market</t>
    </r>
    <r>
      <rPr>
        <sz val="11"/>
        <color theme="0"/>
        <rFont val="Calibri"/>
        <family val="2"/>
        <scheme val="minor"/>
      </rPr>
      <t xml:space="preserve"> of a Member State and for the total weight of such products has been used, </t>
    </r>
    <r>
      <rPr>
        <u/>
        <sz val="11"/>
        <color theme="0"/>
        <rFont val="Calibri"/>
        <family val="2"/>
        <scheme val="minor"/>
      </rPr>
      <t>where data collection does not cover the whole market</t>
    </r>
    <r>
      <rPr>
        <sz val="11"/>
        <color theme="0"/>
        <rFont val="Calibri"/>
        <family val="2"/>
        <scheme val="minor"/>
      </rPr>
      <t>. If yes, please indicate the added weight of plastics in % of the total weight reported</t>
    </r>
  </si>
  <si>
    <t>Cups for beverages</t>
  </si>
  <si>
    <t>Specific issues considered</t>
  </si>
  <si>
    <t>Description of the applied methods to determine the estimates</t>
  </si>
  <si>
    <t>%</t>
  </si>
  <si>
    <t>Free riders(1)</t>
  </si>
  <si>
    <t>Intra EU (movements) and extra EU (imports/exports) (2)</t>
  </si>
  <si>
    <t>On-line sales(3)</t>
  </si>
  <si>
    <t>De-minimis rules(4)</t>
  </si>
  <si>
    <t>Others (specify)</t>
  </si>
  <si>
    <t>Food containers</t>
  </si>
  <si>
    <t>For data reported by the number of products</t>
  </si>
  <si>
    <r>
      <t xml:space="preserve">d. Where </t>
    </r>
    <r>
      <rPr>
        <u/>
        <sz val="11"/>
        <color theme="0"/>
        <rFont val="Calibri"/>
        <family val="2"/>
        <scheme val="minor"/>
      </rPr>
      <t>data is reported by the number of products</t>
    </r>
    <r>
      <rPr>
        <sz val="11"/>
        <color theme="0"/>
        <rFont val="Calibri"/>
        <family val="2"/>
        <scheme val="minor"/>
      </rPr>
      <t xml:space="preserve"> using the methodology referred to in Article 1(1), point (b), please indicate whether an </t>
    </r>
    <r>
      <rPr>
        <u/>
        <sz val="11"/>
        <color theme="0"/>
        <rFont val="Calibri"/>
        <family val="2"/>
        <scheme val="minor"/>
      </rPr>
      <t>estimate</t>
    </r>
    <r>
      <rPr>
        <sz val="11"/>
        <color theme="0"/>
        <rFont val="Calibri"/>
        <family val="2"/>
        <scheme val="minor"/>
      </rPr>
      <t xml:space="preserve"> of the number of single-use plastic products </t>
    </r>
    <r>
      <rPr>
        <u/>
        <sz val="11"/>
        <color theme="0"/>
        <rFont val="Calibri"/>
        <family val="2"/>
        <scheme val="minor"/>
      </rPr>
      <t xml:space="preserve">placed on the market </t>
    </r>
    <r>
      <rPr>
        <sz val="11"/>
        <color theme="0"/>
        <rFont val="Calibri"/>
        <family val="2"/>
        <scheme val="minor"/>
      </rPr>
      <t xml:space="preserve">of a Member State has been used, </t>
    </r>
    <r>
      <rPr>
        <u/>
        <sz val="11"/>
        <color theme="0"/>
        <rFont val="Calibri"/>
        <family val="2"/>
        <scheme val="minor"/>
      </rPr>
      <t>where data collection does not cover the whole market</t>
    </r>
    <r>
      <rPr>
        <sz val="11"/>
        <color theme="0"/>
        <rFont val="Calibri"/>
        <family val="2"/>
        <scheme val="minor"/>
      </rPr>
      <t>. If yes, please indicate the added number of products in % of the total number reported.</t>
    </r>
  </si>
  <si>
    <t>A free rider is a producer or distributor that places single-use plastic products on the market but does not fulfil its EPR responsibilities individually or collectively with other producers.</t>
  </si>
  <si>
    <t>Movements within the Union and imports / exports of products after they have been sold to end-users.</t>
  </si>
  <si>
    <t>Placing on the market data must include sale through distance communication.</t>
  </si>
  <si>
    <t>(4)</t>
  </si>
  <si>
    <t>De-minimis rules applied for reporting on single-use plastic products placed on the market.</t>
  </si>
  <si>
    <r>
      <rPr>
        <sz val="14"/>
        <color theme="1"/>
        <rFont val="Calibri"/>
        <family val="2"/>
        <scheme val="minor"/>
      </rPr>
      <t xml:space="preserve">Implementing Decision (EU) 2022/162. 
</t>
    </r>
    <r>
      <rPr>
        <b/>
        <sz val="14"/>
        <color theme="1"/>
        <rFont val="Calibri"/>
        <family val="2"/>
        <scheme val="minor"/>
      </rPr>
      <t>Annex IV</t>
    </r>
  </si>
  <si>
    <t>4. Data verification and control system</t>
  </si>
  <si>
    <r>
      <t xml:space="preserve">a. </t>
    </r>
    <r>
      <rPr>
        <b/>
        <u/>
        <sz val="14"/>
        <color theme="0"/>
        <rFont val="Calibri"/>
        <family val="2"/>
        <scheme val="minor"/>
      </rPr>
      <t>Verification</t>
    </r>
    <r>
      <rPr>
        <b/>
        <sz val="14"/>
        <color theme="0"/>
        <rFont val="Calibri"/>
        <family val="2"/>
        <scheme val="minor"/>
      </rPr>
      <t xml:space="preserve"> of data on single-use plastic products</t>
    </r>
    <r>
      <rPr>
        <b/>
        <u/>
        <sz val="14"/>
        <color theme="0"/>
        <rFont val="Calibri"/>
        <family val="2"/>
        <scheme val="minor"/>
      </rPr>
      <t xml:space="preserve"> placed on the market </t>
    </r>
    <r>
      <rPr>
        <b/>
        <sz val="14"/>
        <color theme="0"/>
        <rFont val="Calibri"/>
        <family val="2"/>
        <scheme val="minor"/>
      </rPr>
      <t>of a Member State</t>
    </r>
  </si>
  <si>
    <t>Verification and control procedures</t>
  </si>
  <si>
    <t>Applied for all relevant data on</t>
  </si>
  <si>
    <t>Additional comments, if relevant</t>
  </si>
  <si>
    <r>
      <t xml:space="preserve">Single-use plastic </t>
    </r>
    <r>
      <rPr>
        <b/>
        <sz val="13"/>
        <color theme="1"/>
        <rFont val="Calibri"/>
        <family val="2"/>
        <scheme val="minor"/>
      </rPr>
      <t>cups for beverages</t>
    </r>
    <r>
      <rPr>
        <sz val="11"/>
        <color theme="1"/>
        <rFont val="Calibri"/>
        <family val="2"/>
        <scheme val="minor"/>
      </rPr>
      <t>, including their covers and lids referred to in Part A, point (1), of the Annex to Directive (EU) 2019/904 placed on the market 
(yes/no/no data available at country level)</t>
    </r>
  </si>
  <si>
    <r>
      <t>Single-use plastic</t>
    </r>
    <r>
      <rPr>
        <b/>
        <sz val="11"/>
        <color theme="1"/>
        <rFont val="Calibri"/>
        <family val="2"/>
        <scheme val="minor"/>
      </rPr>
      <t xml:space="preserve"> </t>
    </r>
    <r>
      <rPr>
        <b/>
        <sz val="13"/>
        <color theme="1"/>
        <rFont val="Calibri"/>
        <family val="2"/>
        <scheme val="minor"/>
      </rPr>
      <t>food containers</t>
    </r>
    <r>
      <rPr>
        <sz val="13"/>
        <color theme="1"/>
        <rFont val="Calibri"/>
        <family val="2"/>
        <scheme val="minor"/>
      </rPr>
      <t xml:space="preserve"> </t>
    </r>
    <r>
      <rPr>
        <sz val="11"/>
        <color theme="1"/>
        <rFont val="Calibri"/>
        <family val="2"/>
        <scheme val="minor"/>
      </rPr>
      <t>referred to in Part A, point (2), of the Annex to Directive (EU) 2019/904 placed on the market
(yes/no)</t>
    </r>
  </si>
  <si>
    <t>Data completeness checks</t>
  </si>
  <si>
    <t>Cross-checks</t>
  </si>
  <si>
    <t>Time-series checks</t>
  </si>
  <si>
    <t>Audit checks</t>
  </si>
  <si>
    <t>Other (specify)</t>
  </si>
  <si>
    <r>
      <t>b. Description of</t>
    </r>
    <r>
      <rPr>
        <b/>
        <u/>
        <sz val="14"/>
        <color theme="0"/>
        <rFont val="Calibri"/>
        <family val="2"/>
        <scheme val="minor"/>
      </rPr>
      <t xml:space="preserve"> main factors</t>
    </r>
    <r>
      <rPr>
        <b/>
        <sz val="14"/>
        <color theme="0"/>
        <rFont val="Calibri"/>
        <family val="2"/>
        <scheme val="minor"/>
      </rPr>
      <t xml:space="preserve"> affecting the </t>
    </r>
    <r>
      <rPr>
        <b/>
        <u/>
        <sz val="14"/>
        <color theme="0"/>
        <rFont val="Calibri"/>
        <family val="2"/>
        <scheme val="minor"/>
      </rPr>
      <t xml:space="preserve">accuracy of the data </t>
    </r>
    <r>
      <rPr>
        <b/>
        <sz val="14"/>
        <color theme="0"/>
        <rFont val="Calibri"/>
        <family val="2"/>
        <scheme val="minor"/>
      </rPr>
      <t xml:space="preserve">on single-use plastic products </t>
    </r>
    <r>
      <rPr>
        <b/>
        <u/>
        <sz val="14"/>
        <color theme="0"/>
        <rFont val="Calibri"/>
        <family val="2"/>
        <scheme val="minor"/>
      </rPr>
      <t>placed on the market</t>
    </r>
    <r>
      <rPr>
        <b/>
        <sz val="14"/>
        <color theme="0"/>
        <rFont val="Calibri"/>
        <family val="2"/>
        <scheme val="minor"/>
      </rPr>
      <t xml:space="preserve"> of a Member State</t>
    </r>
  </si>
  <si>
    <t>Factors that can affect reliability [accuracy] of data</t>
  </si>
  <si>
    <t>Description of how the accuracy of the data is affected and which methods are applied to minimize such impact</t>
  </si>
  <si>
    <r>
      <t>Single-use plastic</t>
    </r>
    <r>
      <rPr>
        <b/>
        <sz val="13"/>
        <color theme="1"/>
        <rFont val="Calibri"/>
        <family val="2"/>
        <scheme val="minor"/>
      </rPr>
      <t xml:space="preserve"> food containers</t>
    </r>
    <r>
      <rPr>
        <sz val="11"/>
        <color theme="1"/>
        <rFont val="Calibri"/>
        <family val="2"/>
        <scheme val="minor"/>
      </rPr>
      <t xml:space="preserve"> referred to in Part A, point (2), of the Annex to Directive (EU) 2019/904 placed on the market
(yes/no)</t>
    </r>
  </si>
  <si>
    <t>Sampling errors(1)
(e.g. coefficients of variation)</t>
  </si>
  <si>
    <t>Coverage errors(2)
(e.g. de-minimis rules, regional coverage)</t>
  </si>
  <si>
    <t>Measurement errors(3)</t>
  </si>
  <si>
    <t>Data collection test instruments(4)
(e.g. questionnaires)</t>
  </si>
  <si>
    <t>Processing errors(5)</t>
  </si>
  <si>
    <t>Non-response errors(6)</t>
  </si>
  <si>
    <t>Model assumption errors(7)</t>
  </si>
  <si>
    <t>Other (please specify)</t>
  </si>
  <si>
    <t>Describe the estimated coefficients of variation and the methodologies applied for variance estimation.</t>
  </si>
  <si>
    <t>Describe the type and size of coverage errors.</t>
  </si>
  <si>
    <t>Describe the instruments to reduce potential risks and avoid errors.</t>
  </si>
  <si>
    <t>Describe the instruments and methodologies applied for securing quality and relevance of data collection instruments.</t>
  </si>
  <si>
    <t>(5)</t>
  </si>
  <si>
    <t>Describe the processing steps between data collection and production of statistics and list processing errors identified and their extent.</t>
  </si>
  <si>
    <t>(6)</t>
  </si>
  <si>
    <t>Describe the non-response rates for the main variables and the imputation methods (if any).</t>
  </si>
  <si>
    <t>(7)</t>
  </si>
  <si>
    <t>Describe the type and size of model assumption errors.</t>
  </si>
  <si>
    <t>c. Explanation of the scope and validity of surveys to collect data on single-use plastic products placed on the market of a Member State</t>
  </si>
  <si>
    <t>d. Differences from data reported for the previous years</t>
  </si>
  <si>
    <t>Significant methodological changes in the calculation method used for the current reference year in relation to the calculation method used for previous reference years, if any (please include in particular retrospective revisions, their nature and whether a break-flag is required for a certain year).</t>
  </si>
  <si>
    <t>e. Where the weight of plastic contained in and the total weight of single-use plastic products placed on the market of a Member State or the number of such products placed on the market of a Member State has increased by more than 10 % compared to the previous reporting year, an explanation of the reasons for that differences</t>
  </si>
  <si>
    <t>Single-use plastic products placed on the market</t>
  </si>
  <si>
    <t>Reporting based on</t>
  </si>
  <si>
    <t>Reported value 2022</t>
  </si>
  <si>
    <t>Reported value 2023</t>
  </si>
  <si>
    <t>Variation (%)</t>
  </si>
  <si>
    <t>Main reason for the variation</t>
  </si>
  <si>
    <t>Cups for beverages wholly made of plastic</t>
  </si>
  <si>
    <t>Food containers wholly made of plastic</t>
  </si>
  <si>
    <t>Cups for beverages partly made of plastic</t>
  </si>
  <si>
    <t>Food containers partly made of plastic</t>
  </si>
  <si>
    <t>5. Confidentiality</t>
  </si>
  <si>
    <t>Excel sheet</t>
  </si>
  <si>
    <t>Item and cell/s (specify)</t>
  </si>
  <si>
    <t>Justification to request the withhold of the publication of certain data or parts of this quality check report in accordance with Article 2(4) of the Commission Implementing Decision (EU) 2022/162</t>
  </si>
  <si>
    <t>6. Main national websites, reference documents and publications</t>
  </si>
  <si>
    <t>Please provide the name and URL of the main websites, reference documents and publications related to this data collection.</t>
  </si>
  <si>
    <t>Overview of results</t>
  </si>
  <si>
    <t>Reporting by weight</t>
  </si>
  <si>
    <t>Reporting by number</t>
  </si>
  <si>
    <t>Weight of plastic (tonnes)</t>
  </si>
  <si>
    <t>Weight of plastic (tonnes) - adjusted for movements</t>
  </si>
  <si>
    <t>Total weight (tonnes)</t>
  </si>
  <si>
    <t>Total weight (tonnes) - EU adjusted for movements</t>
  </si>
  <si>
    <t>Products (thousand units)</t>
  </si>
  <si>
    <t>Products (thousand units) - adjusted for movements</t>
  </si>
  <si>
    <t>Cups for beverages - wholly made of plastics</t>
  </si>
  <si>
    <t>Food containers - wholly made of plastics</t>
  </si>
  <si>
    <t>Cups for beverages - partly made of plastics</t>
  </si>
  <si>
    <t>Food containers - partly made of plastics</t>
  </si>
  <si>
    <t>Measures to reduce the consumption of:
(count)</t>
  </si>
  <si>
    <t>Promotion of sustainable alternatives to SUP CfB/FC (including reusable plastics)</t>
  </si>
  <si>
    <t>Awareness raising measures [focused on SUP CfB/FC]</t>
  </si>
  <si>
    <t>Other</t>
  </si>
  <si>
    <t>Confidentiality</t>
  </si>
  <si>
    <t>Quality Check Report</t>
  </si>
  <si>
    <t>Number of mandatory fields</t>
  </si>
  <si>
    <t>Number of filled in mandatory cells</t>
  </si>
  <si>
    <t xml:space="preserve">1. General Information </t>
  </si>
  <si>
    <t>2. Description of the parties involved in the data collection</t>
  </si>
  <si>
    <t>Description of the methods used</t>
  </si>
  <si>
    <t>3.a. Data sources for calculating data on single-use plastic cups for beverages, including their covers and lids, referred to in Part A, point (1), of the Annex to Directive (EU) 2019/904 placed on the market of a Member State</t>
  </si>
  <si>
    <t>3.b. Data sources for calculating data on single-use plastic food containers referred to in Part A, point (2), of the Annex to Directive (EU) 2019/904 placed on the market of a Member State</t>
  </si>
  <si>
    <t>a. Verification of data on single-use plastic products placed on the market of a Member State</t>
  </si>
  <si>
    <t>b. Description of main factors affecting the accuracy of the data on single-use plastic products placed on the market of a Member State</t>
  </si>
  <si>
    <t>VI. Main national websites, reference documents and publications</t>
  </si>
  <si>
    <t>Countries</t>
  </si>
  <si>
    <t>Weight/Number</t>
  </si>
  <si>
    <t>Yes/No</t>
  </si>
  <si>
    <t>Mandatory/voluntary</t>
  </si>
  <si>
    <t>Coverage of the measure</t>
  </si>
  <si>
    <t>Target group of the measure</t>
  </si>
  <si>
    <t>(yes/no/no data available at country level)</t>
  </si>
  <si>
    <t>Sheets</t>
  </si>
  <si>
    <t>SUP product in this template</t>
  </si>
  <si>
    <t>Austria</t>
  </si>
  <si>
    <t>Voluntary</t>
  </si>
  <si>
    <t>Local</t>
  </si>
  <si>
    <t>Producers</t>
  </si>
  <si>
    <t>Belgium</t>
  </si>
  <si>
    <t>Number</t>
  </si>
  <si>
    <t>Mandatory</t>
  </si>
  <si>
    <t>Regional</t>
  </si>
  <si>
    <t>Importers</t>
  </si>
  <si>
    <t>Bulgaria</t>
  </si>
  <si>
    <t>National</t>
  </si>
  <si>
    <t>Vendors</t>
  </si>
  <si>
    <t>No data available at country level &gt; Specify in "Additional comments"</t>
  </si>
  <si>
    <t>Croatia</t>
  </si>
  <si>
    <t>Consumers</t>
  </si>
  <si>
    <t>Cyprus</t>
  </si>
  <si>
    <t>Czechia</t>
  </si>
  <si>
    <t>Denmark</t>
  </si>
  <si>
    <t>Estonia</t>
  </si>
  <si>
    <t>Finland</t>
  </si>
  <si>
    <t>France</t>
  </si>
  <si>
    <t>Germany</t>
  </si>
  <si>
    <t>Greece</t>
  </si>
  <si>
    <t>Hungary</t>
  </si>
  <si>
    <t>Iceland</t>
  </si>
  <si>
    <t>Ireland</t>
  </si>
  <si>
    <t>Italy</t>
  </si>
  <si>
    <t>Latvia</t>
  </si>
  <si>
    <t>Lithuania</t>
  </si>
  <si>
    <t>Luxembourg</t>
  </si>
  <si>
    <t>Malta</t>
  </si>
  <si>
    <t>Netherlands</t>
  </si>
  <si>
    <t>Norway</t>
  </si>
  <si>
    <t>Poland</t>
  </si>
  <si>
    <t>Portugal</t>
  </si>
  <si>
    <t>Romania</t>
  </si>
  <si>
    <t>Slovakia</t>
  </si>
  <si>
    <t>Slovenia</t>
  </si>
  <si>
    <t>Spain</t>
  </si>
  <si>
    <t>Sweden</t>
  </si>
  <si>
    <t xml:space="preserve">NOTE: This tab is to be hidden before template/workbook is protected </t>
  </si>
  <si>
    <t>2022</t>
  </si>
  <si>
    <r>
      <rPr>
        <sz val="14"/>
        <color rgb="FF000000"/>
        <rFont val="Calibri"/>
        <family val="2"/>
      </rPr>
      <t xml:space="preserve">Implementing Decision (EU) 2022/162. </t>
    </r>
    <r>
      <rPr>
        <b/>
        <sz val="14"/>
        <color rgb="FF000000"/>
        <rFont val="Calibri"/>
        <family val="2"/>
      </rPr>
      <t xml:space="preserve">
Annex II. Format for reporting of data on single-use plastic products placed on the market</t>
    </r>
  </si>
  <si>
    <t>Official choice reporting modality (W=weight, P=products)</t>
  </si>
  <si>
    <t>Observations and remarks about the data</t>
  </si>
  <si>
    <t>Based on other reference year</t>
  </si>
  <si>
    <t>TYPE</t>
  </si>
  <si>
    <t>DATA VALUE Formula</t>
  </si>
  <si>
    <t>Offocial choice</t>
  </si>
  <si>
    <r>
      <rPr>
        <b/>
        <sz val="11"/>
        <color rgb="FF000000"/>
        <rFont val="Calibri"/>
        <family val="2"/>
      </rPr>
      <t>Cups for beverages</t>
    </r>
    <r>
      <rPr>
        <sz val="11"/>
        <color theme="1"/>
        <rFont val="Calibri"/>
        <family val="2"/>
        <scheme val="minor"/>
      </rPr>
      <t xml:space="preserve">, including their </t>
    </r>
    <r>
      <rPr>
        <b/>
        <sz val="11"/>
        <color rgb="FF000000"/>
        <rFont val="Calibri"/>
        <family val="2"/>
      </rPr>
      <t>covers</t>
    </r>
    <r>
      <rPr>
        <sz val="11"/>
        <color theme="1"/>
        <rFont val="Calibri"/>
        <family val="2"/>
        <scheme val="minor"/>
      </rPr>
      <t xml:space="preserve"> and </t>
    </r>
    <r>
      <rPr>
        <b/>
        <sz val="11"/>
        <color rgb="FF000000"/>
        <rFont val="Calibri"/>
        <family val="2"/>
      </rPr>
      <t>lids</t>
    </r>
    <r>
      <rPr>
        <sz val="11"/>
        <color theme="1"/>
        <rFont val="Calibri"/>
        <family val="2"/>
        <scheme val="minor"/>
      </rPr>
      <t>.</t>
    </r>
  </si>
  <si>
    <t>P</t>
  </si>
  <si>
    <r>
      <rPr>
        <b/>
        <sz val="11"/>
        <color rgb="FF000000"/>
        <rFont val="Calibri"/>
        <family val="2"/>
      </rPr>
      <t xml:space="preserve">Food containers </t>
    </r>
    <r>
      <rPr>
        <sz val="11"/>
        <color theme="1"/>
        <rFont val="Calibri"/>
        <family val="2"/>
        <scheme val="minor"/>
      </rPr>
      <t>made wholly of plastics, i.e. receptacles such as boxes, with or without a cover, used to contain food which a) is intended for immediate consumption, either on-the-spot or take-away, (b) is typically consumed from the receptacle, and (c) is ready to be consumed without any further preparation, such as cooking, boiling or heating, including food containers used for fast food or other meal ready for immediate consumption, except beverage containers, plates and packets and wrappers containing food.</t>
    </r>
  </si>
  <si>
    <r>
      <rPr>
        <b/>
        <sz val="11"/>
        <color rgb="FF000000"/>
        <rFont val="Calibri"/>
        <family val="2"/>
      </rPr>
      <t xml:space="preserve">Food containers </t>
    </r>
    <r>
      <rPr>
        <sz val="11"/>
        <color theme="1"/>
        <rFont val="Calibri"/>
        <family val="2"/>
        <scheme val="minor"/>
      </rPr>
      <t>made partly of plastics, i.e. receptacles such as boxes, with or without a cover, used to contain food which a) is intended for immediate consumption, either on-the-spot or take-away, (b) is typically consumed from the receptacle, and (c) is ready to be consumed without any further preparation, such as cooking, boiling or heating, including food containers used for fast food or other meal ready for immediate consumption, except beverage containers, plates and packets and wrappers containing food.</t>
    </r>
  </si>
  <si>
    <t>W</t>
  </si>
  <si>
    <t>Calculation of the total market of household packaging, considering also freeriders and de-minimis (companies that put 300 or more kg of packaging on the Belgian market</t>
  </si>
  <si>
    <t>Data from 7 out pf 16 big companies, combined with data from levies to cups wholly and partially made of plastic</t>
  </si>
  <si>
    <t>2020 study using 2018 data</t>
  </si>
  <si>
    <t xml:space="preserve">Based on an estimate of the consumption of single-use FC pr. capita in Denmark. </t>
  </si>
  <si>
    <t>Based on a random sample of the companies that put one of more ton of plastic sales packaging on the market, multiplied by 1.2. to also account for those who put half-to-one tons</t>
  </si>
  <si>
    <t>Arithmetic average of the volumes for Q3 and Q4 2023 and Q1 2024. The plastic content was estimated based on industry information.</t>
  </si>
  <si>
    <t>Report only total weight for items partly made of plastcis, due to lack of data.</t>
  </si>
  <si>
    <t>Volume released on the market in 2018 and 2019, multiplied by a coefficient of 1.12 to approximate the volume for 2022.</t>
  </si>
  <si>
    <t>It includes data from items discarded in public areas</t>
  </si>
  <si>
    <t>Adjustments to 2022 data based on more comprehensive data in 2023</t>
  </si>
  <si>
    <t>Adjustments to 2022 data based on more comprehensive data in 2024</t>
  </si>
  <si>
    <t>Adjustments to 2022 data based on more comprehensive data in 2025</t>
  </si>
  <si>
    <t>Adjustments to 2022 data based on more comprehensive data in 2026</t>
  </si>
  <si>
    <t>Based on survey to industry, with phone follow up calls, but unknow size of the market</t>
  </si>
  <si>
    <t>EPR fo CfB and electronic registry for FC. Declare known size of the market. due to time constraints cups for beverages could not be surveyed, and that, for food containers, due to a design flaw, the quantities of wholly and partially made of plastic could not be questioned.</t>
  </si>
  <si>
    <t>From self declaration based on an e-tax</t>
  </si>
  <si>
    <t>Data expected 2023</t>
  </si>
  <si>
    <t>Data wholly made of plastcis includes also partly made of plastics, since it could not be separated</t>
  </si>
  <si>
    <t>Comprehensive Database on packaging and packaging waste differentiated by products and packaging materials</t>
  </si>
  <si>
    <t>EPR scheme gets data from tax statistics and on levied fees. The specify the tariff codes. Possibie free riders, if wrong tariff codes used, but works in both ways.</t>
  </si>
  <si>
    <t>Based on levy for cups and food containers distributed as packaging for food and drink sold by all caterers</t>
  </si>
  <si>
    <t>Survey for CfB included largest petrol stations, cafeteria chains, fast food restaurants and plastic packaging. FC with EPR</t>
  </si>
  <si>
    <t>Not reporting items partly made of plastic.</t>
  </si>
  <si>
    <t>Based on a variety of waste streams</t>
  </si>
  <si>
    <t>Reduction target of 20% for single-use plastics packaging</t>
  </si>
  <si>
    <t>municipal council resolutions on "plastic free municipalities"; circular economy strategy</t>
  </si>
  <si>
    <t>Bring Your Own Box initiative  to reduce SUP tableware on the campus of the Vienna University of Economics and Business when collecting food</t>
  </si>
  <si>
    <t>Obligation to use reusable tableware in large public events</t>
  </si>
  <si>
    <t>Various initiatives</t>
  </si>
  <si>
    <t>Various initiatives; funding of prevention projects</t>
  </si>
  <si>
    <t>Collaboration with companies</t>
  </si>
  <si>
    <t>Funding of prevention projects</t>
  </si>
  <si>
    <t>EPR obligations according to the SUP Directive</t>
  </si>
  <si>
    <t>[VL]Catering legislation</t>
  </si>
  <si>
    <t>[RBC]Restriction on the use of single-use products used for serving food  in public administrations under the authority of the Brussels Capital Region.</t>
  </si>
  <si>
    <t>[RBC]Financial regional support for municipalities to adopt reusable alternatives in large events</t>
  </si>
  <si>
    <t>[VL]Green Deal Anders Verpakt (GDAV)</t>
  </si>
  <si>
    <t xml:space="preserve">[RBC]Subsidy granted to Association Consomaction </t>
  </si>
  <si>
    <t>[RBC]subsidies to support zero waste (reduction of single-use packaging, deployement of reusable packaging, etc.)</t>
  </si>
  <si>
    <t>[RBC]Examples of clauses in green public procurement</t>
  </si>
  <si>
    <t>[VL]Accreditation Fost Plus</t>
  </si>
  <si>
    <t>[RBC]see supra art 4.6.3 of Brudalex</t>
  </si>
  <si>
    <t>[RBC]Clean Brussels strategy</t>
  </si>
  <si>
    <t>[VL]Kwit-campagne + campagnes Mooimakers</t>
  </si>
  <si>
    <t>[RBC]awareness campaign on the use of reusable products</t>
  </si>
  <si>
    <t>[RBC]Zero-waste tips for food retailers, horeca and consumers</t>
  </si>
  <si>
    <t>Measures to reduce the consumption of single-use plastic products
Requirements for single-use plastic beverage containers
Restrictions on placing the product on the market</t>
  </si>
  <si>
    <t>Obligations of the Environmental Protection and Energy Efficiency Fund</t>
  </si>
  <si>
    <t>Awareness raising measures</t>
  </si>
  <si>
    <t>Measure 2-  Reusable-Alternative products-HORECA</t>
  </si>
  <si>
    <t>Measure 7-  Reusable-Alternative products-Public administrations</t>
  </si>
  <si>
    <t>Measure 9- prohibition of SUP at public events</t>
  </si>
  <si>
    <t>Measure 3- Bring your own</t>
  </si>
  <si>
    <t>Measure 7-  Reusable-Alternative products-Public administrations- GPP</t>
  </si>
  <si>
    <t>Measure 3-  Bring your own                                              Measure 6 - awarding programmes for consumers</t>
  </si>
  <si>
    <t>This is incluted in licence of the Extended producer resposnibility on packaging</t>
  </si>
  <si>
    <t>Measure 5 -Horeca</t>
  </si>
  <si>
    <t xml:space="preserve">Measure 9 -Public events                                            </t>
  </si>
  <si>
    <t>Measure 9 -Public events                                       Measure 8 -catering Services                                  Measure 5 - Horeca</t>
  </si>
  <si>
    <t>Measure 10- HORECA, Ngos, Public Authorities, Municialities</t>
  </si>
  <si>
    <t>Measure 2 -  Reusable alternavite SUP products - HORECA                                                                                                    Measure 4 - alternative products</t>
  </si>
  <si>
    <t>Measure 3 - Bring your own</t>
  </si>
  <si>
    <t>Operational Programme Environment - specific objective 1.5 Circular Economy</t>
  </si>
  <si>
    <t>ecomodulation</t>
  </si>
  <si>
    <t xml:space="preserve">Authorized packaging recovery organization </t>
  </si>
  <si>
    <t>The SUP producers are required by law (Act 243/2022 Coll.) to inform consumers of undesirable consequences of SUP product consumption.</t>
  </si>
  <si>
    <t>www.ceskobezplastu.cz</t>
  </si>
  <si>
    <t xml:space="preserve"> "Klimaplan for en grøn affaldssektor og cirkulær økonomi."</t>
  </si>
  <si>
    <t>Emballageafgiftsloven</t>
  </si>
  <si>
    <t>Bæredygtigt indkøb af plastemballage og engangsplastikprodukter - Vejleding og inspiration til købere</t>
  </si>
  <si>
    <t>Tak for ingenting… i naturen"</t>
  </si>
  <si>
    <t>Reusable receptacles and cutlery at public events</t>
  </si>
  <si>
    <t>Allowing the use of consumers own food container</t>
  </si>
  <si>
    <t>Support measures to promote re-use</t>
  </si>
  <si>
    <t>Reuse system for restaurants</t>
  </si>
  <si>
    <t>Discount for bringing own reusable FC</t>
  </si>
  <si>
    <t>Other - Economic operators to implement action plans to reduce the use of SUP FC</t>
  </si>
  <si>
    <t>Action plans</t>
  </si>
  <si>
    <t>National waste plan to 2027</t>
  </si>
  <si>
    <t>Green Deal on plastic packets</t>
  </si>
  <si>
    <t>EPR of SUP products</t>
  </si>
  <si>
    <t>Clean Beach -program</t>
  </si>
  <si>
    <t>Muovimiljoona-project</t>
  </si>
  <si>
    <t>Plastics Roadmap for Finland: Reduce, refuse, recycle and replace</t>
  </si>
  <si>
    <t>Plastics roadmap</t>
  </si>
  <si>
    <t>Other - Reducing the amount of packaging material and plastic</t>
  </si>
  <si>
    <t>Commitment on material efficiency in the food sector 2022-2026</t>
  </si>
  <si>
    <t>Other - Agreements with economic operators [of the relevant economic sectors]  to inform about the impacts of SUP products</t>
  </si>
  <si>
    <t>Trajectoire de réduction des plastiques à usage unique à l’horizon 2040.</t>
  </si>
  <si>
    <t>Tout consommateur final peut demander à être servi dans un contenant apporté par ses soins</t>
  </si>
  <si>
    <t>Mise à disposition de contenants réutilisables propres dans les commerces de vente au détail &gt;400m2</t>
  </si>
  <si>
    <t>Aide au réemploi, à la réduction et à la substitution des emballages et contenants en plastique, notamment à usage unique (Plan de relance)</t>
  </si>
  <si>
    <t>L’éco-organisme finance le développement de solutions de réemploi et de réutilisation des emballages.</t>
  </si>
  <si>
    <t>L'Etat n'achète plus de plastique à usage unique en vue d'une utilisation sur les lieux de travail et dans les évènements qu'il organise.</t>
  </si>
  <si>
    <t>Eco-contributions des metteurs sur le marché via la REP emballages ménagers</t>
  </si>
  <si>
    <t>Plages sans déchet plastique : une charte pour les communes éco-exemplaires – Action 6</t>
  </si>
  <si>
    <t>Obligation de vaisselle et couverts réemployables dans la restauration sur place à partir du 1er janvier 2023</t>
  </si>
  <si>
    <t xml:space="preserve">PLANS DE PRÉVENTION
ET D’ÉCOCONCEPTION 2020-2025
Emballages ménagers
</t>
  </si>
  <si>
    <t xml:space="preserve">Charte d’engagement
Réduction de l’impact environnemental des
emballages et développement du réemploi
dans le secteur de la restauration livrée
</t>
  </si>
  <si>
    <t>Plages sans déchet plastique : une charte pour les communes éco-exemplaires</t>
  </si>
  <si>
    <t>Les éco-organismes de la REP emballages ménagers financent des actions d'information et de sensibilisation visant à promouvoir la vente en vrac ou dans des emballages réemployables.</t>
  </si>
  <si>
    <t>Salon du vrac et du réemploi</t>
  </si>
  <si>
    <t xml:space="preserve">L'éco-organisme propose une prime qui porte au moins sur la première mise sur le marché de tout emballage réemployable </t>
  </si>
  <si>
    <t xml:space="preserve">Campagnes de Gestes propres : « Les sirènes n’existent pas. Les poubelles, si. » (2019- 2023) </t>
  </si>
  <si>
    <t>Financement du réseau Remed</t>
  </si>
  <si>
    <t>Obligation to offer reusable packaging (In addition, various activities of the federal states, cities and municipalities)</t>
  </si>
  <si>
    <t>Obligation to offer reusable packaging</t>
  </si>
  <si>
    <t>Blauer Engel eco-label for resource-saving reusable systems to-go for food and beverages (UZ 210)</t>
  </si>
  <si>
    <t>Packaging Tax in the city of Tübingen</t>
  </si>
  <si>
    <t>Administrative regulations of the state governments on the procurement of public contracts</t>
  </si>
  <si>
    <t xml:space="preserve">Single-Use Plastics Fund Ordinance (Einwegkunststofffondsverordnung – EWKFondsV) </t>
  </si>
  <si>
    <t>Single-Use Plastic Prohibition Ordinance (Einwegkunststoffverbotsverordnung - EWKVerbotsV)</t>
  </si>
  <si>
    <t>Administrative regulations of some cities and municipalities</t>
  </si>
  <si>
    <t>Various activities by the federal states, cities and municipalities</t>
  </si>
  <si>
    <t xml:space="preserve">Guidelines for implementing the obligation to offer reusable packaging </t>
  </si>
  <si>
    <t>Guidelines for hygiene</t>
  </si>
  <si>
    <t>Project "Klimaschutz is(s)t Mehrweg"</t>
  </si>
  <si>
    <t>Marine litter round table</t>
  </si>
  <si>
    <t>Other - Measures providing guidance for the organization of large public events</t>
  </si>
  <si>
    <t>Guidelines for the sustainable organization of events (In addition, various activities of the federal states, cities and municipalities)</t>
  </si>
  <si>
    <t>it is provisioned by law 4736/2020, the 30% reduction in cosumption for year 2024 and 60% for year 2026 compared to year 2022</t>
  </si>
  <si>
    <r>
      <t>acc. to law 4736/2020 there is obligation to all shops to have available reusable</t>
    </r>
    <r>
      <rPr>
        <sz val="11"/>
        <rFont val="Calibri"/>
        <family val="2"/>
        <charset val="161"/>
        <scheme val="minor"/>
      </rPr>
      <t xml:space="preserve"> FC on</t>
    </r>
    <r>
      <rPr>
        <sz val="11"/>
        <color theme="1"/>
        <rFont val="Calibri"/>
        <family val="2"/>
        <scheme val="minor"/>
      </rPr>
      <t xml:space="preserve"> site</t>
    </r>
  </si>
  <si>
    <t>levy on consumers on sell, in order to promote the use of reusables; HORECA all-inclusive enterprises are oblidged to pay the fee for FC that offer to customers for free</t>
  </si>
  <si>
    <t>according to law 4736/2020 consumers bying in own reusable FC have a discount; in practice the discount equals to the non-payment-levy for single use FC</t>
  </si>
  <si>
    <t>obligation according to national law 4736/2020, for all FC producers to participate in Packaging EPR (or establish a new one)</t>
  </si>
  <si>
    <t>obligation on shops to notify consumers on availability of resusable alternatives already available on shop</t>
  </si>
  <si>
    <t>Awareness-raising and information campaigns targeted at the general public or specific consumer groups about SUP</t>
  </si>
  <si>
    <t>Other - Government financial support for technology change and capacity building for alternatives to single-use plastic products that are subject to marketing restrictions and for companies producing substitutes.</t>
  </si>
  <si>
    <t>The calls GINOP-1.2.13-20 and VEKOP-1.2.8-20 have been launched under the Enterprise Development Priority of the two Operational Programmes to support the technological change of enterprises producing single-use and other plastic products.</t>
  </si>
  <si>
    <t>Green Step program</t>
  </si>
  <si>
    <t>Act No 162/2002 on recycling fees.  Annex XX and art. 8.13 Plastvörur (Single use plastics). See also. Article 37. h in law 7/1998</t>
  </si>
  <si>
    <t xml:space="preserve"> Act No 162/2002 on recycling fees.  Annex XX and art. 8.13 Plastvörur (Single use plastics).    Act No 7/1998 on hygiene and pollution control  Artcile 37.h.</t>
  </si>
  <si>
    <t>Guidance to shops and restaurants./public awareness raising</t>
  </si>
  <si>
    <t>Other - Ban to deliver FC free of charge ath the point of sale and cost visible to buyer</t>
  </si>
  <si>
    <t>Circular Economy Strategy</t>
  </si>
  <si>
    <t xml:space="preserve">Green Government Initiative </t>
  </si>
  <si>
    <t>Greening Festivals</t>
  </si>
  <si>
    <t>Green Enterprise</t>
  </si>
  <si>
    <t>Vytal Reuse Pilot Project</t>
  </si>
  <si>
    <t>Repak</t>
  </si>
  <si>
    <t>Other - Guidance for reusable alternatives to SUP FC in large events</t>
  </si>
  <si>
    <t>Guide for Plastic Free Events</t>
  </si>
  <si>
    <t>National Litter Pollution Monitoring Programme</t>
  </si>
  <si>
    <t xml:space="preserve">Aggiornamento 2021-2026 del Piano regionale di Gestione dei Rifiuti e delle Bonifiche 2015 </t>
  </si>
  <si>
    <t>Aggiornamento del Piano Regionale di Gestione dei Rifiuti agli obiettivi delle Direttive UE "Economia Circolare".</t>
  </si>
  <si>
    <t>Ordinanza balneare n. 294 del 26.04.2022 che disciplina l’esercizio delle attività delle strutture turistico-ricreative sul demanio marittimo e sulle zone del mare territoriale della Regione Puglia, nonché l’uso del bene demaniale connesso specificatamente alla stagione balneare.</t>
  </si>
  <si>
    <t>Contratto di concessione per i distributori automatici di cibi e bevande presso le sedi regionali (contiene misure coerenti con le politiche plastic free: requisito di contenitori e palette NON in plastica).</t>
  </si>
  <si>
    <t>Installazione nelle sedi regionali di 31 erogatori di acqua depurata e filtrata (naturale, gassata e calda).</t>
  </si>
  <si>
    <t>Strategia Plastic Free</t>
  </si>
  <si>
    <t>Bando per l’erogazione
di contributi per iniziative comunali di riduzione della produzione dei rifiuti, 
in attuazione della Strategia #Plasticfree. Determinazione n.
345 del 29 dicembre 2022. Regione Emilia-Romagna</t>
  </si>
  <si>
    <t>Restrizioni all'utilizzo nelle strutture ospedaliere delle plastiche monouso</t>
  </si>
  <si>
    <t>Ordinanza balneare di disciplina dell’esercizio delle attività balneari e dell’uso del litorale marittimo ricompreso nei territori dei comuni costieri della Regione Emilia-Romagna.
n. 1/2019</t>
  </si>
  <si>
    <t>Tutti a raccolta!</t>
  </si>
  <si>
    <t>Other - Measures for economic operators to make reusable alternatives to SUP FC available to consumers in large public events - other than obligations and incentives</t>
  </si>
  <si>
    <t>Linee guida per gli eventi
sportivi sostenibili della Regione Emilia-Romagna</t>
  </si>
  <si>
    <t>Contributi per la realizzazione di iniziative per la riduzione della plastica monouso nella ristorazione</t>
  </si>
  <si>
    <t>Progetto Zero Waste e Sostenibilità Turistica</t>
  </si>
  <si>
    <t>Law on the Reduction of Consumption of Products Containing Plastic</t>
  </si>
  <si>
    <t>Law of Natural Resource Tax</t>
  </si>
  <si>
    <t>Cabinet of Ministry Regulation No. 353 of June 20, 2017, "Requirements for Green Public Procurement and Procedures for the Application Thereof"</t>
  </si>
  <si>
    <t>Law on the Reduction of Consumption of Products Containing Plastic, Law of Natural Resource Tax</t>
  </si>
  <si>
    <t>In Latvia, the requirements of the directives are transposed into national law through regulatory acts</t>
  </si>
  <si>
    <t>Bring your own container</t>
  </si>
  <si>
    <t>Smart and Sustainable Investment Grant</t>
  </si>
  <si>
    <t>Catering establishments to provide adequate number of reusable alternatives</t>
  </si>
  <si>
    <t>No SUP CfB when drinks are consumed at the premises of the catering establishment</t>
  </si>
  <si>
    <t>Awareness raising campaigns</t>
  </si>
  <si>
    <t>Raise awareness when purchasing SUP FC</t>
  </si>
  <si>
    <t>Reductiemaatregelen voor het verminderen van gebruik van kunststof drinkberkers en voedselverpakkingen voor eenmalig gebruik</t>
  </si>
  <si>
    <t>Maatregelen voedseluitgiftelocaties met consumptie om mee te nemen, af te halen of te bezorgen</t>
  </si>
  <si>
    <t>Uitgebreide producentenverantwoordelijkheid</t>
  </si>
  <si>
    <t>Bewustmakingsmaatregelen</t>
  </si>
  <si>
    <t>National target for consumption reduction of CfB and FC.</t>
  </si>
  <si>
    <t>Action plan to increase the proportion of green public procurements and green innovation</t>
  </si>
  <si>
    <t xml:space="preserve">Plastic partnership /agreement </t>
  </si>
  <si>
    <t>reporting will take place via BDO in 2025</t>
  </si>
  <si>
    <t>National objectives to reduce the consumption of the single use products: cups for beverages and food containers for immediate consumption</t>
  </si>
  <si>
    <t>No disposable cutlery  (including food containers) can be used when serving food and beverages in large events.</t>
  </si>
  <si>
    <t>When buying food in bulk in retail stores, the customer can bring its own container.</t>
  </si>
  <si>
    <t>A call for application was made for creating a solution at an acceptable cost to replace disposable with reusable packaging in the ready-to-eat and/or home delivery regimes, while promoting the environmental, social and economic sustainability of this activity, and giving consumers an option.</t>
  </si>
  <si>
    <t>Creation of a EUR 0.30 payment per packaging made from plastic (including food containers). Doesn't apply if the packaging is 100% recyclable, in monomaterial, and that have on average at least 25% of recycled material.</t>
  </si>
  <si>
    <t>SUP FC producers are responsible for supporting the cost of different measuses, including the cleaning, transport and treatment of its waste.</t>
  </si>
  <si>
    <t>No food containers made of expanded polystyrene can be placed on the market.</t>
  </si>
  <si>
    <t>No disposable cutlery  (including food containers) can be used when serving food and beverages in retail sector activity.</t>
  </si>
  <si>
    <t>Producers of SUP food containers are responsible for promoting yearly campains.</t>
  </si>
  <si>
    <t>Measurable quantitative reduction of the consumption of single-use plastic products listed in part A of the annex  to Ordinance no. 6/2021 (transposition of the Directive no.904/2019).</t>
  </si>
  <si>
    <t>Providing an opportunity to the consumer to choose reusable, suitable and sustainable alternatives or those that do not contain plastic at the points of sale.</t>
  </si>
  <si>
    <t>Establishing a price for single-use plastic food containers as well as highlighting it distinctly on the sales receipt of the product.</t>
  </si>
  <si>
    <t>Other - Awareness campaigns</t>
  </si>
  <si>
    <t>Recycle in Romania</t>
  </si>
  <si>
    <t>Other - Educational programme in schools.</t>
  </si>
  <si>
    <t>The "Green week" in schools and high schools, institutionalized by the National Strategy for the Environment and Climate Change.</t>
  </si>
  <si>
    <t>Introduction/expansion of production of plastic-free products, alternatives to single-use plastic products.</t>
  </si>
  <si>
    <t>consumption reduction targets and measures</t>
  </si>
  <si>
    <t>levies</t>
  </si>
  <si>
    <t>extended producer responsibility</t>
  </si>
  <si>
    <t>raising awareness</t>
  </si>
  <si>
    <t>Reduction in the consumption of certain single-use plastic products.</t>
  </si>
  <si>
    <t>Preventive measures (is not specifically for SUP FC but for packaging waste in general)</t>
  </si>
  <si>
    <t>Reuse measures</t>
  </si>
  <si>
    <t xml:space="preserve">Retailers without primary packaging, in bulk or with reusable containers </t>
  </si>
  <si>
    <t xml:space="preserve">Taxable income to non-recycled plastic packaging </t>
  </si>
  <si>
    <t>General obligations of the producer of the product</t>
  </si>
  <si>
    <t>Preventive measures</t>
  </si>
  <si>
    <t>Obligations EPR systems for those FC that do not comply with the definition of packaging,</t>
  </si>
  <si>
    <t>Reduce the consumption of cups and food containers that are single-use plastic products by 50% by 2026 compared to 2022</t>
  </si>
  <si>
    <t>Reusable packaging shall increase by 20 percent from 2022 to 2026 and by 30 percent from 2022 to 2030.</t>
  </si>
  <si>
    <t>Requirement for food caterings (restaurants and food trucks etc.) to offer reusable cups and boxes.</t>
  </si>
  <si>
    <t>Littering fees</t>
  </si>
  <si>
    <t xml:space="preserve">Voluntary sustainability criteria </t>
  </si>
  <si>
    <t>New reporting requirements</t>
  </si>
  <si>
    <t>Ban on food containers in expanded polystyrene (eg styrofoam), with or without lids, intended to contain food to be consumed directly and without further preparation.</t>
  </si>
  <si>
    <t>The Swedish Environmental Protection Agency has a responsibility to share 'good examples' within their work on the national plastics cooperation.</t>
  </si>
  <si>
    <t>"MehrWert für Innsbruck"</t>
  </si>
  <si>
    <t>Various voluntary schemes in AT</t>
  </si>
  <si>
    <t>[VL] Catering legislation</t>
  </si>
  <si>
    <t>[RBC] Restrictions on the use of single-use products for serving drink at activites/events organised by public administrations under the Brussels-Capital Region's Authority</t>
  </si>
  <si>
    <t>[RBC] Financial regional support for municipalities to adopt reusable alternatives in large events</t>
  </si>
  <si>
    <t>[VL]</t>
  </si>
  <si>
    <t>[VL] Green Deal Anders Verpakt (GDAV)</t>
  </si>
  <si>
    <t>[RBC]Obligation for public authorities under the Brussels Capital Region's Authority to serve still water from the network</t>
  </si>
  <si>
    <t>Accreditation Fost Plus</t>
  </si>
  <si>
    <t xml:space="preserve">[VL]Catering legislation </t>
  </si>
  <si>
    <t>[RBC]see. Supra art 4.6.3 of Brudalex</t>
  </si>
  <si>
    <t>[RBC]Awareness communication on organising sustainable events</t>
  </si>
  <si>
    <t>[RBC]Awareness communication on using reusable products</t>
  </si>
  <si>
    <t>[RBC] Article "I make my own drinks", Advice on preparing homemade drinks</t>
  </si>
  <si>
    <t>Measures to reduce the consumption of single-use plastic products</t>
  </si>
  <si>
    <t>Measure 2 -  Reusable alternavite SUP products - HORECA</t>
  </si>
  <si>
    <t>Measure 7 -  Reusable alternavite SUP products - Public Administrations (GPP)</t>
  </si>
  <si>
    <t>Measure 9 -  Reusable alternavite SUP products - Public Events</t>
  </si>
  <si>
    <t>Measure 3 -  Bring your own</t>
  </si>
  <si>
    <t>Measure 3 -  Bring your own                                                      Measure 6 -  Customer loyalty schemes</t>
  </si>
  <si>
    <t>This will be added in the revised licence of the EPR system for packaging in 2025</t>
  </si>
  <si>
    <t xml:space="preserve">Measure 5 - HORECA </t>
  </si>
  <si>
    <t>Measure 9 - Public events</t>
  </si>
  <si>
    <t>Measure 9 - Public events             Measure 8 - Catering services         Measure 5 - HORECA</t>
  </si>
  <si>
    <t>Measure 2 -  Reusable alternavite SUP products - HORECA                                              Measure 4 - alternative products</t>
  </si>
  <si>
    <t xml:space="preserve"> "Klimaplan for en grøn affaldssektor og cirkulær økonomi</t>
  </si>
  <si>
    <t xml:space="preserve">Inspirationskatalog til events og arrangementer - Hvordan bruger vi plastik bedre? </t>
  </si>
  <si>
    <t>Pant på takeaway emballage</t>
  </si>
  <si>
    <t>Allowing the use of consumers own cup</t>
  </si>
  <si>
    <t>Discount for bringing own reusable CfB</t>
  </si>
  <si>
    <t>Other- Economic operators to implement action plans to reduce the use of SUP CfB</t>
  </si>
  <si>
    <t>Other - Agreements with economic operators [of the relevant economic sectors] to inform about the impacts of SUP products</t>
  </si>
  <si>
    <t>Arrêté relatif à la teneur en plastique maximale autorisée dans les gobelets en plastique à usage unique</t>
  </si>
  <si>
    <t xml:space="preserve">Tout consommateur final peut demander à être servi dans un contenant apporté par ses soins 
Pour la tarification incitative, pour les boissons à empoter, voir plus bas
« Instruments ensuring discounts for consumers buying or bringing their own reusable alternatives to SUP CfB“
</t>
  </si>
  <si>
    <t>Mise en place obligatoire des fontaines à eau potable dans les établissements recevant du public &gt;300 personnes</t>
  </si>
  <si>
    <t xml:space="preserve">L'Etat n'achète plus de plastique à usage unique en vue d'une utilisation sur les lieux de travail et dans les évènements qu'il organise.
</t>
  </si>
  <si>
    <t>Tarification incitant les consommateurs à ramener un récipient pour boisson réemployable</t>
  </si>
  <si>
    <t>Mise en place des fontaines d'eau potable dans l’espace public par les communes</t>
  </si>
  <si>
    <t>Obligation to offer reusable cups (In addition, various activities of the federal states, cities and municipalities)</t>
  </si>
  <si>
    <t>Obligation to offer reusable cups</t>
  </si>
  <si>
    <t>Water Resources Act, (In addition, various activities of the federal states, cities and municipalities)</t>
  </si>
  <si>
    <t>Regional and local activities for discounts on reusable to-go cups</t>
  </si>
  <si>
    <t>Guidelines for implementing the obligation to offer reusable packaging in accordance with §§ 33 and 34 of the VerpackG</t>
  </si>
  <si>
    <t>Other- Measures providing guidance for the organization of large public events</t>
  </si>
  <si>
    <t>acc. to law 4736/2020 there is obligation to all shops to have available reusabls cups on site</t>
  </si>
  <si>
    <t>acc. to law 4736/2020, municipalities are required to provide communal taps for free drinking water in municipal sports facilities and municipal playgrounds and promote the use of reusables</t>
  </si>
  <si>
    <t>levy on consumers on sell, in order to promote the use of reusables.΄HORECA all-inclusive enterprises are oblidged to pay the fee for CfB that offer to customers for free</t>
  </si>
  <si>
    <t>according to law 4736/2020 consumers bying in own reusable CfB have a discount</t>
  </si>
  <si>
    <t>obligation according to national law 4736/2020, for all CfB producers to participate in Packaging EPR (or establish a new one)</t>
  </si>
  <si>
    <t>The Green Step program</t>
  </si>
  <si>
    <t>Act No 162/2002 on recycling fees.  Annex XX and art. 8.13 Plastvörur (Single use plastics).  See also. Article 37. h in Act No 7/1998</t>
  </si>
  <si>
    <t>Measures part of Green Steps initiative  see above</t>
  </si>
  <si>
    <t xml:space="preserve"> Act No 162/2002 on recycling fees.  Annex XX and art. 8.13 Plastvörur (Single use plastics).   Act No 7/1998 on hygiene and pollution control  Artcile 37.h</t>
  </si>
  <si>
    <t>Other - Ban to deliver CfB free of charge ath the point of sale and cost visible to buyer</t>
  </si>
  <si>
    <t>Killarney Cup Project</t>
  </si>
  <si>
    <t xml:space="preserve">Public drinking water fountain scheme </t>
  </si>
  <si>
    <t>MyWaste.ie</t>
  </si>
  <si>
    <t>Conscious Cup Campaign</t>
  </si>
  <si>
    <t>Campus Living Labs</t>
  </si>
  <si>
    <t>Other- Guidance for reusable alternatives to SUP CfB in large events</t>
  </si>
  <si>
    <t>Use your Mug</t>
  </si>
  <si>
    <t>Public Drinking Water Fonts</t>
  </si>
  <si>
    <t>Green Clubs</t>
  </si>
  <si>
    <t>Co-Cup Deposit and Return Scheme</t>
  </si>
  <si>
    <t>Aggiornamento 2021-2026 del Piano regionale di Gestione dei Rifiuti e delle Bonifiche 2015</t>
  </si>
  <si>
    <t xml:space="preserve">Contributi per la riduzione della produzione dei rifiuti in plastica (acquisto/installazione di erogatori e case dell’acqua, distribuzione borracce, tazze e simili) </t>
  </si>
  <si>
    <t>Contributi per la riduzione della produzione dei rifiuti in plastica (acquisto/installazione di erogatori e case dell’acqua, distribuzione borracce, tazze e simili)</t>
  </si>
  <si>
    <t>Other - Announcement for the provision of contributions for municipal initiatives to reduce waste production</t>
  </si>
  <si>
    <t>Other - Measures for economic operators to make reusable alternatives to SUP CfB available to consumers in large public events - other than obligations and incentives</t>
  </si>
  <si>
    <t>Installazione di erogatori di acqua potabile presso le sedi degli uffici regionali.</t>
  </si>
  <si>
    <t>Other - Agreements not containing obligations on the economic operators [of the relevant economic sectors] to inform consumers or encourage consumers to use alternatives to SUP CfB or reuse systems</t>
  </si>
  <si>
    <t>WAW Water dispensers</t>
  </si>
  <si>
    <t>Raise awareness when purchasing SUP CfB</t>
  </si>
  <si>
    <t>Statiegeld op drankverpakkingen</t>
  </si>
  <si>
    <t xml:space="preserve">National target for consumption reduction of CfB and FC. </t>
  </si>
  <si>
    <t>Reporting will take place via BDO in 2025</t>
  </si>
  <si>
    <t>Public sector bodies must provide reusable bottles and provide tap water filling stations.</t>
  </si>
  <si>
    <t>No disposable cutlery  (including plastic cups) can be used when serving food and beverages in large events.</t>
  </si>
  <si>
    <t>Vending machines must allow customers to use their own containers.</t>
  </si>
  <si>
    <t>Whenever available on the market, HORECA companies must serve drinks packed in reusable primary packaging.</t>
  </si>
  <si>
    <t>All companies from the HORECA (hotels, restaurants and catering) sector must provide free reusable cups and  tap water.</t>
  </si>
  <si>
    <t>Creation of a EUR 0.30 payment per packaging made from plastic (including plastic cups)</t>
  </si>
  <si>
    <t>New contracts to acquire goods or services cannot include SUP items (including plastic cups).</t>
  </si>
  <si>
    <t>Beverage SUP cup products are subject to all the obligations established in the law in terms of extended producer responsibility.</t>
  </si>
  <si>
    <t>No cups for beverages made of expanded polystyrene can be placed on the market.</t>
  </si>
  <si>
    <t>No disposable cutlery  (including plastic cups) can be used when serving food and beverages in retail sector activity.</t>
  </si>
  <si>
    <t>Producers of SUP cups are responsible for promoting yearly campains.</t>
  </si>
  <si>
    <t>No drinks can be served  in disposable plastic cups in large events.</t>
  </si>
  <si>
    <t>Providing an opportunity to the consumer to choose reusable, suitable and sustainable alternatives or those that do not contain plastic at the points of sale</t>
  </si>
  <si>
    <t>Establishing a price for single-use plastic cups, as well as highlighting it distinctly on the sales receipt of the product.</t>
  </si>
  <si>
    <t>Other - Promotion of bussiness models that provide alternatives to SUP CfB -other than reusable alternatives</t>
  </si>
  <si>
    <t>Preventive measures (is not specifically for SUP CfB but for packaging waste in general)</t>
  </si>
  <si>
    <t>Implementation of alternatives to the sale and distribution of SUP CfB at events.</t>
  </si>
  <si>
    <t>SCRAPS agreements with public administrations : Minimum content of the agreements of public administrations with extended producer responsibility systems for household packaging</t>
  </si>
  <si>
    <t>Obligations EPR systems for those CfB that do not comply with the definition of packaging,</t>
  </si>
  <si>
    <t>Voluntary sustainability criteria</t>
  </si>
  <si>
    <t>Ban on disposable cups containing more than 15% plastic</t>
  </si>
  <si>
    <t>Ban on beverage containers and cups in expanded polystyrene (eg styrofoam) including caps and lids.</t>
  </si>
  <si>
    <t>activities linked to awareness rising</t>
  </si>
  <si>
    <t>Metric</t>
  </si>
  <si>
    <t>Was this measure reported as in place or not in your country in 2024 (reference year 2022)?</t>
  </si>
  <si>
    <t>Data on single-use plastic products placed on the market, as detailed within Annex II of the Commission Implementing Decision (EU) 2022/162.</t>
  </si>
  <si>
    <t>Measures to achieve reduction in the consumption of single-use plastic cups for beverages, including their covers and lids, referred to in Part A, point (1), of the Annex to Directive (EU) 2019/904, as detailed within Annex III of the Commission Implementing Decision (EU) 2022/162.</t>
  </si>
  <si>
    <t>Measures to achieve reduction in the consumption of single-use plastic food containers, referred to in Part A, point (2), of the Annex to Directive (EU) 2019/904, as detailed within Annex III of the Commission Implementing Decision (EU) 2022/162.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</si>
</sst>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b/>
      <sz val="11"/>
      <color theme="1"/>
      <name val="Calibri"/>
      <family val="2"/>
      <scheme val="minor"/>
    </font>
    <font>
      <b/>
      <sz val="14"/>
      <color theme="1"/>
      <name val="Calibri"/>
      <family val="2"/>
      <scheme val="minor"/>
    </font>
    <font>
      <b/>
      <u/>
      <sz val="13"/>
      <color theme="1"/>
      <name val="Calibri"/>
      <family val="2"/>
      <scheme val="minor"/>
    </font>
    <font>
      <b/>
      <sz val="13"/>
      <color theme="1"/>
      <name val="Calibri"/>
      <family val="2"/>
      <scheme val="minor"/>
    </font>
    <font>
      <sz val="13"/>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12"/>
      <color theme="0"/>
      <name val="Calibri"/>
      <family val="2"/>
      <scheme val="minor"/>
    </font>
    <font>
      <b/>
      <u/>
      <sz val="14"/>
      <color theme="0"/>
      <name val="Calibri"/>
      <family val="2"/>
      <scheme val="minor"/>
    </font>
    <font>
      <b/>
      <u/>
      <sz val="11"/>
      <color theme="0"/>
      <name val="Calibri"/>
      <family val="2"/>
      <scheme val="minor"/>
    </font>
    <font>
      <sz val="11"/>
      <name val="Calibri"/>
      <family val="2"/>
      <scheme val="minor"/>
    </font>
    <font>
      <sz val="8"/>
      <name val="Calibri"/>
      <family val="2"/>
      <scheme val="minor"/>
    </font>
    <font>
      <b/>
      <sz val="18"/>
      <color theme="0"/>
      <name val="Calibri"/>
      <family val="2"/>
      <scheme val="minor"/>
    </font>
    <font>
      <b/>
      <sz val="22"/>
      <color theme="0"/>
      <name val="Calibri"/>
      <family val="2"/>
      <scheme val="minor"/>
    </font>
    <font>
      <b/>
      <sz val="12"/>
      <color theme="1"/>
      <name val="Calibri"/>
      <family val="2"/>
      <scheme val="minor"/>
    </font>
    <font>
      <b/>
      <i/>
      <sz val="11"/>
      <color theme="1"/>
      <name val="Calibri"/>
      <family val="2"/>
      <scheme val="minor"/>
    </font>
    <font>
      <sz val="11"/>
      <color theme="0"/>
      <name val="Calibri"/>
      <family val="2"/>
      <scheme val="minor"/>
    </font>
    <font>
      <b/>
      <sz val="11"/>
      <color theme="0" tint="-0.499984740745262"/>
      <name val="Calibri"/>
      <family val="2"/>
      <scheme val="minor"/>
    </font>
    <font>
      <i/>
      <sz val="11"/>
      <color theme="1"/>
      <name val="Calibri"/>
      <family val="2"/>
      <scheme val="minor"/>
    </font>
    <font>
      <sz val="14"/>
      <color theme="0"/>
      <name val="Calibri"/>
      <family val="2"/>
      <scheme val="minor"/>
    </font>
    <font>
      <u/>
      <sz val="11"/>
      <color theme="0"/>
      <name val="Calibri"/>
      <family val="2"/>
      <scheme val="minor"/>
    </font>
    <font>
      <sz val="14"/>
      <color theme="1"/>
      <name val="Calibri"/>
      <family val="2"/>
      <scheme val="minor"/>
    </font>
    <font>
      <sz val="12"/>
      <color theme="1"/>
      <name val="Calibri"/>
      <family val="2"/>
      <scheme val="minor"/>
    </font>
    <font>
      <sz val="10"/>
      <color theme="1"/>
      <name val="Calibri"/>
      <family val="2"/>
      <scheme val="minor"/>
    </font>
    <font>
      <b/>
      <u/>
      <sz val="11"/>
      <color theme="1"/>
      <name val="Calibri"/>
      <family val="2"/>
      <scheme val="minor"/>
    </font>
    <font>
      <sz val="11"/>
      <color theme="1"/>
      <name val="Aptos Narrow"/>
      <family val="2"/>
    </font>
    <font>
      <b/>
      <sz val="16"/>
      <color theme="0"/>
      <name val="Calibri"/>
      <family val="2"/>
      <scheme val="minor"/>
    </font>
    <font>
      <b/>
      <sz val="11"/>
      <color rgb="FF009591"/>
      <name val="Calibri"/>
      <family val="2"/>
      <scheme val="minor"/>
    </font>
    <font>
      <sz val="11"/>
      <color rgb="FF009591"/>
      <name val="Calibri"/>
      <family val="2"/>
      <scheme val="minor"/>
    </font>
    <font>
      <sz val="11"/>
      <color rgb="FFFF0000"/>
      <name val="Calibri"/>
      <family val="2"/>
      <scheme val="minor"/>
    </font>
    <font>
      <sz val="11"/>
      <color theme="4"/>
      <name val="Calibri"/>
      <family val="2"/>
      <scheme val="minor"/>
    </font>
    <font>
      <sz val="11"/>
      <color rgb="FF000000"/>
      <name val="Calibri"/>
      <family val="2"/>
      <scheme val="minor"/>
    </font>
    <font>
      <sz val="11"/>
      <color theme="1"/>
      <name val="Calibri"/>
      <family val="2"/>
      <scheme val="minor"/>
    </font>
    <font>
      <sz val="11"/>
      <color theme="1"/>
      <name val="Calibri"/>
      <family val="2"/>
      <charset val="238"/>
      <scheme val="minor"/>
    </font>
    <font>
      <sz val="8"/>
      <color rgb="FF202020"/>
      <name val="Arial"/>
      <family val="2"/>
      <charset val="186"/>
    </font>
    <font>
      <sz val="9"/>
      <color theme="1"/>
      <name val="Aptos"/>
      <family val="2"/>
    </font>
    <font>
      <sz val="11"/>
      <color theme="1"/>
      <name val="Calibri"/>
      <family val="2"/>
    </font>
    <font>
      <b/>
      <sz val="12"/>
      <color rgb="FF000000"/>
      <name val="Calibri"/>
      <family val="2"/>
    </font>
    <font>
      <sz val="11"/>
      <name val="Calibri"/>
      <family val="2"/>
    </font>
    <font>
      <b/>
      <sz val="14"/>
      <color rgb="FF000000"/>
      <name val="Calibri"/>
      <family val="2"/>
    </font>
    <font>
      <sz val="14"/>
      <color rgb="FF000000"/>
      <name val="Calibri"/>
      <family val="2"/>
    </font>
    <font>
      <b/>
      <sz val="11"/>
      <color rgb="FFFFFFFF"/>
      <name val="Calibri"/>
      <family val="2"/>
    </font>
    <font>
      <sz val="11"/>
      <color rgb="FF000000"/>
      <name val="Calibri"/>
      <family val="2"/>
      <charset val="238"/>
    </font>
    <font>
      <sz val="11"/>
      <name val="Calibri"/>
      <family val="2"/>
      <charset val="161"/>
      <scheme val="minor"/>
    </font>
    <font>
      <b/>
      <sz val="20"/>
      <color theme="1"/>
      <name val="Calibri"/>
      <family val="2"/>
      <scheme val="minor"/>
    </font>
    <font>
      <b/>
      <sz val="22"/>
      <color rgb="FFFFFFFF"/>
      <name val="Calibri"/>
      <family val="2"/>
    </font>
    <font>
      <b/>
      <sz val="18"/>
      <color rgb="FFFFFFFF"/>
      <name val="Calibri"/>
      <family val="2"/>
    </font>
    <font>
      <b/>
      <sz val="11"/>
      <color rgb="FF000000"/>
      <name val="Calibri"/>
      <family val="2"/>
    </font>
    <font>
      <b/>
      <sz val="18"/>
      <color theme="1"/>
      <name val="Calibri"/>
      <family val="2"/>
    </font>
    <font>
      <b/>
      <sz val="12"/>
      <name val="Calibri"/>
      <family val="2"/>
      <scheme val="minor"/>
    </font>
  </fonts>
  <fills count="32">
    <fill>
      <patternFill patternType="none"/>
    </fill>
    <fill>
      <patternFill patternType="gray125"/>
    </fill>
    <fill>
      <patternFill patternType="solid">
        <fgColor theme="0" tint="-4.9989318521683403E-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0F3FA"/>
        <bgColor indexed="64"/>
      </patternFill>
    </fill>
    <fill>
      <patternFill patternType="solid">
        <fgColor theme="6" tint="0.79998168889431442"/>
        <bgColor indexed="64"/>
      </patternFill>
    </fill>
    <fill>
      <patternFill patternType="solid">
        <fgColor rgb="FF009591"/>
        <bgColor indexed="64"/>
      </patternFill>
    </fill>
    <fill>
      <patternFill patternType="solid">
        <fgColor rgb="FF99D5D3"/>
        <bgColor indexed="64"/>
      </patternFill>
    </fill>
    <fill>
      <patternFill patternType="solid">
        <fgColor rgb="FFCCEAE9"/>
        <bgColor indexed="64"/>
      </patternFill>
    </fill>
    <fill>
      <patternFill patternType="solid">
        <fgColor theme="0"/>
        <bgColor indexed="64"/>
      </patternFill>
    </fill>
    <fill>
      <patternFill patternType="solid">
        <fgColor theme="0" tint="-0.249977111117893"/>
        <bgColor indexed="64"/>
      </patternFill>
    </fill>
    <fill>
      <patternFill patternType="solid">
        <fgColor theme="5"/>
        <bgColor indexed="64"/>
      </patternFill>
    </fill>
    <fill>
      <patternFill patternType="solid">
        <fgColor theme="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D0CECE"/>
        <bgColor rgb="FF000000"/>
      </patternFill>
    </fill>
    <fill>
      <patternFill patternType="solid">
        <fgColor rgb="FF009591"/>
        <bgColor rgb="FF000000"/>
      </patternFill>
    </fill>
    <fill>
      <patternFill patternType="solid">
        <fgColor rgb="FFB4C6E7"/>
        <bgColor rgb="FF000000"/>
      </patternFill>
    </fill>
    <fill>
      <patternFill patternType="solid">
        <fgColor rgb="FF262626"/>
        <bgColor rgb="FF000000"/>
      </patternFill>
    </fill>
    <fill>
      <patternFill patternType="solid">
        <fgColor rgb="FFF2F2F2"/>
        <bgColor rgb="FF000000"/>
      </patternFill>
    </fill>
    <fill>
      <patternFill patternType="solid">
        <fgColor rgb="FFD9D9D9"/>
        <bgColor rgb="FF000000"/>
      </patternFill>
    </fill>
    <fill>
      <patternFill patternType="solid">
        <fgColor rgb="FFFFFF00"/>
        <bgColor indexed="64"/>
      </patternFill>
    </fill>
    <fill>
      <patternFill patternType="solid">
        <fgColor rgb="FFED7D31"/>
        <bgColor rgb="FF000000"/>
      </patternFill>
    </fill>
    <fill>
      <patternFill patternType="solid">
        <fgColor rgb="FFFCE4D6"/>
        <bgColor rgb="FF000000"/>
      </patternFill>
    </fill>
    <fill>
      <patternFill patternType="solid">
        <fgColor rgb="FFA6A6A6"/>
        <bgColor rgb="FF000000"/>
      </patternFill>
    </fill>
    <fill>
      <patternFill patternType="solid">
        <fgColor rgb="FFE7E6E6"/>
        <bgColor rgb="FF000000"/>
      </patternFill>
    </fill>
  </fills>
  <borders count="96">
    <border>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medium">
        <color theme="1"/>
      </left>
      <right style="medium">
        <color theme="1"/>
      </right>
      <top style="medium">
        <color theme="1"/>
      </top>
      <bottom style="medium">
        <color theme="1"/>
      </bottom>
      <diagonal/>
    </border>
    <border>
      <left style="thin">
        <color theme="0"/>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thin">
        <color indexed="64"/>
      </bottom>
      <diagonal/>
    </border>
    <border>
      <left/>
      <right style="medium">
        <color theme="0"/>
      </right>
      <top style="medium">
        <color theme="0"/>
      </top>
      <bottom style="thin">
        <color indexed="64"/>
      </bottom>
      <diagonal/>
    </border>
    <border>
      <left style="medium">
        <color theme="0"/>
      </left>
      <right style="medium">
        <color theme="0"/>
      </right>
      <top/>
      <bottom style="thin">
        <color indexed="64"/>
      </bottom>
      <diagonal/>
    </border>
    <border>
      <left style="thin">
        <color theme="0"/>
      </left>
      <right style="thin">
        <color theme="0"/>
      </right>
      <top/>
      <bottom/>
      <diagonal/>
    </border>
    <border>
      <left style="thin">
        <color theme="0"/>
      </left>
      <right/>
      <top/>
      <bottom style="medium">
        <color theme="0"/>
      </bottom>
      <diagonal/>
    </border>
    <border>
      <left/>
      <right/>
      <top/>
      <bottom style="medium">
        <color theme="0"/>
      </bottom>
      <diagonal/>
    </border>
    <border>
      <left/>
      <right style="thin">
        <color theme="0"/>
      </right>
      <top/>
      <bottom style="medium">
        <color theme="0"/>
      </bottom>
      <diagonal/>
    </border>
    <border>
      <left/>
      <right style="medium">
        <color theme="0"/>
      </right>
      <top style="medium">
        <color theme="0"/>
      </top>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medium">
        <color theme="0"/>
      </right>
      <top style="thin">
        <color theme="0"/>
      </top>
      <bottom style="medium">
        <color theme="0"/>
      </bottom>
      <diagonal/>
    </border>
    <border>
      <left style="thin">
        <color theme="1"/>
      </left>
      <right/>
      <top style="thin">
        <color theme="1"/>
      </top>
      <bottom style="thin">
        <color theme="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theme="0"/>
      </left>
      <right/>
      <top/>
      <bottom style="medium">
        <color theme="0"/>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theme="0"/>
      </top>
      <bottom/>
      <diagonal/>
    </border>
    <border>
      <left/>
      <right/>
      <top/>
      <bottom style="thin">
        <color theme="0"/>
      </bottom>
      <diagonal/>
    </border>
    <border>
      <left/>
      <right style="medium">
        <color theme="0"/>
      </right>
      <top/>
      <bottom style="thin">
        <color theme="0"/>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style="medium">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theme="0"/>
      </bottom>
      <diagonal/>
    </border>
    <border>
      <left/>
      <right style="medium">
        <color theme="0"/>
      </right>
      <top style="thin">
        <color theme="0"/>
      </top>
      <bottom/>
      <diagonal/>
    </border>
    <border>
      <left style="medium">
        <color indexed="64"/>
      </left>
      <right style="medium">
        <color indexed="64"/>
      </right>
      <top style="medium">
        <color indexed="64"/>
      </top>
      <bottom/>
      <diagonal/>
    </border>
    <border>
      <left style="medium">
        <color theme="0"/>
      </left>
      <right/>
      <top/>
      <bottom style="thin">
        <color theme="0"/>
      </bottom>
      <diagonal/>
    </border>
    <border>
      <left style="thin">
        <color theme="0"/>
      </left>
      <right/>
      <top style="thin">
        <color theme="0"/>
      </top>
      <bottom/>
      <diagonal/>
    </border>
    <border>
      <left/>
      <right style="thin">
        <color theme="0"/>
      </right>
      <top style="medium">
        <color theme="0"/>
      </top>
      <bottom style="medium">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style="thin">
        <color theme="0"/>
      </left>
      <right/>
      <top style="thin">
        <color theme="0"/>
      </top>
      <bottom style="medium">
        <color theme="0"/>
      </bottom>
      <diagonal/>
    </border>
    <border>
      <left/>
      <right style="thin">
        <color theme="0"/>
      </right>
      <top style="thin">
        <color theme="0"/>
      </top>
      <bottom style="medium">
        <color theme="0"/>
      </bottom>
      <diagonal/>
    </border>
    <border>
      <left/>
      <right style="thin">
        <color theme="0"/>
      </right>
      <top style="medium">
        <color theme="0"/>
      </top>
      <bottom style="thin">
        <color theme="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style="medium">
        <color rgb="FF000000"/>
      </left>
      <right style="medium">
        <color rgb="FF000000"/>
      </right>
      <top style="medium">
        <color rgb="FF000000"/>
      </top>
      <bottom style="medium">
        <color rgb="FF000000"/>
      </bottom>
      <diagonal/>
    </border>
    <border>
      <left style="thin">
        <color rgb="FFFFFFFF"/>
      </left>
      <right style="thin">
        <color rgb="FFFFFFFF"/>
      </right>
      <top style="thin">
        <color rgb="FFFFFFFF"/>
      </top>
      <bottom/>
      <diagonal/>
    </border>
    <border>
      <left/>
      <right/>
      <top style="medium">
        <color theme="1"/>
      </top>
      <bottom style="medium">
        <color theme="1"/>
      </bottom>
      <diagonal/>
    </border>
    <border>
      <left style="thin">
        <color rgb="FFFFFFFF"/>
      </left>
      <right style="thin">
        <color rgb="FFFFFFFF"/>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medium">
        <color rgb="FFFFFFFF"/>
      </left>
      <right style="medium">
        <color rgb="FFFFFFFF"/>
      </right>
      <top/>
      <bottom style="medium">
        <color rgb="FFFFFFFF"/>
      </bottom>
      <diagonal/>
    </border>
    <border>
      <left style="medium">
        <color rgb="FFFFFFFF"/>
      </left>
      <right/>
      <top style="thin">
        <color rgb="FFFFFFFF"/>
      </top>
      <bottom style="medium">
        <color rgb="FFFFFFFF"/>
      </bottom>
      <diagonal/>
    </border>
    <border>
      <left/>
      <right/>
      <top style="thin">
        <color rgb="FFFFFFFF"/>
      </top>
      <bottom style="medium">
        <color rgb="FFFFFFFF"/>
      </bottom>
      <diagonal/>
    </border>
    <border>
      <left/>
      <right style="medium">
        <color rgb="FFFFFFFF"/>
      </right>
      <top style="thin">
        <color rgb="FFFFFFFF"/>
      </top>
      <bottom style="medium">
        <color rgb="FFFFFFFF"/>
      </bottom>
      <diagonal/>
    </border>
    <border>
      <left style="thin">
        <color rgb="FFFFFFFF"/>
      </left>
      <right style="thin">
        <color rgb="FFFFFFFF"/>
      </right>
      <top/>
      <bottom style="medium">
        <color rgb="FFFFFFFF"/>
      </bottom>
      <diagonal/>
    </border>
    <border>
      <left style="medium">
        <color rgb="FFFFFFFF"/>
      </left>
      <right/>
      <top style="medium">
        <color rgb="FFFFFFFF"/>
      </top>
      <bottom style="medium">
        <color rgb="FFFFFFFF"/>
      </bottom>
      <diagonal/>
    </border>
  </borders>
  <cellStyleXfs count="3">
    <xf numFmtId="0" fontId="0" fillId="0" borderId="0"/>
    <xf numFmtId="9" fontId="34" fillId="0" borderId="0" applyFont="0" applyFill="0" applyBorder="0" applyAlignment="0" applyProtection="0"/>
    <xf numFmtId="0" fontId="35" fillId="0" borderId="0"/>
  </cellStyleXfs>
  <cellXfs count="318">
    <xf numFmtId="0" fontId="0" fillId="0" borderId="0" xfId="0"/>
    <xf numFmtId="49" fontId="0" fillId="0" borderId="0" xfId="0" applyNumberFormat="1"/>
    <xf numFmtId="49" fontId="0" fillId="0" borderId="1" xfId="0" applyNumberFormat="1" applyBorder="1"/>
    <xf numFmtId="49" fontId="0" fillId="5" borderId="3" xfId="0" applyNumberFormat="1" applyFill="1" applyBorder="1" applyAlignment="1">
      <alignment horizontal="center" vertical="center" wrapText="1"/>
    </xf>
    <xf numFmtId="49" fontId="0" fillId="5" borderId="3" xfId="0" applyNumberFormat="1" applyFill="1" applyBorder="1" applyAlignment="1">
      <alignment horizontal="left" vertical="center" wrapText="1"/>
    </xf>
    <xf numFmtId="49" fontId="0" fillId="5" borderId="3" xfId="0" applyNumberFormat="1" applyFill="1" applyBorder="1" applyAlignment="1">
      <alignment vertical="center" wrapText="1"/>
    </xf>
    <xf numFmtId="49" fontId="0" fillId="0" borderId="10" xfId="0" applyNumberFormat="1" applyBorder="1"/>
    <xf numFmtId="49" fontId="0" fillId="0" borderId="11" xfId="0" applyNumberFormat="1" applyBorder="1"/>
    <xf numFmtId="49" fontId="0" fillId="0" borderId="12" xfId="0" applyNumberFormat="1" applyBorder="1"/>
    <xf numFmtId="49" fontId="0" fillId="0" borderId="13" xfId="0" applyNumberFormat="1" applyBorder="1"/>
    <xf numFmtId="49" fontId="7" fillId="4" borderId="5" xfId="0" applyNumberFormat="1" applyFont="1" applyFill="1" applyBorder="1" applyAlignment="1">
      <alignment horizontal="center" vertical="center" wrapText="1"/>
    </xf>
    <xf numFmtId="49" fontId="1" fillId="7" borderId="3" xfId="0" applyNumberFormat="1" applyFont="1" applyFill="1" applyBorder="1" applyAlignment="1">
      <alignment horizontal="left" vertical="center" wrapText="1"/>
    </xf>
    <xf numFmtId="49" fontId="1" fillId="7" borderId="16" xfId="0" applyNumberFormat="1" applyFont="1" applyFill="1" applyBorder="1" applyAlignment="1">
      <alignment vertical="center" wrapText="1"/>
    </xf>
    <xf numFmtId="49" fontId="0" fillId="0" borderId="20" xfId="0" applyNumberFormat="1" applyBorder="1"/>
    <xf numFmtId="49" fontId="6" fillId="3" borderId="24" xfId="0" applyNumberFormat="1" applyFont="1" applyFill="1" applyBorder="1" applyAlignment="1">
      <alignment vertical="center" wrapText="1"/>
    </xf>
    <xf numFmtId="49" fontId="16" fillId="8" borderId="3" xfId="0" applyNumberFormat="1" applyFont="1" applyFill="1" applyBorder="1" applyAlignment="1">
      <alignment vertical="top" wrapText="1"/>
    </xf>
    <xf numFmtId="0" fontId="2" fillId="0" borderId="0" xfId="0" applyFont="1"/>
    <xf numFmtId="49" fontId="0" fillId="8" borderId="12" xfId="0" applyNumberFormat="1" applyFill="1" applyBorder="1"/>
    <xf numFmtId="0" fontId="19" fillId="2" borderId="29" xfId="0" applyFont="1" applyFill="1" applyBorder="1"/>
    <xf numFmtId="0" fontId="1" fillId="2" borderId="1" xfId="0" applyFont="1" applyFill="1" applyBorder="1"/>
    <xf numFmtId="0" fontId="0" fillId="2" borderId="1" xfId="0" applyFill="1" applyBorder="1" applyAlignment="1">
      <alignment wrapText="1"/>
    </xf>
    <xf numFmtId="0" fontId="1" fillId="11" borderId="1" xfId="0" applyFont="1" applyFill="1" applyBorder="1" applyAlignment="1">
      <alignment horizontal="center" vertical="center"/>
    </xf>
    <xf numFmtId="49" fontId="0" fillId="8" borderId="12" xfId="0" applyNumberFormat="1" applyFill="1" applyBorder="1" applyAlignment="1">
      <alignment vertical="center"/>
    </xf>
    <xf numFmtId="49" fontId="0" fillId="0" borderId="32" xfId="0" applyNumberFormat="1" applyBorder="1"/>
    <xf numFmtId="49" fontId="0" fillId="0" borderId="1" xfId="0" applyNumberFormat="1" applyBorder="1" applyAlignment="1">
      <alignment vertical="center"/>
    </xf>
    <xf numFmtId="2" fontId="0" fillId="0" borderId="0" xfId="0" applyNumberFormat="1"/>
    <xf numFmtId="0" fontId="6" fillId="19" borderId="0" xfId="0" applyFont="1" applyFill="1" applyAlignment="1">
      <alignment horizontal="left" wrapText="1"/>
    </xf>
    <xf numFmtId="49" fontId="0" fillId="5" borderId="36" xfId="0" applyNumberFormat="1" applyFill="1" applyBorder="1" applyAlignment="1">
      <alignment horizontal="left" vertical="center" wrapText="1"/>
    </xf>
    <xf numFmtId="49" fontId="0" fillId="5" borderId="41" xfId="0" applyNumberFormat="1" applyFill="1" applyBorder="1" applyAlignment="1">
      <alignment horizontal="left" vertical="center" wrapText="1"/>
    </xf>
    <xf numFmtId="0" fontId="18" fillId="18" borderId="0" xfId="0" applyFont="1" applyFill="1"/>
    <xf numFmtId="0" fontId="12" fillId="0" borderId="0" xfId="0" applyFont="1"/>
    <xf numFmtId="49" fontId="0" fillId="5" borderId="44" xfId="0" applyNumberFormat="1" applyFill="1" applyBorder="1" applyAlignment="1">
      <alignment horizontal="center" vertical="center" wrapText="1"/>
    </xf>
    <xf numFmtId="49" fontId="0" fillId="5" borderId="45" xfId="0" applyNumberFormat="1" applyFill="1" applyBorder="1" applyAlignment="1">
      <alignment horizontal="center" vertical="center" wrapText="1"/>
    </xf>
    <xf numFmtId="49" fontId="0" fillId="5" borderId="46" xfId="0" applyNumberFormat="1" applyFill="1" applyBorder="1" applyAlignment="1">
      <alignment horizontal="center" vertical="center" wrapText="1"/>
    </xf>
    <xf numFmtId="49" fontId="0" fillId="5" borderId="50" xfId="0" applyNumberFormat="1" applyFill="1" applyBorder="1" applyAlignment="1">
      <alignment horizontal="center" vertical="center" wrapText="1"/>
    </xf>
    <xf numFmtId="49" fontId="0" fillId="5" borderId="51" xfId="0" applyNumberFormat="1" applyFill="1" applyBorder="1" applyAlignment="1">
      <alignment horizontal="center" vertical="center" wrapText="1"/>
    </xf>
    <xf numFmtId="49" fontId="0" fillId="5" borderId="64" xfId="0" applyNumberFormat="1" applyFill="1" applyBorder="1" applyAlignment="1">
      <alignment horizontal="center" vertical="center" wrapText="1"/>
    </xf>
    <xf numFmtId="2" fontId="0" fillId="0" borderId="47" xfId="0" applyNumberFormat="1" applyBorder="1"/>
    <xf numFmtId="2" fontId="0" fillId="0" borderId="48" xfId="0" applyNumberFormat="1" applyBorder="1"/>
    <xf numFmtId="2" fontId="0" fillId="0" borderId="65" xfId="0" applyNumberFormat="1" applyBorder="1"/>
    <xf numFmtId="2" fontId="0" fillId="0" borderId="49" xfId="0" applyNumberFormat="1" applyBorder="1"/>
    <xf numFmtId="2" fontId="0" fillId="0" borderId="35" xfId="0" applyNumberFormat="1" applyBorder="1"/>
    <xf numFmtId="2" fontId="0" fillId="0" borderId="66" xfId="0" applyNumberFormat="1" applyBorder="1"/>
    <xf numFmtId="2" fontId="0" fillId="0" borderId="37" xfId="0" applyNumberFormat="1" applyBorder="1"/>
    <xf numFmtId="2" fontId="0" fillId="0" borderId="38" xfId="0" applyNumberFormat="1" applyBorder="1"/>
    <xf numFmtId="2" fontId="0" fillId="0" borderId="39" xfId="0" applyNumberFormat="1" applyBorder="1"/>
    <xf numFmtId="2" fontId="0" fillId="0" borderId="67" xfId="0" applyNumberFormat="1" applyBorder="1"/>
    <xf numFmtId="2" fontId="0" fillId="0" borderId="40" xfId="0" applyNumberFormat="1" applyBorder="1"/>
    <xf numFmtId="0" fontId="0" fillId="0" borderId="35" xfId="0" applyBorder="1"/>
    <xf numFmtId="0" fontId="0" fillId="0" borderId="42" xfId="0" applyBorder="1"/>
    <xf numFmtId="0" fontId="0" fillId="0" borderId="38" xfId="0" applyBorder="1"/>
    <xf numFmtId="0" fontId="0" fillId="0" borderId="43" xfId="0" applyBorder="1"/>
    <xf numFmtId="0" fontId="6" fillId="19" borderId="35" xfId="0" applyFont="1" applyFill="1" applyBorder="1" applyAlignment="1">
      <alignment horizontal="left" wrapText="1"/>
    </xf>
    <xf numFmtId="0" fontId="1" fillId="0" borderId="68" xfId="0" applyFont="1" applyBorder="1" applyAlignment="1">
      <alignment wrapText="1"/>
    </xf>
    <xf numFmtId="49" fontId="0" fillId="0" borderId="0" xfId="0" applyNumberFormat="1" applyAlignment="1">
      <alignment horizontal="left" vertical="center" wrapText="1"/>
    </xf>
    <xf numFmtId="49" fontId="6" fillId="3" borderId="70" xfId="0" applyNumberFormat="1" applyFont="1" applyFill="1" applyBorder="1" applyAlignment="1">
      <alignment vertical="center" wrapText="1"/>
    </xf>
    <xf numFmtId="0" fontId="31" fillId="0" borderId="37" xfId="0" applyFont="1" applyBorder="1"/>
    <xf numFmtId="0" fontId="0" fillId="0" borderId="34" xfId="0" applyBorder="1"/>
    <xf numFmtId="2" fontId="12" fillId="12" borderId="3" xfId="0" applyNumberFormat="1" applyFont="1" applyFill="1" applyBorder="1" applyAlignment="1" applyProtection="1">
      <alignment horizontal="left" vertical="center" wrapText="1"/>
      <protection locked="0"/>
    </xf>
    <xf numFmtId="49" fontId="0" fillId="0" borderId="12" xfId="0" applyNumberFormat="1" applyBorder="1" applyProtection="1">
      <protection locked="0"/>
    </xf>
    <xf numFmtId="49" fontId="0" fillId="0" borderId="1" xfId="0" applyNumberFormat="1" applyBorder="1" applyProtection="1">
      <protection locked="0"/>
    </xf>
    <xf numFmtId="49" fontId="0" fillId="14" borderId="3" xfId="0" applyNumberFormat="1" applyFill="1" applyBorder="1" applyAlignment="1" applyProtection="1">
      <alignment vertical="center" wrapText="1"/>
      <protection locked="0"/>
    </xf>
    <xf numFmtId="49" fontId="0" fillId="12" borderId="3" xfId="0" applyNumberFormat="1" applyFill="1" applyBorder="1" applyAlignment="1" applyProtection="1">
      <alignment vertical="center" wrapText="1"/>
      <protection locked="0"/>
    </xf>
    <xf numFmtId="0" fontId="0" fillId="0" borderId="0" xfId="0" applyProtection="1">
      <protection locked="0"/>
    </xf>
    <xf numFmtId="49" fontId="0" fillId="14" borderId="3" xfId="0" applyNumberFormat="1" applyFill="1" applyBorder="1" applyAlignment="1">
      <alignment vertical="center" wrapText="1"/>
    </xf>
    <xf numFmtId="2" fontId="12" fillId="14" borderId="3" xfId="0" applyNumberFormat="1" applyFont="1" applyFill="1" applyBorder="1" applyAlignment="1" applyProtection="1">
      <alignment horizontal="right" vertical="center" wrapText="1"/>
      <protection locked="0"/>
    </xf>
    <xf numFmtId="2" fontId="0" fillId="14" borderId="3" xfId="0" applyNumberFormat="1" applyFill="1" applyBorder="1" applyAlignment="1" applyProtection="1">
      <alignment horizontal="right" vertical="center" wrapText="1"/>
      <protection locked="0"/>
    </xf>
    <xf numFmtId="49" fontId="0" fillId="12" borderId="40" xfId="0" applyNumberFormat="1" applyFill="1" applyBorder="1" applyAlignment="1">
      <alignment horizontal="left" vertical="center" wrapText="1"/>
    </xf>
    <xf numFmtId="49" fontId="0" fillId="14" borderId="71" xfId="0" applyNumberFormat="1" applyFill="1" applyBorder="1" applyAlignment="1">
      <alignment horizontal="left" vertical="center" wrapText="1"/>
    </xf>
    <xf numFmtId="49" fontId="0" fillId="12" borderId="43" xfId="0" applyNumberFormat="1" applyFill="1" applyBorder="1" applyAlignment="1">
      <alignment horizontal="left" vertical="center" wrapText="1"/>
    </xf>
    <xf numFmtId="49" fontId="6" fillId="3" borderId="24" xfId="0" applyNumberFormat="1" applyFont="1" applyFill="1" applyBorder="1" applyAlignment="1">
      <alignment horizontal="center" vertical="center" wrapText="1"/>
    </xf>
    <xf numFmtId="49" fontId="23" fillId="16" borderId="28" xfId="0" applyNumberFormat="1" applyFont="1" applyFill="1" applyBorder="1" applyAlignment="1">
      <alignment horizontal="center" vertical="center"/>
    </xf>
    <xf numFmtId="49" fontId="0" fillId="14" borderId="3" xfId="0" applyNumberFormat="1" applyFill="1" applyBorder="1" applyAlignment="1" applyProtection="1">
      <alignment horizontal="left" vertical="center" wrapText="1"/>
      <protection locked="0"/>
    </xf>
    <xf numFmtId="49" fontId="0" fillId="12" borderId="3" xfId="0" applyNumberFormat="1" applyFill="1" applyBorder="1" applyAlignment="1" applyProtection="1">
      <alignment horizontal="left" vertical="center" wrapText="1"/>
      <protection locked="0"/>
    </xf>
    <xf numFmtId="49" fontId="0" fillId="2" borderId="12" xfId="0" applyNumberFormat="1" applyFill="1" applyBorder="1" applyAlignment="1">
      <alignment horizontal="left" vertical="center" wrapText="1"/>
    </xf>
    <xf numFmtId="14" fontId="0" fillId="12" borderId="3" xfId="0" applyNumberFormat="1" applyFill="1" applyBorder="1" applyAlignment="1" applyProtection="1">
      <alignment horizontal="left" vertical="center" wrapText="1"/>
      <protection locked="0"/>
    </xf>
    <xf numFmtId="1" fontId="0" fillId="14" borderId="3" xfId="0" applyNumberFormat="1" applyFill="1" applyBorder="1" applyAlignment="1" applyProtection="1">
      <alignment horizontal="right" vertical="center" wrapText="1"/>
      <protection locked="0"/>
    </xf>
    <xf numFmtId="2" fontId="12" fillId="2" borderId="3" xfId="0" applyNumberFormat="1" applyFont="1" applyFill="1" applyBorder="1" applyAlignment="1">
      <alignment horizontal="right" vertical="center" wrapText="1"/>
    </xf>
    <xf numFmtId="2" fontId="0" fillId="2" borderId="3" xfId="0" applyNumberFormat="1" applyFill="1" applyBorder="1" applyAlignment="1">
      <alignment horizontal="right" vertical="center" wrapText="1"/>
    </xf>
    <xf numFmtId="49" fontId="0" fillId="14" borderId="3" xfId="0" applyNumberFormat="1" applyFill="1" applyBorder="1" applyAlignment="1" applyProtection="1">
      <alignment horizontal="right" vertical="center" wrapText="1"/>
      <protection locked="0"/>
    </xf>
    <xf numFmtId="49" fontId="0" fillId="12" borderId="3" xfId="0" applyNumberFormat="1" applyFill="1" applyBorder="1" applyAlignment="1" applyProtection="1">
      <alignment horizontal="right" vertical="center" wrapText="1"/>
      <protection locked="0"/>
    </xf>
    <xf numFmtId="1" fontId="0" fillId="5" borderId="68" xfId="0" applyNumberFormat="1" applyFill="1" applyBorder="1" applyAlignment="1">
      <alignment horizontal="left" vertical="center" wrapText="1"/>
    </xf>
    <xf numFmtId="1" fontId="0" fillId="0" borderId="34" xfId="0" applyNumberFormat="1" applyBorder="1"/>
    <xf numFmtId="0" fontId="0" fillId="5" borderId="68" xfId="0" applyFill="1" applyBorder="1" applyAlignment="1">
      <alignment horizontal="left" vertical="center" wrapText="1"/>
    </xf>
    <xf numFmtId="49" fontId="8" fillId="3" borderId="70" xfId="0" applyNumberFormat="1" applyFont="1" applyFill="1" applyBorder="1" applyAlignment="1">
      <alignment vertical="center" wrapText="1"/>
    </xf>
    <xf numFmtId="49" fontId="6" fillId="20" borderId="24" xfId="0" applyNumberFormat="1" applyFont="1" applyFill="1" applyBorder="1" applyAlignment="1">
      <alignment horizontal="center" vertical="center" wrapText="1"/>
    </xf>
    <xf numFmtId="1" fontId="33" fillId="21" borderId="80" xfId="0" applyNumberFormat="1" applyFont="1" applyFill="1" applyBorder="1" applyAlignment="1">
      <alignment horizontal="left" vertical="center"/>
    </xf>
    <xf numFmtId="49" fontId="0" fillId="2" borderId="3" xfId="0" applyNumberFormat="1" applyFill="1" applyBorder="1" applyAlignment="1" applyProtection="1">
      <alignment vertical="center" wrapText="1"/>
      <protection locked="0"/>
    </xf>
    <xf numFmtId="49" fontId="0" fillId="2" borderId="12" xfId="0" applyNumberFormat="1" applyFill="1" applyBorder="1" applyAlignment="1">
      <alignment vertical="center"/>
    </xf>
    <xf numFmtId="49" fontId="0" fillId="2" borderId="3" xfId="0" applyNumberFormat="1" applyFill="1" applyBorder="1" applyAlignment="1">
      <alignment vertical="center" wrapText="1"/>
    </xf>
    <xf numFmtId="49" fontId="0" fillId="2" borderId="3" xfId="0" applyNumberFormat="1" applyFill="1" applyBorder="1" applyAlignment="1" applyProtection="1">
      <alignment horizontal="left" vertical="center" wrapText="1"/>
      <protection locked="0"/>
    </xf>
    <xf numFmtId="49" fontId="0" fillId="5" borderId="12" xfId="0" applyNumberFormat="1" applyFill="1" applyBorder="1" applyAlignment="1">
      <alignment vertical="center" wrapText="1"/>
    </xf>
    <xf numFmtId="49" fontId="0" fillId="5" borderId="3" xfId="0" applyNumberFormat="1" applyFill="1" applyBorder="1" applyAlignment="1" applyProtection="1">
      <alignment vertical="center" wrapText="1"/>
      <protection locked="0"/>
    </xf>
    <xf numFmtId="49" fontId="0" fillId="5" borderId="3" xfId="0" applyNumberFormat="1" applyFill="1" applyBorder="1" applyAlignment="1" applyProtection="1">
      <alignment horizontal="left" vertical="center" wrapText="1"/>
      <protection locked="0"/>
    </xf>
    <xf numFmtId="0" fontId="0" fillId="2" borderId="12" xfId="0" applyFill="1" applyBorder="1" applyAlignment="1">
      <alignment vertical="center"/>
    </xf>
    <xf numFmtId="49" fontId="0" fillId="5" borderId="12" xfId="0" applyNumberFormat="1" applyFill="1" applyBorder="1" applyAlignment="1">
      <alignment vertical="center"/>
    </xf>
    <xf numFmtId="0" fontId="0" fillId="5" borderId="12" xfId="0" applyFill="1" applyBorder="1" applyAlignment="1">
      <alignment vertical="center"/>
    </xf>
    <xf numFmtId="49" fontId="0" fillId="2" borderId="1" xfId="0" applyNumberFormat="1" applyFill="1" applyBorder="1" applyAlignment="1" applyProtection="1">
      <alignment vertical="center" wrapText="1"/>
      <protection locked="0"/>
    </xf>
    <xf numFmtId="49" fontId="0" fillId="2" borderId="12" xfId="0" applyNumberFormat="1" applyFill="1" applyBorder="1" applyAlignment="1">
      <alignment vertical="center" wrapText="1"/>
    </xf>
    <xf numFmtId="49" fontId="36" fillId="2" borderId="3" xfId="0" applyNumberFormat="1" applyFont="1" applyFill="1" applyBorder="1" applyAlignment="1" applyProtection="1">
      <alignment horizontal="left" vertical="center" wrapText="1"/>
      <protection locked="0"/>
    </xf>
    <xf numFmtId="0" fontId="0" fillId="5" borderId="12" xfId="0" applyFill="1" applyBorder="1" applyAlignment="1">
      <alignment vertical="center" wrapText="1"/>
    </xf>
    <xf numFmtId="0" fontId="0" fillId="2" borderId="1" xfId="0" applyFill="1" applyBorder="1" applyAlignment="1">
      <alignment vertical="center"/>
    </xf>
    <xf numFmtId="49" fontId="0" fillId="2" borderId="1" xfId="0" applyNumberFormat="1" applyFill="1" applyBorder="1" applyAlignment="1">
      <alignment vertical="center" wrapText="1"/>
    </xf>
    <xf numFmtId="49" fontId="0" fillId="2" borderId="3" xfId="0" applyNumberFormat="1" applyFill="1" applyBorder="1" applyProtection="1">
      <protection locked="0"/>
    </xf>
    <xf numFmtId="49" fontId="12" fillId="5" borderId="3" xfId="0" applyNumberFormat="1" applyFont="1" applyFill="1" applyBorder="1" applyAlignment="1">
      <alignment vertical="center" wrapText="1"/>
    </xf>
    <xf numFmtId="49" fontId="12" fillId="5" borderId="3" xfId="0" applyNumberFormat="1" applyFont="1" applyFill="1" applyBorder="1" applyAlignment="1" applyProtection="1">
      <alignment vertical="center" wrapText="1"/>
      <protection locked="0"/>
    </xf>
    <xf numFmtId="0" fontId="0" fillId="5" borderId="3" xfId="0" applyFill="1" applyBorder="1" applyAlignment="1">
      <alignment vertical="center" wrapText="1"/>
    </xf>
    <xf numFmtId="0" fontId="0" fillId="2" borderId="12" xfId="0" applyFill="1" applyBorder="1" applyAlignment="1">
      <alignment vertical="center" wrapText="1"/>
    </xf>
    <xf numFmtId="49" fontId="0" fillId="5" borderId="12" xfId="0" applyNumberFormat="1" applyFill="1" applyBorder="1" applyAlignment="1" applyProtection="1">
      <alignment vertical="center" wrapText="1"/>
      <protection locked="0"/>
    </xf>
    <xf numFmtId="0" fontId="0" fillId="5" borderId="12" xfId="0" applyFill="1" applyBorder="1" applyAlignment="1" applyProtection="1">
      <alignment vertical="center" wrapText="1"/>
      <protection locked="0"/>
    </xf>
    <xf numFmtId="49" fontId="0" fillId="2" borderId="12" xfId="0" applyNumberFormat="1" applyFill="1" applyBorder="1" applyProtection="1">
      <protection locked="0"/>
    </xf>
    <xf numFmtId="0" fontId="0" fillId="2" borderId="12" xfId="0" applyFill="1" applyBorder="1" applyProtection="1">
      <protection locked="0"/>
    </xf>
    <xf numFmtId="49" fontId="37" fillId="5" borderId="3" xfId="0" applyNumberFormat="1" applyFont="1" applyFill="1" applyBorder="1" applyAlignment="1" applyProtection="1">
      <alignment horizontal="left" vertical="center" wrapText="1"/>
      <protection locked="0"/>
    </xf>
    <xf numFmtId="49" fontId="38" fillId="0" borderId="81" xfId="0" applyNumberFormat="1" applyFont="1" applyBorder="1"/>
    <xf numFmtId="0" fontId="38" fillId="0" borderId="0" xfId="0" applyFont="1"/>
    <xf numFmtId="49" fontId="38" fillId="0" borderId="80" xfId="0" applyNumberFormat="1" applyFont="1" applyBorder="1"/>
    <xf numFmtId="49" fontId="38" fillId="0" borderId="0" xfId="0" applyNumberFormat="1" applyFont="1"/>
    <xf numFmtId="49" fontId="38" fillId="26" borderId="82" xfId="0" applyNumberFormat="1" applyFont="1" applyFill="1" applyBorder="1" applyAlignment="1">
      <alignment vertical="center" wrapText="1"/>
    </xf>
    <xf numFmtId="0" fontId="38" fillId="26" borderId="82" xfId="0" applyFont="1" applyFill="1" applyBorder="1" applyAlignment="1">
      <alignment vertical="center" wrapText="1"/>
    </xf>
    <xf numFmtId="0" fontId="0" fillId="2" borderId="12" xfId="0" applyFill="1" applyBorder="1" applyAlignment="1">
      <alignment horizontal="left" vertical="center" wrapText="1"/>
    </xf>
    <xf numFmtId="49" fontId="0" fillId="5" borderId="12" xfId="0" applyNumberFormat="1" applyFill="1" applyBorder="1" applyAlignment="1">
      <alignment horizontal="right" vertical="center" wrapText="1"/>
    </xf>
    <xf numFmtId="49" fontId="2" fillId="6" borderId="14" xfId="0" applyNumberFormat="1" applyFont="1" applyFill="1" applyBorder="1" applyAlignment="1">
      <alignment vertical="center" wrapText="1"/>
    </xf>
    <xf numFmtId="49" fontId="2" fillId="6" borderId="14" xfId="0" applyNumberFormat="1" applyFont="1" applyFill="1" applyBorder="1" applyAlignment="1">
      <alignment vertical="center"/>
    </xf>
    <xf numFmtId="49" fontId="46" fillId="27" borderId="1" xfId="0" applyNumberFormat="1" applyFont="1" applyFill="1" applyBorder="1"/>
    <xf numFmtId="49" fontId="38" fillId="0" borderId="86" xfId="0" applyNumberFormat="1" applyFont="1" applyBorder="1"/>
    <xf numFmtId="49" fontId="38" fillId="0" borderId="84" xfId="0" applyNumberFormat="1" applyFont="1" applyBorder="1"/>
    <xf numFmtId="49" fontId="38" fillId="0" borderId="88" xfId="0" applyNumberFormat="1" applyFont="1" applyBorder="1"/>
    <xf numFmtId="49" fontId="38" fillId="0" borderId="89" xfId="0" applyNumberFormat="1" applyFont="1" applyBorder="1"/>
    <xf numFmtId="49" fontId="38" fillId="26" borderId="82" xfId="0" applyNumberFormat="1" applyFont="1" applyFill="1" applyBorder="1" applyAlignment="1">
      <alignment horizontal="center" vertical="center" wrapText="1"/>
    </xf>
    <xf numFmtId="49" fontId="38" fillId="21" borderId="80" xfId="0" applyNumberFormat="1" applyFont="1" applyFill="1" applyBorder="1"/>
    <xf numFmtId="0" fontId="38" fillId="21" borderId="80" xfId="0" applyFont="1" applyFill="1" applyBorder="1"/>
    <xf numFmtId="49" fontId="38" fillId="26" borderId="82" xfId="0" applyNumberFormat="1" applyFont="1" applyFill="1" applyBorder="1" applyAlignment="1">
      <alignment horizontal="left" vertical="center" wrapText="1"/>
    </xf>
    <xf numFmtId="2" fontId="40" fillId="25" borderId="82" xfId="0" applyNumberFormat="1" applyFont="1" applyFill="1" applyBorder="1" applyAlignment="1" applyProtection="1">
      <alignment horizontal="right" vertical="center" wrapText="1"/>
      <protection locked="0"/>
    </xf>
    <xf numFmtId="2" fontId="38" fillId="25" borderId="82" xfId="0" applyNumberFormat="1" applyFont="1" applyFill="1" applyBorder="1" applyAlignment="1" applyProtection="1">
      <alignment horizontal="right" vertical="center" wrapText="1"/>
      <protection locked="0"/>
    </xf>
    <xf numFmtId="2" fontId="40" fillId="25" borderId="82" xfId="0" applyNumberFormat="1" applyFont="1" applyFill="1" applyBorder="1" applyAlignment="1">
      <alignment horizontal="right" vertical="center" wrapText="1"/>
    </xf>
    <xf numFmtId="2" fontId="38" fillId="25" borderId="95" xfId="0" applyNumberFormat="1" applyFont="1" applyFill="1" applyBorder="1" applyAlignment="1" applyProtection="1">
      <alignment horizontal="right" vertical="center" wrapText="1"/>
      <protection locked="0"/>
    </xf>
    <xf numFmtId="49" fontId="38" fillId="29" borderId="82" xfId="0" applyNumberFormat="1" applyFont="1" applyFill="1" applyBorder="1" applyAlignment="1" applyProtection="1">
      <alignment horizontal="right" vertical="center" wrapText="1"/>
      <protection locked="0"/>
    </xf>
    <xf numFmtId="2" fontId="38" fillId="25" borderId="82" xfId="0" applyNumberFormat="1" applyFont="1" applyFill="1" applyBorder="1" applyAlignment="1">
      <alignment horizontal="right" vertical="center" wrapText="1"/>
    </xf>
    <xf numFmtId="49" fontId="38" fillId="30" borderId="80" xfId="0" applyNumberFormat="1" applyFont="1" applyFill="1" applyBorder="1"/>
    <xf numFmtId="0" fontId="38" fillId="30" borderId="80" xfId="0" applyFont="1" applyFill="1" applyBorder="1"/>
    <xf numFmtId="2" fontId="40" fillId="31" borderId="82" xfId="0" applyNumberFormat="1" applyFont="1" applyFill="1" applyBorder="1" applyAlignment="1" applyProtection="1">
      <alignment horizontal="right" vertical="center" wrapText="1"/>
      <protection locked="0"/>
    </xf>
    <xf numFmtId="2" fontId="38" fillId="31" borderId="82" xfId="0" applyNumberFormat="1" applyFont="1" applyFill="1" applyBorder="1" applyAlignment="1" applyProtection="1">
      <alignment horizontal="right" vertical="center" wrapText="1"/>
      <protection locked="0"/>
    </xf>
    <xf numFmtId="2" fontId="40" fillId="31" borderId="82" xfId="0" applyNumberFormat="1" applyFont="1" applyFill="1" applyBorder="1" applyAlignment="1">
      <alignment horizontal="right" vertical="center" wrapText="1"/>
    </xf>
    <xf numFmtId="2" fontId="38" fillId="31" borderId="95" xfId="0" applyNumberFormat="1" applyFont="1" applyFill="1" applyBorder="1" applyAlignment="1" applyProtection="1">
      <alignment horizontal="right" vertical="center" wrapText="1"/>
      <protection locked="0"/>
    </xf>
    <xf numFmtId="2" fontId="38" fillId="31" borderId="82" xfId="0" applyNumberFormat="1" applyFont="1" applyFill="1" applyBorder="1" applyAlignment="1">
      <alignment horizontal="right" vertical="center" wrapText="1"/>
    </xf>
    <xf numFmtId="0" fontId="38" fillId="21" borderId="81" xfId="0" applyFont="1" applyFill="1" applyBorder="1"/>
    <xf numFmtId="0" fontId="38" fillId="30" borderId="81" xfId="0" applyFont="1" applyFill="1" applyBorder="1"/>
    <xf numFmtId="0" fontId="38" fillId="21" borderId="80" xfId="0" applyFont="1" applyFill="1" applyBorder="1" applyAlignment="1">
      <alignment horizontal="right"/>
    </xf>
    <xf numFmtId="2" fontId="40" fillId="31" borderId="82" xfId="0" applyNumberFormat="1" applyFont="1" applyFill="1" applyBorder="1" applyAlignment="1" applyProtection="1">
      <alignment horizontal="left" vertical="center" wrapText="1"/>
      <protection locked="0"/>
    </xf>
    <xf numFmtId="2" fontId="44" fillId="31" borderId="68" xfId="2" applyNumberFormat="1" applyFont="1" applyFill="1" applyBorder="1"/>
    <xf numFmtId="2" fontId="40" fillId="26" borderId="82" xfId="0" applyNumberFormat="1" applyFont="1" applyFill="1" applyBorder="1" applyAlignment="1" applyProtection="1">
      <alignment horizontal="right" vertical="center" wrapText="1"/>
      <protection locked="0"/>
    </xf>
    <xf numFmtId="2" fontId="38" fillId="26" borderId="82" xfId="0" applyNumberFormat="1" applyFont="1" applyFill="1" applyBorder="1" applyAlignment="1" applyProtection="1">
      <alignment horizontal="right" vertical="center" wrapText="1"/>
      <protection locked="0"/>
    </xf>
    <xf numFmtId="2" fontId="40" fillId="26" borderId="82" xfId="0" applyNumberFormat="1" applyFont="1" applyFill="1" applyBorder="1" applyAlignment="1">
      <alignment horizontal="right" vertical="center" wrapText="1"/>
    </xf>
    <xf numFmtId="2" fontId="38" fillId="26" borderId="82" xfId="0" applyNumberFormat="1" applyFont="1" applyFill="1" applyBorder="1" applyAlignment="1">
      <alignment horizontal="right" vertical="center" wrapText="1"/>
    </xf>
    <xf numFmtId="49" fontId="43" fillId="24" borderId="82" xfId="0" applyNumberFormat="1" applyFont="1" applyFill="1" applyBorder="1" applyAlignment="1">
      <alignment vertical="center" wrapText="1"/>
    </xf>
    <xf numFmtId="49" fontId="43" fillId="24" borderId="90" xfId="0" applyNumberFormat="1" applyFont="1" applyFill="1" applyBorder="1" applyAlignment="1">
      <alignment vertical="center" wrapText="1"/>
    </xf>
    <xf numFmtId="49" fontId="48" fillId="28" borderId="84" xfId="0" applyNumberFormat="1" applyFont="1" applyFill="1" applyBorder="1" applyAlignment="1">
      <alignment vertical="center" wrapText="1"/>
    </xf>
    <xf numFmtId="49" fontId="48" fillId="28" borderId="94" xfId="0" applyNumberFormat="1" applyFont="1" applyFill="1" applyBorder="1" applyAlignment="1">
      <alignment vertical="center" wrapText="1"/>
    </xf>
    <xf numFmtId="49" fontId="41" fillId="23" borderId="83" xfId="0" applyNumberFormat="1" applyFont="1" applyFill="1" applyBorder="1" applyAlignment="1">
      <alignment vertical="center"/>
    </xf>
    <xf numFmtId="49" fontId="38" fillId="24" borderId="82" xfId="0" applyNumberFormat="1" applyFont="1" applyFill="1" applyBorder="1" applyAlignment="1">
      <alignment wrapText="1"/>
    </xf>
    <xf numFmtId="49" fontId="47" fillId="24" borderId="90" xfId="0" applyNumberFormat="1" applyFont="1" applyFill="1" applyBorder="1" applyAlignment="1">
      <alignment vertical="center" wrapText="1"/>
    </xf>
    <xf numFmtId="49" fontId="47" fillId="24" borderId="82" xfId="0" applyNumberFormat="1" applyFont="1" applyFill="1" applyBorder="1" applyAlignment="1">
      <alignment vertical="center" wrapText="1"/>
    </xf>
    <xf numFmtId="49" fontId="47" fillId="24" borderId="91" xfId="0" applyNumberFormat="1" applyFont="1" applyFill="1" applyBorder="1" applyAlignment="1">
      <alignment vertical="center" wrapText="1"/>
    </xf>
    <xf numFmtId="49" fontId="47" fillId="24" borderId="92" xfId="0" applyNumberFormat="1" applyFont="1" applyFill="1" applyBorder="1" applyAlignment="1">
      <alignment vertical="center" wrapText="1"/>
    </xf>
    <xf numFmtId="49" fontId="47" fillId="24" borderId="93" xfId="0" applyNumberFormat="1" applyFont="1" applyFill="1" applyBorder="1" applyAlignment="1">
      <alignment vertical="center" wrapText="1"/>
    </xf>
    <xf numFmtId="49" fontId="39" fillId="21" borderId="82" xfId="0" applyNumberFormat="1" applyFont="1" applyFill="1" applyBorder="1" applyAlignment="1">
      <alignment vertical="top"/>
    </xf>
    <xf numFmtId="2" fontId="40" fillId="22" borderId="82" xfId="0" applyNumberFormat="1" applyFont="1" applyFill="1" applyBorder="1" applyAlignment="1" applyProtection="1">
      <alignment horizontal="left" vertical="center"/>
      <protection locked="0"/>
    </xf>
    <xf numFmtId="49" fontId="38" fillId="0" borderId="87" xfId="0" applyNumberFormat="1" applyFont="1" applyBorder="1"/>
    <xf numFmtId="49" fontId="16" fillId="8" borderId="3" xfId="0" applyNumberFormat="1" applyFont="1" applyFill="1" applyBorder="1" applyAlignment="1">
      <alignment vertical="top"/>
    </xf>
    <xf numFmtId="2" fontId="12" fillId="12" borderId="3" xfId="0" applyNumberFormat="1" applyFont="1" applyFill="1" applyBorder="1" applyAlignment="1" applyProtection="1">
      <alignment horizontal="left" vertical="center"/>
      <protection locked="0"/>
    </xf>
    <xf numFmtId="49" fontId="2" fillId="6" borderId="85" xfId="0" applyNumberFormat="1" applyFont="1" applyFill="1" applyBorder="1" applyAlignment="1">
      <alignment vertical="center"/>
    </xf>
    <xf numFmtId="0" fontId="38" fillId="0" borderId="80" xfId="0" applyFont="1" applyBorder="1"/>
    <xf numFmtId="49" fontId="50" fillId="27" borderId="81" xfId="0" applyNumberFormat="1" applyFont="1" applyFill="1" applyBorder="1"/>
    <xf numFmtId="0" fontId="50" fillId="27" borderId="80" xfId="0" applyFont="1" applyFill="1" applyBorder="1"/>
    <xf numFmtId="49" fontId="7" fillId="4" borderId="21" xfId="0" applyNumberFormat="1" applyFont="1" applyFill="1" applyBorder="1" applyAlignment="1">
      <alignment horizontal="centerContinuous" vertical="top" wrapText="1"/>
    </xf>
    <xf numFmtId="0" fontId="50" fillId="27" borderId="0" xfId="0" applyFont="1" applyFill="1"/>
    <xf numFmtId="49" fontId="0" fillId="0" borderId="1" xfId="0" applyNumberFormat="1" applyBorder="1" applyAlignment="1">
      <alignment wrapText="1"/>
    </xf>
    <xf numFmtId="0" fontId="0" fillId="0" borderId="0" xfId="0" applyAlignment="1">
      <alignment wrapText="1"/>
    </xf>
    <xf numFmtId="49" fontId="46" fillId="27" borderId="1" xfId="0" applyNumberFormat="1" applyFont="1" applyFill="1" applyBorder="1" applyAlignment="1">
      <alignment wrapText="1"/>
    </xf>
    <xf numFmtId="49" fontId="2" fillId="6" borderId="85" xfId="0" applyNumberFormat="1" applyFont="1" applyFill="1" applyBorder="1" applyAlignment="1">
      <alignment vertical="center" wrapText="1"/>
    </xf>
    <xf numFmtId="49" fontId="0" fillId="2" borderId="3" xfId="0" applyNumberFormat="1" applyFill="1" applyBorder="1" applyAlignment="1" applyProtection="1">
      <alignment wrapText="1"/>
      <protection locked="0"/>
    </xf>
    <xf numFmtId="49" fontId="2" fillId="6" borderId="8" xfId="0" applyNumberFormat="1" applyFont="1" applyFill="1" applyBorder="1" applyAlignment="1">
      <alignment vertical="center" wrapText="1"/>
    </xf>
    <xf numFmtId="1" fontId="33" fillId="21" borderId="1" xfId="0" applyNumberFormat="1" applyFont="1" applyFill="1" applyBorder="1" applyAlignment="1">
      <alignment horizontal="left" vertical="center"/>
    </xf>
    <xf numFmtId="49" fontId="0" fillId="8" borderId="1" xfId="0" applyNumberFormat="1" applyFill="1" applyBorder="1" applyAlignment="1">
      <alignment vertical="center"/>
    </xf>
    <xf numFmtId="49" fontId="6" fillId="20" borderId="1" xfId="0" applyNumberFormat="1"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left" vertical="center" wrapText="1"/>
    </xf>
    <xf numFmtId="9" fontId="0" fillId="2" borderId="1" xfId="1" applyFont="1" applyFill="1" applyBorder="1" applyAlignment="1">
      <alignment horizontal="left" vertical="center" wrapText="1"/>
    </xf>
    <xf numFmtId="49" fontId="0" fillId="14" borderId="1" xfId="0" applyNumberFormat="1" applyFill="1" applyBorder="1" applyAlignment="1" applyProtection="1">
      <alignment vertical="center" wrapText="1"/>
      <protection locked="0"/>
    </xf>
    <xf numFmtId="0" fontId="0" fillId="8" borderId="1" xfId="0" applyFill="1" applyBorder="1" applyAlignment="1">
      <alignment vertical="center"/>
    </xf>
    <xf numFmtId="49" fontId="6" fillId="3" borderId="52" xfId="0" applyNumberFormat="1" applyFont="1" applyFill="1" applyBorder="1" applyAlignment="1">
      <alignment vertical="center" wrapText="1"/>
    </xf>
    <xf numFmtId="49" fontId="7" fillId="4" borderId="63" xfId="0" applyNumberFormat="1" applyFont="1" applyFill="1" applyBorder="1" applyAlignment="1">
      <alignment horizontal="centerContinuous" vertical="top" wrapText="1"/>
    </xf>
    <xf numFmtId="49" fontId="7" fillId="4" borderId="0" xfId="0" applyNumberFormat="1" applyFont="1" applyFill="1" applyAlignment="1">
      <alignment horizontal="centerContinuous" vertical="top" wrapText="1"/>
    </xf>
    <xf numFmtId="49" fontId="6" fillId="20" borderId="13" xfId="0" applyNumberFormat="1" applyFont="1" applyFill="1" applyBorder="1" applyAlignment="1">
      <alignment horizontal="center" vertical="center" wrapText="1"/>
    </xf>
    <xf numFmtId="0" fontId="0" fillId="2" borderId="13" xfId="0" applyFill="1" applyBorder="1" applyAlignment="1">
      <alignment vertical="center" wrapText="1"/>
    </xf>
    <xf numFmtId="49" fontId="6" fillId="20" borderId="3" xfId="0" applyNumberFormat="1" applyFont="1" applyFill="1" applyBorder="1" applyAlignment="1">
      <alignment vertical="center" wrapText="1"/>
    </xf>
    <xf numFmtId="49" fontId="51" fillId="8" borderId="5" xfId="0" applyNumberFormat="1" applyFont="1" applyFill="1" applyBorder="1" applyAlignment="1">
      <alignment horizontal="center" vertical="center" wrapText="1"/>
    </xf>
    <xf numFmtId="49" fontId="0" fillId="14" borderId="46" xfId="0" applyNumberFormat="1" applyFill="1" applyBorder="1" applyAlignment="1">
      <alignment horizontal="left" vertical="center" wrapText="1"/>
    </xf>
    <xf numFmtId="0" fontId="0" fillId="0" borderId="1" xfId="0" applyBorder="1"/>
    <xf numFmtId="0" fontId="1" fillId="9" borderId="0" xfId="0" applyFont="1" applyFill="1" applyAlignment="1">
      <alignment horizontal="center" vertical="center"/>
    </xf>
    <xf numFmtId="0" fontId="1" fillId="9" borderId="1" xfId="0" applyFont="1" applyFill="1" applyBorder="1" applyAlignment="1">
      <alignment horizontal="center" vertical="center"/>
    </xf>
    <xf numFmtId="0" fontId="2" fillId="12" borderId="0" xfId="0" applyFont="1" applyFill="1" applyAlignment="1">
      <alignment horizontal="center" vertical="center" wrapText="1"/>
    </xf>
    <xf numFmtId="0" fontId="1" fillId="13" borderId="0" xfId="0" applyFont="1" applyFill="1" applyAlignment="1">
      <alignment horizontal="left" vertical="center" wrapText="1"/>
    </xf>
    <xf numFmtId="0" fontId="17" fillId="10" borderId="0" xfId="0" applyFont="1" applyFill="1" applyAlignment="1">
      <alignment horizontal="center" vertic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49" fontId="6" fillId="3" borderId="4"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24" fillId="17" borderId="33" xfId="0" applyNumberFormat="1" applyFont="1" applyFill="1" applyBorder="1" applyAlignment="1">
      <alignment horizontal="left" vertical="center" wrapText="1"/>
    </xf>
    <xf numFmtId="49" fontId="24" fillId="17" borderId="34" xfId="0" applyNumberFormat="1" applyFont="1" applyFill="1" applyBorder="1" applyAlignment="1">
      <alignment horizontal="left" vertical="center" wrapText="1"/>
    </xf>
    <xf numFmtId="49" fontId="0" fillId="5" borderId="6" xfId="0" applyNumberFormat="1" applyFill="1" applyBorder="1" applyAlignment="1">
      <alignment horizontal="center" vertical="center" wrapText="1"/>
    </xf>
    <xf numFmtId="49" fontId="0" fillId="5" borderId="5" xfId="0" applyNumberFormat="1" applyFill="1" applyBorder="1" applyAlignment="1">
      <alignment horizontal="center" vertical="center" wrapText="1"/>
    </xf>
    <xf numFmtId="49" fontId="25" fillId="15" borderId="29" xfId="0" applyNumberFormat="1" applyFont="1" applyFill="1" applyBorder="1" applyAlignment="1">
      <alignment horizontal="left" vertical="center" wrapText="1"/>
    </xf>
    <xf numFmtId="49" fontId="2" fillId="6" borderId="14" xfId="0" applyNumberFormat="1" applyFont="1" applyFill="1" applyBorder="1" applyAlignment="1">
      <alignment horizontal="left" vertical="center" wrapText="1"/>
    </xf>
    <xf numFmtId="49" fontId="2" fillId="6" borderId="14" xfId="0" applyNumberFormat="1" applyFont="1" applyFill="1" applyBorder="1" applyAlignment="1">
      <alignment horizontal="left" vertical="center"/>
    </xf>
    <xf numFmtId="49" fontId="6" fillId="3" borderId="8" xfId="0" applyNumberFormat="1" applyFont="1" applyFill="1" applyBorder="1" applyAlignment="1">
      <alignment horizontal="center" vertical="center" wrapText="1"/>
    </xf>
    <xf numFmtId="49" fontId="15" fillId="3" borderId="25" xfId="0" applyNumberFormat="1" applyFont="1" applyFill="1" applyBorder="1" applyAlignment="1">
      <alignment horizontal="center" vertical="center" wrapText="1"/>
    </xf>
    <xf numFmtId="49" fontId="15" fillId="3" borderId="26" xfId="0" applyNumberFormat="1" applyFont="1" applyFill="1" applyBorder="1" applyAlignment="1">
      <alignment horizontal="center" vertical="center" wrapText="1"/>
    </xf>
    <xf numFmtId="49" fontId="15" fillId="3" borderId="27"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3" xfId="0" applyNumberFormat="1" applyFont="1" applyFill="1" applyBorder="1" applyAlignment="1">
      <alignment horizontal="center" vertical="center" wrapText="1"/>
    </xf>
    <xf numFmtId="49" fontId="0" fillId="3" borderId="3" xfId="0" applyNumberFormat="1" applyFill="1" applyBorder="1" applyAlignment="1">
      <alignment horizontal="center" wrapText="1"/>
    </xf>
    <xf numFmtId="49" fontId="0" fillId="14" borderId="44" xfId="0" applyNumberFormat="1" applyFill="1" applyBorder="1" applyAlignment="1">
      <alignment horizontal="left" vertical="center" wrapText="1"/>
    </xf>
    <xf numFmtId="49" fontId="0" fillId="14" borderId="46" xfId="0" applyNumberFormat="1" applyFill="1" applyBorder="1" applyAlignment="1">
      <alignment horizontal="left" vertical="center" wrapText="1"/>
    </xf>
    <xf numFmtId="49" fontId="28" fillId="3" borderId="11" xfId="0" applyNumberFormat="1" applyFont="1" applyFill="1" applyBorder="1" applyAlignment="1">
      <alignment horizontal="center" vertical="top" wrapText="1"/>
    </xf>
    <xf numFmtId="49" fontId="28" fillId="3" borderId="20" xfId="0" applyNumberFormat="1" applyFont="1" applyFill="1" applyBorder="1" applyAlignment="1">
      <alignment horizontal="center" vertical="top" wrapText="1"/>
    </xf>
    <xf numFmtId="49" fontId="28" fillId="3" borderId="13" xfId="0" applyNumberFormat="1" applyFont="1" applyFill="1" applyBorder="1" applyAlignment="1">
      <alignment horizontal="center" vertical="top" wrapText="1"/>
    </xf>
    <xf numFmtId="49" fontId="6" fillId="3" borderId="59" xfId="0" applyNumberFormat="1" applyFont="1" applyFill="1" applyBorder="1" applyAlignment="1">
      <alignment horizontal="center" vertical="center"/>
    </xf>
    <xf numFmtId="49" fontId="6" fillId="3" borderId="0" xfId="0" applyNumberFormat="1" applyFont="1" applyFill="1" applyAlignment="1">
      <alignment horizontal="center" vertical="center"/>
    </xf>
    <xf numFmtId="2" fontId="12" fillId="12" borderId="38" xfId="0" applyNumberFormat="1" applyFont="1" applyFill="1" applyBorder="1" applyAlignment="1">
      <alignment horizontal="left" vertical="center" wrapText="1"/>
    </xf>
    <xf numFmtId="2" fontId="12" fillId="12" borderId="40" xfId="0" applyNumberFormat="1" applyFont="1" applyFill="1" applyBorder="1" applyAlignment="1">
      <alignment horizontal="left" vertical="center" wrapText="1"/>
    </xf>
    <xf numFmtId="49" fontId="7" fillId="18" borderId="15" xfId="0" applyNumberFormat="1" applyFont="1" applyFill="1" applyBorder="1" applyAlignment="1">
      <alignment horizontal="center" vertical="center" wrapText="1"/>
    </xf>
    <xf numFmtId="49" fontId="7" fillId="18" borderId="5" xfId="0" applyNumberFormat="1" applyFont="1" applyFill="1" applyBorder="1" applyAlignment="1">
      <alignment horizontal="center" vertical="center" wrapText="1"/>
    </xf>
    <xf numFmtId="49" fontId="2" fillId="6" borderId="8" xfId="0" applyNumberFormat="1" applyFont="1" applyFill="1" applyBorder="1" applyAlignment="1">
      <alignment horizontal="left" vertical="center" wrapText="1"/>
    </xf>
    <xf numFmtId="49" fontId="2" fillId="6" borderId="9" xfId="0" applyNumberFormat="1" applyFont="1" applyFill="1" applyBorder="1" applyAlignment="1">
      <alignment horizontal="left" vertical="center" wrapText="1"/>
    </xf>
    <xf numFmtId="49" fontId="6" fillId="3" borderId="52" xfId="0" applyNumberFormat="1" applyFont="1" applyFill="1" applyBorder="1" applyAlignment="1">
      <alignment horizontal="center" vertical="center" wrapText="1"/>
    </xf>
    <xf numFmtId="49" fontId="6" fillId="3" borderId="53" xfId="0" applyNumberFormat="1" applyFont="1" applyFill="1" applyBorder="1" applyAlignment="1">
      <alignment horizontal="center" vertical="center" wrapText="1"/>
    </xf>
    <xf numFmtId="49" fontId="6" fillId="3" borderId="24" xfId="0" applyNumberFormat="1" applyFont="1" applyFill="1" applyBorder="1" applyAlignment="1">
      <alignment horizontal="center" vertical="center" wrapText="1"/>
    </xf>
    <xf numFmtId="49" fontId="6" fillId="3" borderId="54" xfId="0" applyNumberFormat="1" applyFont="1" applyFill="1" applyBorder="1" applyAlignment="1">
      <alignment horizontal="center" vertical="center" wrapText="1"/>
    </xf>
    <xf numFmtId="49" fontId="7" fillId="18" borderId="7" xfId="0" applyNumberFormat="1" applyFont="1" applyFill="1" applyBorder="1" applyAlignment="1">
      <alignment horizontal="center" vertical="center" wrapText="1"/>
    </xf>
    <xf numFmtId="49" fontId="0" fillId="12" borderId="38" xfId="0" applyNumberFormat="1" applyFill="1" applyBorder="1" applyAlignment="1">
      <alignment horizontal="left" vertical="center"/>
    </xf>
    <xf numFmtId="49" fontId="0" fillId="12" borderId="40" xfId="0" applyNumberFormat="1" applyFill="1" applyBorder="1" applyAlignment="1">
      <alignment horizontal="left" vertical="center"/>
    </xf>
    <xf numFmtId="49" fontId="7" fillId="4" borderId="15" xfId="0" applyNumberFormat="1" applyFont="1" applyFill="1" applyBorder="1" applyAlignment="1">
      <alignment horizontal="center" vertical="center" wrapText="1"/>
    </xf>
    <xf numFmtId="49" fontId="7" fillId="4" borderId="7" xfId="0" applyNumberFormat="1" applyFont="1" applyFill="1" applyBorder="1" applyAlignment="1">
      <alignment horizontal="center" vertical="center" wrapText="1"/>
    </xf>
    <xf numFmtId="49" fontId="25" fillId="15" borderId="2" xfId="0" applyNumberFormat="1" applyFont="1" applyFill="1" applyBorder="1" applyAlignment="1">
      <alignment horizontal="left" vertical="center" wrapText="1"/>
    </xf>
    <xf numFmtId="49" fontId="9" fillId="4" borderId="15" xfId="0" applyNumberFormat="1" applyFont="1" applyFill="1" applyBorder="1" applyAlignment="1">
      <alignment horizontal="center" vertical="center" wrapText="1"/>
    </xf>
    <xf numFmtId="49" fontId="9" fillId="4" borderId="7"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49" fontId="2" fillId="7" borderId="6" xfId="0" applyNumberFormat="1" applyFont="1" applyFill="1" applyBorder="1" applyAlignment="1">
      <alignment horizontal="left" vertical="center" wrapText="1"/>
    </xf>
    <xf numFmtId="49" fontId="2" fillId="7" borderId="7" xfId="0" applyNumberFormat="1" applyFont="1" applyFill="1" applyBorder="1" applyAlignment="1">
      <alignment horizontal="left" vertical="center" wrapText="1"/>
    </xf>
    <xf numFmtId="49" fontId="2" fillId="7" borderId="5" xfId="0" applyNumberFormat="1" applyFont="1" applyFill="1" applyBorder="1" applyAlignment="1">
      <alignment horizontal="left" vertical="center" wrapText="1"/>
    </xf>
    <xf numFmtId="49" fontId="2" fillId="6" borderId="9" xfId="0" applyNumberFormat="1" applyFont="1" applyFill="1" applyBorder="1" applyAlignment="1">
      <alignment horizontal="left" vertical="center"/>
    </xf>
    <xf numFmtId="49" fontId="14" fillId="3" borderId="25" xfId="0" applyNumberFormat="1" applyFont="1" applyFill="1" applyBorder="1" applyAlignment="1">
      <alignment horizontal="center" vertical="center" wrapText="1"/>
    </xf>
    <xf numFmtId="49" fontId="14" fillId="3" borderId="26" xfId="0" applyNumberFormat="1" applyFont="1" applyFill="1" applyBorder="1" applyAlignment="1">
      <alignment horizontal="center" vertical="center" wrapText="1"/>
    </xf>
    <xf numFmtId="49" fontId="1" fillId="7" borderId="16" xfId="0" applyNumberFormat="1" applyFont="1" applyFill="1" applyBorder="1" applyAlignment="1">
      <alignment horizontal="center" vertical="center" wrapText="1"/>
    </xf>
    <xf numFmtId="49" fontId="1" fillId="7" borderId="19" xfId="0" applyNumberFormat="1" applyFont="1" applyFill="1" applyBorder="1" applyAlignment="1">
      <alignment horizontal="center" vertical="center" wrapText="1"/>
    </xf>
    <xf numFmtId="49" fontId="8" fillId="4" borderId="21" xfId="0" applyNumberFormat="1" applyFont="1" applyFill="1" applyBorder="1" applyAlignment="1">
      <alignment horizontal="center" vertical="center" wrapText="1"/>
    </xf>
    <xf numFmtId="49" fontId="8" fillId="4" borderId="22" xfId="0" applyNumberFormat="1" applyFont="1" applyFill="1" applyBorder="1" applyAlignment="1">
      <alignment horizontal="center" vertical="center" wrapText="1"/>
    </xf>
    <xf numFmtId="49" fontId="8" fillId="4" borderId="23"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17" xfId="0" applyNumberFormat="1" applyFont="1" applyFill="1" applyBorder="1" applyAlignment="1">
      <alignment horizontal="center" vertical="center" wrapText="1"/>
    </xf>
    <xf numFmtId="49" fontId="1" fillId="7" borderId="18" xfId="0" applyNumberFormat="1" applyFont="1" applyFill="1" applyBorder="1" applyAlignment="1">
      <alignment horizontal="center" vertical="center" wrapText="1"/>
    </xf>
    <xf numFmtId="49" fontId="7" fillId="4" borderId="63" xfId="0" applyNumberFormat="1" applyFont="1" applyFill="1" applyBorder="1" applyAlignment="1">
      <alignment horizontal="center" vertical="center" wrapText="1"/>
    </xf>
    <xf numFmtId="49" fontId="7" fillId="4" borderId="0" xfId="0" applyNumberFormat="1" applyFont="1" applyFill="1" applyAlignment="1">
      <alignment horizontal="center" vertical="center" wrapText="1"/>
    </xf>
    <xf numFmtId="49" fontId="7" fillId="4" borderId="58" xfId="0" applyNumberFormat="1" applyFont="1" applyFill="1" applyBorder="1" applyAlignment="1">
      <alignment horizontal="center" vertical="center" wrapText="1"/>
    </xf>
    <xf numFmtId="49" fontId="8" fillId="4" borderId="1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49" fontId="8" fillId="18" borderId="15" xfId="0" applyNumberFormat="1" applyFont="1" applyFill="1" applyBorder="1" applyAlignment="1">
      <alignment horizontal="center" vertical="center" wrapText="1"/>
    </xf>
    <xf numFmtId="49" fontId="8" fillId="18" borderId="7" xfId="0" applyNumberFormat="1" applyFont="1" applyFill="1" applyBorder="1" applyAlignment="1">
      <alignment horizontal="center" vertical="center" wrapText="1"/>
    </xf>
    <xf numFmtId="49" fontId="8" fillId="18" borderId="5" xfId="0" applyNumberFormat="1" applyFont="1" applyFill="1" applyBorder="1" applyAlignment="1">
      <alignment horizontal="center" vertical="center" wrapText="1"/>
    </xf>
    <xf numFmtId="49" fontId="7" fillId="4" borderId="41" xfId="0" applyNumberFormat="1" applyFont="1" applyFill="1" applyBorder="1" applyAlignment="1">
      <alignment horizontal="center" vertical="center" wrapText="1"/>
    </xf>
    <xf numFmtId="49" fontId="0" fillId="14" borderId="77" xfId="0" applyNumberFormat="1" applyFill="1" applyBorder="1" applyAlignment="1" applyProtection="1">
      <alignment horizontal="center" vertical="center" wrapText="1"/>
      <protection locked="0"/>
    </xf>
    <xf numFmtId="49" fontId="0" fillId="14" borderId="26" xfId="0" applyNumberFormat="1" applyFill="1" applyBorder="1" applyAlignment="1" applyProtection="1">
      <alignment horizontal="center" vertical="center" wrapText="1"/>
      <protection locked="0"/>
    </xf>
    <xf numFmtId="49" fontId="0" fillId="14" borderId="78" xfId="0" applyNumberFormat="1" applyFill="1" applyBorder="1" applyAlignment="1" applyProtection="1">
      <alignment horizontal="center" vertical="center" wrapText="1"/>
      <protection locked="0"/>
    </xf>
    <xf numFmtId="49" fontId="0" fillId="14" borderId="6" xfId="0" applyNumberFormat="1" applyFill="1" applyBorder="1" applyAlignment="1" applyProtection="1">
      <alignment horizontal="center" vertical="center" wrapText="1"/>
      <protection locked="0"/>
    </xf>
    <xf numFmtId="49" fontId="0" fillId="14" borderId="7" xfId="0" applyNumberFormat="1" applyFill="1" applyBorder="1" applyAlignment="1" applyProtection="1">
      <alignment horizontal="center" vertical="center" wrapText="1"/>
      <protection locked="0"/>
    </xf>
    <xf numFmtId="49" fontId="0" fillId="14" borderId="74" xfId="0" applyNumberFormat="1" applyFill="1" applyBorder="1" applyAlignment="1" applyProtection="1">
      <alignment horizontal="center" vertical="center" wrapText="1"/>
      <protection locked="0"/>
    </xf>
    <xf numFmtId="49" fontId="6" fillId="20" borderId="1" xfId="0" applyNumberFormat="1" applyFont="1" applyFill="1" applyBorder="1" applyAlignment="1">
      <alignment horizontal="center" vertical="center" wrapText="1"/>
    </xf>
    <xf numFmtId="49" fontId="0" fillId="14" borderId="75" xfId="0" applyNumberFormat="1" applyFill="1" applyBorder="1" applyAlignment="1" applyProtection="1">
      <alignment horizontal="center" vertical="center" wrapText="1"/>
      <protection locked="0"/>
    </xf>
    <xf numFmtId="49" fontId="0" fillId="14" borderId="76" xfId="0" applyNumberFormat="1" applyFill="1" applyBorder="1" applyAlignment="1" applyProtection="1">
      <alignment horizontal="center" vertical="center" wrapText="1"/>
      <protection locked="0"/>
    </xf>
    <xf numFmtId="49" fontId="0" fillId="14" borderId="79" xfId="0" applyNumberFormat="1" applyFill="1" applyBorder="1" applyAlignment="1" applyProtection="1">
      <alignment horizontal="center" vertical="center" wrapText="1"/>
      <protection locked="0"/>
    </xf>
    <xf numFmtId="49" fontId="0" fillId="7" borderId="41" xfId="0" applyNumberFormat="1" applyFill="1" applyBorder="1" applyAlignment="1">
      <alignment horizontal="center" vertical="center" wrapText="1"/>
    </xf>
    <xf numFmtId="49" fontId="0" fillId="7" borderId="0" xfId="0" applyNumberFormat="1" applyFill="1" applyAlignment="1">
      <alignment horizontal="center" vertical="center" wrapText="1"/>
    </xf>
    <xf numFmtId="49" fontId="0" fillId="7" borderId="58" xfId="0" applyNumberFormat="1" applyFill="1" applyBorder="1" applyAlignment="1">
      <alignment horizontal="center" vertical="center" wrapText="1"/>
    </xf>
    <xf numFmtId="49" fontId="0" fillId="14" borderId="6" xfId="0" applyNumberFormat="1" applyFill="1" applyBorder="1" applyAlignment="1" applyProtection="1">
      <alignment horizontal="right" vertical="center" wrapText="1"/>
      <protection locked="0"/>
    </xf>
    <xf numFmtId="49" fontId="0" fillId="14" borderId="7" xfId="0" applyNumberFormat="1" applyFill="1" applyBorder="1" applyAlignment="1" applyProtection="1">
      <alignment horizontal="right" vertical="center" wrapText="1"/>
      <protection locked="0"/>
    </xf>
    <xf numFmtId="49" fontId="0" fillId="14" borderId="74" xfId="0" applyNumberFormat="1" applyFill="1" applyBorder="1" applyAlignment="1" applyProtection="1">
      <alignment horizontal="right" vertical="center" wrapText="1"/>
      <protection locked="0"/>
    </xf>
    <xf numFmtId="49" fontId="7" fillId="3" borderId="55" xfId="0" applyNumberFormat="1" applyFont="1" applyFill="1" applyBorder="1" applyAlignment="1">
      <alignment horizontal="center" vertical="center" wrapText="1"/>
    </xf>
    <xf numFmtId="49" fontId="7" fillId="3" borderId="56" xfId="0" applyNumberFormat="1" applyFont="1" applyFill="1" applyBorder="1" applyAlignment="1">
      <alignment horizontal="center" vertical="center" wrapText="1"/>
    </xf>
    <xf numFmtId="49" fontId="7" fillId="3" borderId="57" xfId="0" applyNumberFormat="1" applyFont="1" applyFill="1" applyBorder="1" applyAlignment="1">
      <alignment horizontal="center" vertical="center" wrapText="1"/>
    </xf>
    <xf numFmtId="49" fontId="0" fillId="7" borderId="72" xfId="0" applyNumberFormat="1" applyFill="1" applyBorder="1" applyAlignment="1">
      <alignment horizontal="left" vertical="center" wrapText="1"/>
    </xf>
    <xf numFmtId="49" fontId="0" fillId="7" borderId="53" xfId="0" applyNumberFormat="1" applyFill="1" applyBorder="1" applyAlignment="1">
      <alignment horizontal="left" vertical="center" wrapText="1"/>
    </xf>
    <xf numFmtId="49" fontId="0" fillId="7" borderId="31" xfId="0" applyNumberFormat="1" applyFill="1" applyBorder="1" applyAlignment="1">
      <alignment horizontal="left" vertical="center" wrapText="1"/>
    </xf>
    <xf numFmtId="49" fontId="0" fillId="12" borderId="73" xfId="0" applyNumberFormat="1" applyFill="1" applyBorder="1" applyAlignment="1" applyProtection="1">
      <alignment horizontal="right" vertical="center" wrapText="1"/>
      <protection locked="0"/>
    </xf>
    <xf numFmtId="49" fontId="0" fillId="12" borderId="56" xfId="0" applyNumberFormat="1" applyFill="1" applyBorder="1" applyAlignment="1" applyProtection="1">
      <alignment horizontal="right" vertical="center" wrapText="1"/>
      <protection locked="0"/>
    </xf>
    <xf numFmtId="49" fontId="0" fillId="12" borderId="57" xfId="0" applyNumberFormat="1" applyFill="1" applyBorder="1" applyAlignment="1" applyProtection="1">
      <alignment horizontal="right" vertical="center" wrapText="1"/>
      <protection locked="0"/>
    </xf>
    <xf numFmtId="49" fontId="0" fillId="14" borderId="5" xfId="0" applyNumberFormat="1" applyFill="1" applyBorder="1" applyAlignment="1" applyProtection="1">
      <alignment horizontal="right" vertical="center" wrapText="1"/>
      <protection locked="0"/>
    </xf>
    <xf numFmtId="49" fontId="2" fillId="6" borderId="60" xfId="0" applyNumberFormat="1" applyFont="1" applyFill="1" applyBorder="1" applyAlignment="1">
      <alignment horizontal="left" vertical="center" wrapText="1"/>
    </xf>
    <xf numFmtId="49" fontId="2" fillId="6" borderId="61" xfId="0" applyNumberFormat="1" applyFont="1" applyFill="1" applyBorder="1" applyAlignment="1">
      <alignment horizontal="left" vertical="center" wrapText="1"/>
    </xf>
    <xf numFmtId="49" fontId="2" fillId="6" borderId="62" xfId="0" applyNumberFormat="1" applyFont="1" applyFill="1" applyBorder="1" applyAlignment="1">
      <alignment horizontal="left" vertical="center" wrapText="1"/>
    </xf>
    <xf numFmtId="49" fontId="6" fillId="3" borderId="6"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7" fillId="18" borderId="77" xfId="0" applyNumberFormat="1" applyFont="1" applyFill="1" applyBorder="1" applyAlignment="1">
      <alignment horizontal="center" vertical="center" wrapText="1"/>
    </xf>
    <xf numFmtId="49" fontId="7" fillId="18" borderId="26" xfId="0" applyNumberFormat="1" applyFont="1" applyFill="1" applyBorder="1" applyAlignment="1">
      <alignment horizontal="center" vertical="center" wrapText="1"/>
    </xf>
    <xf numFmtId="49" fontId="7" fillId="18" borderId="78" xfId="0" applyNumberFormat="1" applyFont="1" applyFill="1" applyBorder="1" applyAlignment="1">
      <alignment horizontal="center" vertical="center" wrapText="1"/>
    </xf>
    <xf numFmtId="0" fontId="9" fillId="19" borderId="44" xfId="0" applyFont="1" applyFill="1" applyBorder="1" applyAlignment="1">
      <alignment horizontal="center"/>
    </xf>
    <xf numFmtId="0" fontId="9" fillId="19" borderId="46" xfId="0" applyFont="1" applyFill="1" applyBorder="1" applyAlignment="1">
      <alignment horizontal="center"/>
    </xf>
    <xf numFmtId="0" fontId="9" fillId="19" borderId="45" xfId="0" applyFont="1" applyFill="1" applyBorder="1" applyAlignment="1">
      <alignment horizontal="center"/>
    </xf>
    <xf numFmtId="0" fontId="8" fillId="18" borderId="0" xfId="0" applyFont="1" applyFill="1" applyAlignment="1">
      <alignment horizontal="left"/>
    </xf>
    <xf numFmtId="0" fontId="8" fillId="18" borderId="39" xfId="0" applyFont="1" applyFill="1" applyBorder="1" applyAlignment="1">
      <alignment horizontal="left"/>
    </xf>
    <xf numFmtId="49" fontId="0" fillId="5" borderId="69" xfId="0" applyNumberFormat="1" applyFill="1" applyBorder="1" applyAlignment="1">
      <alignment horizontal="left" vertical="center" wrapText="1"/>
    </xf>
    <xf numFmtId="49" fontId="0" fillId="5" borderId="22" xfId="0" applyNumberFormat="1" applyFill="1" applyBorder="1" applyAlignment="1">
      <alignment horizontal="left" vertical="center" wrapText="1"/>
    </xf>
    <xf numFmtId="0" fontId="6" fillId="19" borderId="35" xfId="0" applyFont="1" applyFill="1" applyBorder="1" applyAlignment="1">
      <alignment horizontal="left" wrapText="1"/>
    </xf>
    <xf numFmtId="0" fontId="6" fillId="19" borderId="0" xfId="0" applyFont="1" applyFill="1" applyAlignment="1">
      <alignment horizontal="left" wrapText="1"/>
    </xf>
    <xf numFmtId="0" fontId="6" fillId="7" borderId="35" xfId="0" applyFont="1" applyFill="1" applyBorder="1" applyAlignment="1">
      <alignment horizontal="left" wrapText="1"/>
    </xf>
    <xf numFmtId="0" fontId="6" fillId="7" borderId="0" xfId="0" applyFont="1" applyFill="1" applyAlignment="1">
      <alignment horizontal="left" wrapText="1"/>
    </xf>
  </cellXfs>
  <cellStyles count="3">
    <cellStyle name="Normal" xfId="0" builtinId="0"/>
    <cellStyle name="Normální 2" xfId="2" xr:uid="{20B29BD5-0C36-4208-BB3C-E2C1240D330E}"/>
    <cellStyle name="Percent" xfId="1" builtinId="5"/>
  </cellStyles>
  <dxfs count="66">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009591"/>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C00000"/>
        </patternFill>
      </fill>
    </dxf>
    <dxf>
      <fill>
        <patternFill>
          <bgColor rgb="FFF2F2F2"/>
        </patternFill>
      </fill>
    </dxf>
    <dxf>
      <fill>
        <patternFill>
          <bgColor rgb="FF009591"/>
        </patternFill>
      </fill>
    </dxf>
    <dxf>
      <fill>
        <patternFill>
          <bgColor rgb="FF009591"/>
        </patternFill>
      </fill>
    </dxf>
    <dxf>
      <fill>
        <patternFill>
          <bgColor rgb="FF009591"/>
        </patternFill>
      </fill>
    </dxf>
    <dxf>
      <fill>
        <patternFill>
          <bgColor rgb="FF009999"/>
        </patternFill>
      </fill>
    </dxf>
    <dxf>
      <fill>
        <patternFill>
          <bgColor rgb="FF009999"/>
        </patternFill>
      </fill>
    </dxf>
    <dxf>
      <fill>
        <patternFill>
          <bgColor rgb="FF009999"/>
        </patternFill>
      </fill>
    </dxf>
    <dxf>
      <fill>
        <patternFill>
          <bgColor rgb="FF009999"/>
        </patternFill>
      </fill>
    </dxf>
    <dxf>
      <fill>
        <patternFill>
          <bgColor rgb="FF009999"/>
        </patternFill>
      </fill>
    </dxf>
    <dxf>
      <fill>
        <patternFill>
          <bgColor rgb="FF009999"/>
        </patternFill>
      </fill>
    </dxf>
    <dxf>
      <fill>
        <patternFill>
          <bgColor rgb="FF009999"/>
        </patternFill>
      </fill>
    </dxf>
    <dxf>
      <fill>
        <patternFill>
          <bgColor rgb="FF009999"/>
        </patternFill>
      </fill>
    </dxf>
    <dxf>
      <fill>
        <patternFill>
          <bgColor rgb="FF009591"/>
        </patternFill>
      </fill>
    </dxf>
    <dxf>
      <fill>
        <patternFill>
          <bgColor rgb="FF009591"/>
        </patternFill>
      </fill>
    </dxf>
    <dxf>
      <font>
        <color auto="1"/>
      </font>
      <fill>
        <patternFill patternType="solid">
          <fgColor rgb="FF009591"/>
          <bgColor rgb="FF009999"/>
        </patternFill>
      </fill>
    </dxf>
    <dxf>
      <fill>
        <patternFill>
          <bgColor rgb="FF009591"/>
        </patternFill>
      </fill>
    </dxf>
  </dxfs>
  <tableStyles count="0" defaultTableStyle="TableStyleMedium2" defaultPivotStyle="PivotStyleLight16"/>
  <colors>
    <mruColors>
      <color rgb="FFCCEAE9"/>
      <color rgb="FF009591"/>
      <color rgb="FFFFFFFF"/>
      <color rgb="FF00FF99"/>
      <color rgb="FF009999"/>
      <color rgb="FF008080"/>
      <color rgb="FFE5EBF7"/>
      <color rgb="FFD9E2F3"/>
      <color rgb="FFEDF1F9"/>
      <color rgb="FF009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A7A25.F7EB910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40005</xdr:colOff>
      <xdr:row>9</xdr:row>
      <xdr:rowOff>3328035</xdr:rowOff>
    </xdr:from>
    <xdr:to>
      <xdr:col>2</xdr:col>
      <xdr:colOff>106680</xdr:colOff>
      <xdr:row>9</xdr:row>
      <xdr:rowOff>4099560</xdr:rowOff>
    </xdr:to>
    <xdr:pic>
      <xdr:nvPicPr>
        <xdr:cNvPr id="3" name="Picture 2" descr="A screenshot of a computer error&#10;&#10;Description automatically generated">
          <a:extLst>
            <a:ext uri="{FF2B5EF4-FFF2-40B4-BE49-F238E27FC236}">
              <a16:creationId xmlns:a16="http://schemas.microsoft.com/office/drawing/2014/main" id="{B431478D-8858-0A39-0AD7-A701DE723F3C}"/>
            </a:ext>
          </a:extLst>
        </xdr:cNvPr>
        <xdr:cNvPicPr>
          <a:picLocks noChangeAspect="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1060"/>
        <a:stretch>
          <a:fillRect/>
        </a:stretch>
      </xdr:blipFill>
      <xdr:spPr bwMode="auto">
        <a:xfrm>
          <a:off x="634365" y="11031855"/>
          <a:ext cx="2741295" cy="771525"/>
        </a:xfrm>
        <a:prstGeom prst="rect">
          <a:avLst/>
        </a:prstGeom>
        <a:noFill/>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243417</xdr:colOff>
      <xdr:row>0</xdr:row>
      <xdr:rowOff>47627</xdr:rowOff>
    </xdr:from>
    <xdr:to>
      <xdr:col>6</xdr:col>
      <xdr:colOff>63499</xdr:colOff>
      <xdr:row>4</xdr:row>
      <xdr:rowOff>27216</xdr:rowOff>
    </xdr:to>
    <xdr:sp macro="" textlink="">
      <xdr:nvSpPr>
        <xdr:cNvPr id="2" name="Star: 10 Points 1">
          <a:extLst>
            <a:ext uri="{FF2B5EF4-FFF2-40B4-BE49-F238E27FC236}">
              <a16:creationId xmlns:a16="http://schemas.microsoft.com/office/drawing/2014/main" id="{4FD0A7EE-969B-CECC-AD01-462797DC3794}"/>
            </a:ext>
          </a:extLst>
        </xdr:cNvPr>
        <xdr:cNvSpPr/>
      </xdr:nvSpPr>
      <xdr:spPr>
        <a:xfrm>
          <a:off x="5305274" y="47627"/>
          <a:ext cx="2282975" cy="2211160"/>
        </a:xfrm>
        <a:prstGeom prst="star10">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0">
              <a:solidFill>
                <a:sysClr val="windowText" lastClr="000000"/>
              </a:solidFill>
            </a:rPr>
            <a:t>INDICATE</a:t>
          </a:r>
          <a:r>
            <a:rPr lang="en-US" sz="1200" b="0" baseline="0">
              <a:solidFill>
                <a:sysClr val="windowText" lastClr="000000"/>
              </a:solidFill>
            </a:rPr>
            <a:t> HERE IF YOU ARE </a:t>
          </a:r>
          <a:r>
            <a:rPr lang="en-US" sz="1200" b="1" baseline="0">
              <a:solidFill>
                <a:sysClr val="windowText" lastClr="000000"/>
              </a:solidFill>
            </a:rPr>
            <a:t>REPORTING</a:t>
          </a:r>
          <a:r>
            <a:rPr lang="en-US" sz="1200" b="0" baseline="0">
              <a:solidFill>
                <a:sysClr val="windowText" lastClr="000000"/>
              </a:solidFill>
            </a:rPr>
            <a:t> BY </a:t>
          </a:r>
          <a:r>
            <a:rPr lang="en-US" sz="1500" b="1" baseline="0">
              <a:solidFill>
                <a:sysClr val="windowText" lastClr="000000"/>
              </a:solidFill>
            </a:rPr>
            <a:t>WEIGHT</a:t>
          </a:r>
          <a:r>
            <a:rPr lang="en-US" sz="1200" b="0" baseline="0">
              <a:solidFill>
                <a:sysClr val="windowText" lastClr="000000"/>
              </a:solidFill>
            </a:rPr>
            <a:t> OR </a:t>
          </a:r>
          <a:r>
            <a:rPr lang="en-US" sz="1500" b="1" baseline="0">
              <a:solidFill>
                <a:sysClr val="windowText" lastClr="000000"/>
              </a:solidFill>
            </a:rPr>
            <a:t>NUMBER</a:t>
          </a:r>
          <a:endParaRPr lang="en-DK" sz="1500" b="1">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Beatriz Vidal" id="{77E00706-81A1-4CAB-9EBA-BD6659500E09}" userId="S::Beatriz.Vidal@eea.europa.eu::ae8262e8-c390-4bc0-bb51-4843063562cb" providerId="AD"/>
  <person displayName="ROETTGERDING Julia (ENV)" id="{5194BF4C-71BD-4DF2-A7A4-B01B12126654}" userId="S::Julia.ROETTGERDING@ec.europa.eu::df510a3b-4e80-4c0a-8505-bcb02a03039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0" dT="2025-03-14T09:42:14.39" personId="{5194BF4C-71BD-4DF2-A7A4-B01B12126654}" id="{C2CD3029-7EFC-4D85-B214-5D0E6AD71D8D}">
    <text>Need to add new tables d + e here?</text>
  </threadedComment>
  <threadedComment ref="A30" dT="2025-03-17T15:09:34.81" personId="{77E00706-81A1-4CAB-9EBA-BD6659500E09}" id="{E7395DC0-77AD-46D3-BC01-EE6442BB6F4E}" parentId="{C2CD3029-7EFC-4D85-B214-5D0E6AD71D8D}">
    <text>To be done later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6F2F-ABA4-4081-878E-7A02302980A7}">
  <sheetPr>
    <tabColor rgb="FF009591"/>
  </sheetPr>
  <dimension ref="A1:BO917"/>
  <sheetViews>
    <sheetView tabSelected="1" zoomScale="85" zoomScaleNormal="85" workbookViewId="0">
      <selection activeCell="B7" sqref="B7:C7"/>
    </sheetView>
  </sheetViews>
  <sheetFormatPr defaultRowHeight="15" x14ac:dyDescent="0.25"/>
  <cols>
    <col min="1" max="1" width="8.5703125" style="2"/>
    <col min="2" max="2" width="39" customWidth="1"/>
    <col min="3" max="3" width="179.5703125" customWidth="1"/>
  </cols>
  <sheetData>
    <row r="1" spans="1:67" s="2" customFormat="1" x14ac:dyDescent="0.25"/>
    <row r="2" spans="1:67" ht="42" customHeight="1" x14ac:dyDescent="0.25">
      <c r="B2" s="201" t="s">
        <v>0</v>
      </c>
      <c r="C2" s="201"/>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row>
    <row r="3" spans="1:67" ht="51.75" customHeight="1" x14ac:dyDescent="0.25">
      <c r="B3" s="202" t="s">
        <v>1</v>
      </c>
      <c r="C3" s="20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spans="1:67" ht="21" customHeight="1" x14ac:dyDescent="0.25">
      <c r="B4" s="203" t="s">
        <v>2</v>
      </c>
      <c r="C4" s="203"/>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spans="1:67" x14ac:dyDescent="0.2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1:67" ht="20.100000000000001" customHeight="1" x14ac:dyDescent="0.25">
      <c r="B6" s="199" t="s">
        <v>3</v>
      </c>
      <c r="C6" s="199"/>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67" ht="409.6" customHeight="1" x14ac:dyDescent="0.25">
      <c r="B7" s="204" t="s">
        <v>4</v>
      </c>
      <c r="C7" s="205"/>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row>
    <row r="8" spans="1:67" x14ac:dyDescent="0.25">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row>
    <row r="9" spans="1:67" ht="19.350000000000001" customHeight="1" x14ac:dyDescent="0.25">
      <c r="B9" s="199" t="s">
        <v>5</v>
      </c>
      <c r="C9" s="199"/>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row>
    <row r="10" spans="1:67" ht="409.5" customHeight="1" x14ac:dyDescent="0.25">
      <c r="A10" s="24"/>
      <c r="B10" s="204" t="s">
        <v>6</v>
      </c>
      <c r="C10" s="20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row>
    <row r="11" spans="1:67" x14ac:dyDescent="0.2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row>
    <row r="12" spans="1:67" ht="23.1" customHeight="1" x14ac:dyDescent="0.25">
      <c r="B12" s="200" t="s">
        <v>7</v>
      </c>
      <c r="C12" s="200"/>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row>
    <row r="13" spans="1:67" ht="23.1" customHeight="1" x14ac:dyDescent="0.25">
      <c r="B13" s="21" t="s">
        <v>8</v>
      </c>
      <c r="C13" s="21" t="s">
        <v>9</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row>
    <row r="14" spans="1:67" x14ac:dyDescent="0.25">
      <c r="B14" s="19" t="s">
        <v>10</v>
      </c>
      <c r="C14" s="20" t="s">
        <v>649</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ht="30" x14ac:dyDescent="0.25">
      <c r="B15" s="19" t="s">
        <v>11</v>
      </c>
      <c r="C15" s="20" t="s">
        <v>650</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ht="30" x14ac:dyDescent="0.25">
      <c r="B16" s="19" t="s">
        <v>12</v>
      </c>
      <c r="C16" s="20" t="s">
        <v>651</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67" ht="30.6" customHeight="1" x14ac:dyDescent="0.25">
      <c r="B17" s="19" t="s">
        <v>13</v>
      </c>
      <c r="C17" s="20" t="s">
        <v>14</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row>
    <row r="18" spans="1:67" ht="20.100000000000001" customHeight="1" x14ac:dyDescent="0.25">
      <c r="B18" s="19" t="s">
        <v>15</v>
      </c>
      <c r="C18" s="20" t="s">
        <v>16</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row>
    <row r="19" spans="1:67" ht="29.1" customHeight="1" x14ac:dyDescent="0.25">
      <c r="B19" s="19" t="s">
        <v>17</v>
      </c>
      <c r="C19" s="20" t="s">
        <v>18</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row>
    <row r="20" spans="1:67" ht="30" x14ac:dyDescent="0.25">
      <c r="B20" s="19" t="s">
        <v>19</v>
      </c>
      <c r="C20" s="20" t="s">
        <v>20</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row>
    <row r="21" spans="1:67" x14ac:dyDescent="0.2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row>
    <row r="22" spans="1:67" x14ac:dyDescent="0.25">
      <c r="B22" s="7"/>
      <c r="C22" s="7"/>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row>
    <row r="23" spans="1:67" x14ac:dyDescent="0.25">
      <c r="A23" s="8"/>
      <c r="B23" s="18" t="s">
        <v>21</v>
      </c>
      <c r="C23" s="18" t="s">
        <v>22</v>
      </c>
      <c r="D23" s="6"/>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row>
    <row r="24" spans="1:67" x14ac:dyDescent="0.25">
      <c r="B24" s="9"/>
      <c r="C24" s="9"/>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row>
    <row r="25" spans="1:67" x14ac:dyDescent="0.2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row>
    <row r="26" spans="1:67" x14ac:dyDescent="0.2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row>
    <row r="27" spans="1:67" x14ac:dyDescent="0.2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row>
    <row r="28" spans="1:67" x14ac:dyDescent="0.2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row>
    <row r="29" spans="1:67" x14ac:dyDescent="0.2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row>
    <row r="30" spans="1:67" x14ac:dyDescent="0.2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row>
    <row r="31" spans="1:67" x14ac:dyDescent="0.2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row>
    <row r="32" spans="1:67" x14ac:dyDescent="0.2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row>
    <row r="33" spans="2:67" x14ac:dyDescent="0.2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row>
    <row r="34" spans="2:67" x14ac:dyDescent="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row>
    <row r="35" spans="2:67" x14ac:dyDescent="0.2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6" spans="2:67" x14ac:dyDescent="0.2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row>
    <row r="37" spans="2:67" x14ac:dyDescent="0.2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row>
    <row r="38" spans="2:67" x14ac:dyDescent="0.2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row>
    <row r="39" spans="2:67" x14ac:dyDescent="0.2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row>
    <row r="40" spans="2:67" x14ac:dyDescent="0.2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row>
    <row r="41" spans="2:67" x14ac:dyDescent="0.2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row>
    <row r="42" spans="2:67"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row>
    <row r="43" spans="2:67" x14ac:dyDescent="0.2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row>
    <row r="44" spans="2:67"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row>
    <row r="45" spans="2:67" x14ac:dyDescent="0.2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row>
    <row r="46" spans="2:67" x14ac:dyDescent="0.2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row>
    <row r="47" spans="2:67" x14ac:dyDescent="0.2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row>
    <row r="48" spans="2:67" x14ac:dyDescent="0.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row>
    <row r="49" spans="2:67"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row>
    <row r="50" spans="2:67"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row>
    <row r="51" spans="2:67"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row>
    <row r="52" spans="2:67"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row>
    <row r="53" spans="2:67"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row>
    <row r="54" spans="2:67"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row>
    <row r="55" spans="2:67"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row>
    <row r="56" spans="2:67"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row r="57" spans="2:67"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row>
    <row r="58" spans="2:67"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row>
    <row r="59" spans="2:67"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row>
    <row r="60" spans="2:67"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row>
    <row r="61" spans="2:67"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row>
    <row r="62" spans="2:67"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row>
    <row r="63" spans="2:67"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row>
    <row r="64" spans="2:67"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row>
    <row r="65" spans="2:67"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row>
    <row r="66" spans="2:67"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row>
    <row r="67" spans="2:67"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row>
    <row r="68" spans="2:67"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row>
    <row r="69" spans="2:67"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row>
    <row r="70" spans="2:67"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row>
    <row r="71" spans="2:67"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row>
    <row r="72" spans="2:67"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row>
    <row r="73" spans="2:67"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row>
    <row r="74" spans="2:67"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row>
    <row r="75" spans="2:67"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row>
    <row r="76" spans="2:67"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row>
    <row r="77" spans="2:67"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row>
    <row r="78" spans="2:67"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row>
    <row r="79" spans="2:67"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row>
    <row r="80" spans="2:67"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row>
    <row r="81" spans="2:67"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row>
    <row r="82" spans="2:67"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row>
    <row r="83" spans="2:67"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row>
    <row r="84" spans="2:67"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row>
    <row r="85" spans="2:67"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row>
    <row r="86" spans="2:67"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row>
    <row r="87" spans="2:67"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row>
    <row r="88" spans="2:67"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row>
    <row r="89" spans="2:67"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row>
    <row r="90" spans="2:67"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row>
    <row r="91" spans="2:67"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row>
    <row r="92" spans="2:67"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row>
    <row r="93" spans="2:67"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row>
    <row r="94" spans="2:67"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row>
    <row r="95" spans="2:67"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row>
    <row r="96" spans="2:67"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row>
    <row r="97" spans="2:67"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row>
    <row r="98" spans="2:67"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row>
    <row r="99" spans="2:67"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row>
    <row r="100" spans="2:67"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row>
    <row r="101" spans="2:67"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row>
    <row r="102" spans="2:67"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row>
    <row r="103" spans="2:67"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row>
    <row r="104" spans="2:67"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row>
    <row r="105" spans="2:67"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row>
    <row r="106" spans="2:67"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row>
    <row r="107" spans="2:67"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row>
    <row r="108" spans="2:67"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row>
    <row r="109" spans="2:67"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row>
    <row r="110" spans="2:67"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row>
    <row r="111" spans="2:67"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row>
    <row r="112" spans="2:67"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row>
    <row r="113" spans="2:67"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row>
    <row r="114" spans="2:67"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row>
    <row r="115" spans="2:67"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row>
    <row r="116" spans="2:67"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row>
    <row r="117" spans="2:67"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row>
    <row r="118" spans="2:67"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row>
    <row r="119" spans="2:67"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row>
    <row r="120" spans="2:67"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row>
    <row r="121" spans="2:67"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row>
    <row r="122" spans="2:67"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row>
    <row r="123" spans="2:67"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row>
    <row r="124" spans="2:67"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row>
    <row r="125" spans="2:67"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row>
    <row r="126" spans="2:67"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row>
    <row r="127" spans="2:67"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row>
    <row r="128" spans="2:67"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row>
    <row r="129" spans="2:67"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row>
    <row r="130" spans="2:67"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row>
    <row r="131" spans="2:67"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row>
    <row r="132" spans="2:67"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row>
    <row r="133" spans="2:67"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row>
    <row r="134" spans="2:67"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row>
    <row r="135" spans="2:67"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row>
    <row r="136" spans="2:67"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row>
    <row r="137" spans="2:67"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row>
    <row r="138" spans="2:67"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row>
    <row r="139" spans="2:67"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row>
    <row r="140" spans="2:67"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row>
    <row r="141" spans="2:67"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row>
    <row r="142" spans="2:67" x14ac:dyDescent="0.25">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row>
    <row r="143" spans="2:67" x14ac:dyDescent="0.25">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row>
    <row r="144" spans="2:67" x14ac:dyDescent="0.25">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row>
    <row r="145" spans="4:67" x14ac:dyDescent="0.25">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row>
    <row r="146" spans="4:67" x14ac:dyDescent="0.25">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row>
    <row r="147" spans="4:67" x14ac:dyDescent="0.25">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row>
    <row r="148" spans="4:67" x14ac:dyDescent="0.25">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row>
    <row r="149" spans="4:67" x14ac:dyDescent="0.25">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row>
    <row r="150" spans="4:67" x14ac:dyDescent="0.25">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row>
    <row r="151" spans="4:67" x14ac:dyDescent="0.25">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row>
    <row r="152" spans="4:67" x14ac:dyDescent="0.25">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row>
    <row r="153" spans="4:67" x14ac:dyDescent="0.25">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row>
    <row r="154" spans="4:67" x14ac:dyDescent="0.25">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row>
    <row r="155" spans="4:67" x14ac:dyDescent="0.25">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row>
    <row r="156" spans="4:67" x14ac:dyDescent="0.25">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row>
    <row r="157" spans="4:67" x14ac:dyDescent="0.25">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row>
    <row r="158" spans="4:67" x14ac:dyDescent="0.25">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row>
    <row r="159" spans="4:67" x14ac:dyDescent="0.25">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row>
    <row r="160" spans="4:67" x14ac:dyDescent="0.25">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row>
    <row r="161" spans="4:67" x14ac:dyDescent="0.25">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row>
    <row r="162" spans="4:67" x14ac:dyDescent="0.25">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row>
    <row r="163" spans="4:67" x14ac:dyDescent="0.25">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row>
    <row r="164" spans="4:67" x14ac:dyDescent="0.25">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row>
    <row r="165" spans="4:67" x14ac:dyDescent="0.25">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row>
    <row r="166" spans="4:67" x14ac:dyDescent="0.25">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row>
    <row r="167" spans="4:67" x14ac:dyDescent="0.25">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row>
    <row r="168" spans="4:67" x14ac:dyDescent="0.25">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row>
    <row r="169" spans="4:67" x14ac:dyDescent="0.25">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row>
    <row r="170" spans="4:67" x14ac:dyDescent="0.25">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row>
    <row r="171" spans="4:67" x14ac:dyDescent="0.25">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row>
    <row r="172" spans="4:67" x14ac:dyDescent="0.25">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row>
    <row r="173" spans="4:67" x14ac:dyDescent="0.25">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row>
    <row r="174" spans="4:67" x14ac:dyDescent="0.25">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row>
    <row r="175" spans="4:67" x14ac:dyDescent="0.25">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row>
    <row r="176" spans="4:67" x14ac:dyDescent="0.25">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row>
    <row r="177" spans="4:67" x14ac:dyDescent="0.25">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row>
    <row r="178" spans="4:67" x14ac:dyDescent="0.25">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row>
    <row r="179" spans="4:67" x14ac:dyDescent="0.25">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row>
    <row r="180" spans="4:67" x14ac:dyDescent="0.25">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row>
    <row r="181" spans="4:67" x14ac:dyDescent="0.25">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row>
    <row r="182" spans="4:67" x14ac:dyDescent="0.25">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row>
    <row r="183" spans="4:67" x14ac:dyDescent="0.25">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row>
    <row r="184" spans="4:67" x14ac:dyDescent="0.25">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row>
    <row r="185" spans="4:67" x14ac:dyDescent="0.25">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row>
    <row r="186" spans="4:67" x14ac:dyDescent="0.25">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row>
    <row r="187" spans="4:67" x14ac:dyDescent="0.25">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row>
    <row r="188" spans="4:67" x14ac:dyDescent="0.25">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row>
    <row r="189" spans="4:67" x14ac:dyDescent="0.25">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row>
    <row r="190" spans="4:67" x14ac:dyDescent="0.25">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row>
    <row r="191" spans="4:67" x14ac:dyDescent="0.25">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row>
    <row r="192" spans="4:67" x14ac:dyDescent="0.25">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row>
    <row r="193" spans="4:67" x14ac:dyDescent="0.25">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row>
    <row r="194" spans="4:67" x14ac:dyDescent="0.25">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row>
    <row r="195" spans="4:67" x14ac:dyDescent="0.25">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row>
    <row r="196" spans="4:67" x14ac:dyDescent="0.25">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row>
    <row r="197" spans="4:67" x14ac:dyDescent="0.25">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row>
    <row r="198" spans="4:67" x14ac:dyDescent="0.25">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row>
    <row r="199" spans="4:67" x14ac:dyDescent="0.25">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row>
    <row r="200" spans="4:67" x14ac:dyDescent="0.25">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row>
    <row r="201" spans="4:67" x14ac:dyDescent="0.25">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row>
    <row r="202" spans="4:67" x14ac:dyDescent="0.25">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row>
    <row r="203" spans="4:67" x14ac:dyDescent="0.25">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row>
    <row r="204" spans="4:67" x14ac:dyDescent="0.25">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row>
    <row r="205" spans="4:67" x14ac:dyDescent="0.25">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row>
    <row r="206" spans="4:67" x14ac:dyDescent="0.25">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row>
    <row r="207" spans="4:67" x14ac:dyDescent="0.25">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row>
    <row r="208" spans="4:67" x14ac:dyDescent="0.25">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row>
    <row r="209" spans="4:67" x14ac:dyDescent="0.25">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row>
    <row r="210" spans="4:67" x14ac:dyDescent="0.25">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row>
    <row r="211" spans="4:67" x14ac:dyDescent="0.25">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row>
    <row r="212" spans="4:67" x14ac:dyDescent="0.25">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row>
    <row r="213" spans="4:67" x14ac:dyDescent="0.25">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row>
    <row r="214" spans="4:67" x14ac:dyDescent="0.25">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row>
    <row r="215" spans="4:67" x14ac:dyDescent="0.25">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row>
    <row r="216" spans="4:67" x14ac:dyDescent="0.25">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row>
    <row r="217" spans="4:67" x14ac:dyDescent="0.25">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row>
    <row r="218" spans="4:67" x14ac:dyDescent="0.25">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row>
    <row r="219" spans="4:67" x14ac:dyDescent="0.25">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row>
    <row r="220" spans="4:67" x14ac:dyDescent="0.25">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row>
    <row r="221" spans="4:67" x14ac:dyDescent="0.25">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row>
    <row r="222" spans="4:67" x14ac:dyDescent="0.25">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row>
    <row r="223" spans="4:67" x14ac:dyDescent="0.25">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row>
    <row r="224" spans="4:67" x14ac:dyDescent="0.25">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row>
    <row r="225" spans="4:67" x14ac:dyDescent="0.25">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row>
    <row r="226" spans="4:67" x14ac:dyDescent="0.25">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row>
    <row r="227" spans="4:67" x14ac:dyDescent="0.25">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row>
    <row r="228" spans="4:67" x14ac:dyDescent="0.25">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row>
    <row r="229" spans="4:67" x14ac:dyDescent="0.25">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row>
    <row r="230" spans="4:67" x14ac:dyDescent="0.25">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row>
    <row r="231" spans="4:67" x14ac:dyDescent="0.25">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row>
    <row r="232" spans="4:67" x14ac:dyDescent="0.25">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row>
    <row r="233" spans="4:67" x14ac:dyDescent="0.25">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row>
    <row r="234" spans="4:67" x14ac:dyDescent="0.25">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row>
    <row r="235" spans="4:67" x14ac:dyDescent="0.25">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row>
    <row r="236" spans="4:67" x14ac:dyDescent="0.25">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row>
    <row r="237" spans="4:67" x14ac:dyDescent="0.25">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row>
    <row r="238" spans="4:67" x14ac:dyDescent="0.25">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row>
    <row r="239" spans="4:67" x14ac:dyDescent="0.25">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row>
    <row r="240" spans="4:67" x14ac:dyDescent="0.25">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row>
    <row r="241" spans="4:67" x14ac:dyDescent="0.25">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row>
    <row r="242" spans="4:67" x14ac:dyDescent="0.25">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row>
    <row r="243" spans="4:67" x14ac:dyDescent="0.25">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row>
    <row r="244" spans="4:67" x14ac:dyDescent="0.25">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row>
    <row r="245" spans="4:67" x14ac:dyDescent="0.25">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row>
    <row r="246" spans="4:67" x14ac:dyDescent="0.25">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row>
    <row r="247" spans="4:67" x14ac:dyDescent="0.25">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row>
    <row r="248" spans="4:67" x14ac:dyDescent="0.25">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row>
    <row r="249" spans="4:67" x14ac:dyDescent="0.25">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row>
    <row r="250" spans="4:67" x14ac:dyDescent="0.25">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row>
    <row r="251" spans="4:67" x14ac:dyDescent="0.25">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row>
    <row r="252" spans="4:67" x14ac:dyDescent="0.25">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row>
    <row r="253" spans="4:67" x14ac:dyDescent="0.25">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row>
    <row r="254" spans="4:67" x14ac:dyDescent="0.25">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row>
    <row r="255" spans="4:67" x14ac:dyDescent="0.25">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row>
    <row r="256" spans="4:67" x14ac:dyDescent="0.25">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row>
    <row r="257" spans="4:67" x14ac:dyDescent="0.25">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row>
    <row r="258" spans="4:67" x14ac:dyDescent="0.25">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row>
    <row r="259" spans="4:67" x14ac:dyDescent="0.25">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row>
    <row r="260" spans="4:67" x14ac:dyDescent="0.25">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row>
    <row r="261" spans="4:67" x14ac:dyDescent="0.25">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row>
    <row r="262" spans="4:67" x14ac:dyDescent="0.25">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row>
    <row r="263" spans="4:67" x14ac:dyDescent="0.25">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row>
    <row r="264" spans="4:67" x14ac:dyDescent="0.25">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row>
    <row r="265" spans="4:67" x14ac:dyDescent="0.25">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row>
    <row r="266" spans="4:67" x14ac:dyDescent="0.25">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row>
    <row r="267" spans="4:67" x14ac:dyDescent="0.25">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row>
    <row r="268" spans="4:67" x14ac:dyDescent="0.25">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row>
    <row r="269" spans="4:67" x14ac:dyDescent="0.25">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row>
    <row r="270" spans="4:67" x14ac:dyDescent="0.25">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row>
    <row r="271" spans="4:67" x14ac:dyDescent="0.25">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row>
    <row r="272" spans="4:67" x14ac:dyDescent="0.25">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row>
    <row r="273" spans="4:67" x14ac:dyDescent="0.25">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row>
    <row r="274" spans="4:67" x14ac:dyDescent="0.25">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row>
    <row r="275" spans="4:67" x14ac:dyDescent="0.25">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row>
    <row r="276" spans="4:67" x14ac:dyDescent="0.25">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row>
    <row r="277" spans="4:67" x14ac:dyDescent="0.25">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row>
    <row r="278" spans="4:67" x14ac:dyDescent="0.25">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row>
    <row r="279" spans="4:67" x14ac:dyDescent="0.25">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row>
    <row r="280" spans="4:67" x14ac:dyDescent="0.25">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row>
    <row r="281" spans="4:67" x14ac:dyDescent="0.25">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row>
    <row r="282" spans="4:67" x14ac:dyDescent="0.25">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row>
    <row r="283" spans="4:67" x14ac:dyDescent="0.25">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row>
    <row r="284" spans="4:67" x14ac:dyDescent="0.25">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row>
    <row r="285" spans="4:67" x14ac:dyDescent="0.25">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row>
    <row r="286" spans="4:67" x14ac:dyDescent="0.25">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row>
    <row r="287" spans="4:67" x14ac:dyDescent="0.25">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row>
    <row r="288" spans="4:67" x14ac:dyDescent="0.25">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row>
    <row r="289" spans="4:67" x14ac:dyDescent="0.25">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row>
    <row r="290" spans="4:67" x14ac:dyDescent="0.25">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row>
    <row r="291" spans="4:67" x14ac:dyDescent="0.25">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row>
    <row r="292" spans="4:67" x14ac:dyDescent="0.25">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row>
    <row r="293" spans="4:67" x14ac:dyDescent="0.25">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row>
    <row r="294" spans="4:67" x14ac:dyDescent="0.25">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row>
    <row r="295" spans="4:67" x14ac:dyDescent="0.25">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row>
    <row r="296" spans="4:67" x14ac:dyDescent="0.25">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row>
    <row r="297" spans="4:67" x14ac:dyDescent="0.25">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row>
    <row r="298" spans="4:67" x14ac:dyDescent="0.25">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row>
    <row r="299" spans="4:67" x14ac:dyDescent="0.25">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row>
    <row r="300" spans="4:67" x14ac:dyDescent="0.25">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row>
    <row r="301" spans="4:67" x14ac:dyDescent="0.25">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row>
    <row r="302" spans="4:67" x14ac:dyDescent="0.25">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row>
    <row r="303" spans="4:67" x14ac:dyDescent="0.25">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row>
    <row r="304" spans="4:67" x14ac:dyDescent="0.25">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row>
    <row r="305" spans="4:67" x14ac:dyDescent="0.25">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row>
    <row r="306" spans="4:67" x14ac:dyDescent="0.25">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row>
    <row r="307" spans="4:67" x14ac:dyDescent="0.25">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row>
    <row r="308" spans="4:67" x14ac:dyDescent="0.25">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row>
    <row r="309" spans="4:67" x14ac:dyDescent="0.25">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row>
    <row r="310" spans="4:67" x14ac:dyDescent="0.25">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row>
    <row r="311" spans="4:67" x14ac:dyDescent="0.25">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row>
    <row r="312" spans="4:67" x14ac:dyDescent="0.25">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row>
    <row r="313" spans="4:67" x14ac:dyDescent="0.25">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row>
    <row r="314" spans="4:67" x14ac:dyDescent="0.25">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row>
    <row r="315" spans="4:67" x14ac:dyDescent="0.25">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row>
    <row r="316" spans="4:67" x14ac:dyDescent="0.25">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row>
    <row r="317" spans="4:67" x14ac:dyDescent="0.25">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row>
    <row r="318" spans="4:67" x14ac:dyDescent="0.25">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row>
    <row r="319" spans="4:67" x14ac:dyDescent="0.25">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row>
    <row r="320" spans="4:67" x14ac:dyDescent="0.25">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row>
    <row r="321" spans="4:67" x14ac:dyDescent="0.25">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row>
    <row r="322" spans="4:67" x14ac:dyDescent="0.25">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row>
    <row r="323" spans="4:67" x14ac:dyDescent="0.25">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row>
    <row r="324" spans="4:67" x14ac:dyDescent="0.25">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row>
    <row r="325" spans="4:67" x14ac:dyDescent="0.25">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row>
    <row r="326" spans="4:67" x14ac:dyDescent="0.25">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row>
    <row r="327" spans="4:67" x14ac:dyDescent="0.25">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row>
    <row r="328" spans="4:67" x14ac:dyDescent="0.25">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row>
    <row r="329" spans="4:67" x14ac:dyDescent="0.25">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row>
    <row r="330" spans="4:67" x14ac:dyDescent="0.25">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row>
    <row r="331" spans="4:67" x14ac:dyDescent="0.25">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row>
    <row r="332" spans="4:67" x14ac:dyDescent="0.25">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row>
    <row r="333" spans="4:67" x14ac:dyDescent="0.25">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row>
    <row r="334" spans="4:67" x14ac:dyDescent="0.25">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row>
    <row r="335" spans="4:67" x14ac:dyDescent="0.25">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row>
    <row r="336" spans="4:67" x14ac:dyDescent="0.25">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row>
    <row r="337" spans="4:67" x14ac:dyDescent="0.25">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row>
    <row r="338" spans="4:67" x14ac:dyDescent="0.25">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row>
    <row r="339" spans="4:67" x14ac:dyDescent="0.25">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row>
    <row r="340" spans="4:67" x14ac:dyDescent="0.25">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row>
    <row r="341" spans="4:67" x14ac:dyDescent="0.25">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row>
    <row r="342" spans="4:67" x14ac:dyDescent="0.25">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row>
    <row r="343" spans="4:67" x14ac:dyDescent="0.25">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row>
    <row r="344" spans="4:67" x14ac:dyDescent="0.25">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row>
    <row r="345" spans="4:67" x14ac:dyDescent="0.25">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row>
    <row r="346" spans="4:67" x14ac:dyDescent="0.25">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row>
    <row r="347" spans="4:67" x14ac:dyDescent="0.25">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row>
    <row r="348" spans="4:67" x14ac:dyDescent="0.25">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row>
    <row r="349" spans="4:67" x14ac:dyDescent="0.25">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row>
    <row r="350" spans="4:67" x14ac:dyDescent="0.25">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row>
    <row r="351" spans="4:67" x14ac:dyDescent="0.25">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row>
    <row r="352" spans="4:67" x14ac:dyDescent="0.25">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row>
    <row r="353" spans="4:67" x14ac:dyDescent="0.25">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row>
    <row r="354" spans="4:67" x14ac:dyDescent="0.25">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row>
    <row r="355" spans="4:67" x14ac:dyDescent="0.25">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row>
    <row r="356" spans="4:67" x14ac:dyDescent="0.25">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row>
    <row r="357" spans="4:67" x14ac:dyDescent="0.25">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row>
    <row r="358" spans="4:67" x14ac:dyDescent="0.25">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row>
    <row r="359" spans="4:67" x14ac:dyDescent="0.25">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row>
    <row r="360" spans="4:67" x14ac:dyDescent="0.25">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row>
    <row r="361" spans="4:67" x14ac:dyDescent="0.25">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row>
    <row r="362" spans="4:67" x14ac:dyDescent="0.25">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row>
    <row r="363" spans="4:67" x14ac:dyDescent="0.25">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row>
    <row r="364" spans="4:67" x14ac:dyDescent="0.25">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row>
    <row r="365" spans="4:67" x14ac:dyDescent="0.25">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row>
    <row r="366" spans="4:67" x14ac:dyDescent="0.25">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row>
    <row r="367" spans="4:67" x14ac:dyDescent="0.25">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row>
    <row r="368" spans="4:67" x14ac:dyDescent="0.25">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row>
    <row r="369" spans="4:67" x14ac:dyDescent="0.25">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row>
    <row r="370" spans="4:67" x14ac:dyDescent="0.25">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row>
    <row r="371" spans="4:67" x14ac:dyDescent="0.25">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row>
    <row r="372" spans="4:67" x14ac:dyDescent="0.25">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row>
    <row r="373" spans="4:67" x14ac:dyDescent="0.25">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row>
    <row r="374" spans="4:67" x14ac:dyDescent="0.25">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row>
    <row r="375" spans="4:67" x14ac:dyDescent="0.25">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row>
    <row r="376" spans="4:67" x14ac:dyDescent="0.25">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row>
    <row r="377" spans="4:67" x14ac:dyDescent="0.25">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row>
    <row r="378" spans="4:67" x14ac:dyDescent="0.25">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row>
    <row r="379" spans="4:67" x14ac:dyDescent="0.25">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row>
    <row r="380" spans="4:67" x14ac:dyDescent="0.25">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row>
    <row r="381" spans="4:67" x14ac:dyDescent="0.25">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row>
    <row r="382" spans="4:67" x14ac:dyDescent="0.25">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row>
    <row r="383" spans="4:67" x14ac:dyDescent="0.25">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row>
    <row r="384" spans="4:67" x14ac:dyDescent="0.25">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row>
    <row r="385" spans="4:67" x14ac:dyDescent="0.25">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row>
    <row r="386" spans="4:67" x14ac:dyDescent="0.25">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row>
    <row r="387" spans="4:67" x14ac:dyDescent="0.25">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row>
    <row r="388" spans="4:67" x14ac:dyDescent="0.25">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row>
    <row r="389" spans="4:67" x14ac:dyDescent="0.25">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row>
    <row r="390" spans="4:67" x14ac:dyDescent="0.25">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row>
    <row r="391" spans="4:67" x14ac:dyDescent="0.25">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row>
    <row r="392" spans="4:67" x14ac:dyDescent="0.25">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row>
    <row r="393" spans="4:67" x14ac:dyDescent="0.25">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row>
    <row r="394" spans="4:67" x14ac:dyDescent="0.25">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row>
    <row r="395" spans="4:67" x14ac:dyDescent="0.25">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row>
    <row r="396" spans="4:67" x14ac:dyDescent="0.25">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row>
    <row r="397" spans="4:67" x14ac:dyDescent="0.25">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row>
    <row r="398" spans="4:67" x14ac:dyDescent="0.25">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row>
    <row r="399" spans="4:67" x14ac:dyDescent="0.25">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row>
    <row r="400" spans="4:67" x14ac:dyDescent="0.25">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row>
    <row r="401" spans="4:67" x14ac:dyDescent="0.25">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row>
    <row r="402" spans="4:67" x14ac:dyDescent="0.25">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row>
    <row r="403" spans="4:67" x14ac:dyDescent="0.25">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row>
    <row r="404" spans="4:67" x14ac:dyDescent="0.25">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row>
    <row r="405" spans="4:67" x14ac:dyDescent="0.25">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row>
    <row r="406" spans="4:67" x14ac:dyDescent="0.25">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row>
    <row r="407" spans="4:67" x14ac:dyDescent="0.25">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row>
    <row r="408" spans="4:67" x14ac:dyDescent="0.25">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row>
    <row r="409" spans="4:67" x14ac:dyDescent="0.25">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row>
    <row r="410" spans="4:67" x14ac:dyDescent="0.25">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row>
    <row r="411" spans="4:67" x14ac:dyDescent="0.25">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row>
    <row r="412" spans="4:67" x14ac:dyDescent="0.25">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row>
    <row r="413" spans="4:67" x14ac:dyDescent="0.25">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row>
    <row r="414" spans="4:67" x14ac:dyDescent="0.25">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row>
    <row r="415" spans="4:67" x14ac:dyDescent="0.25">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row>
    <row r="416" spans="4:67" x14ac:dyDescent="0.25">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row>
    <row r="417" spans="4:67" x14ac:dyDescent="0.25">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row>
    <row r="418" spans="4:67" x14ac:dyDescent="0.25">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row>
    <row r="419" spans="4:67" x14ac:dyDescent="0.25">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row>
    <row r="420" spans="4:67" x14ac:dyDescent="0.25">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row>
    <row r="421" spans="4:67" x14ac:dyDescent="0.25">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row>
    <row r="422" spans="4:67" x14ac:dyDescent="0.25">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row>
    <row r="423" spans="4:67" x14ac:dyDescent="0.25">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row>
    <row r="424" spans="4:67" x14ac:dyDescent="0.25">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row>
    <row r="425" spans="4:67" x14ac:dyDescent="0.25">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row>
    <row r="426" spans="4:67" x14ac:dyDescent="0.25">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row>
    <row r="427" spans="4:67" x14ac:dyDescent="0.25">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row>
    <row r="428" spans="4:67" x14ac:dyDescent="0.25">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row>
    <row r="429" spans="4:67" x14ac:dyDescent="0.25">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row>
    <row r="430" spans="4:67" x14ac:dyDescent="0.25">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row>
    <row r="431" spans="4:67" x14ac:dyDescent="0.25">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row>
    <row r="432" spans="4:67" x14ac:dyDescent="0.25">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row>
    <row r="433" spans="4:67" x14ac:dyDescent="0.25">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row>
    <row r="434" spans="4:67" x14ac:dyDescent="0.25">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row>
    <row r="435" spans="4:67" x14ac:dyDescent="0.25">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row>
    <row r="436" spans="4:67" x14ac:dyDescent="0.25">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row>
    <row r="437" spans="4:67" x14ac:dyDescent="0.25">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row>
    <row r="438" spans="4:67" x14ac:dyDescent="0.25">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row>
    <row r="439" spans="4:67" x14ac:dyDescent="0.25">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row>
    <row r="440" spans="4:67" x14ac:dyDescent="0.25">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row>
    <row r="441" spans="4:67" x14ac:dyDescent="0.25">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row>
    <row r="442" spans="4:67" x14ac:dyDescent="0.25">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row>
    <row r="443" spans="4:67" x14ac:dyDescent="0.25">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row>
    <row r="444" spans="4:67" x14ac:dyDescent="0.25">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row>
    <row r="445" spans="4:67" x14ac:dyDescent="0.25">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row>
    <row r="446" spans="4:67" x14ac:dyDescent="0.25">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row>
    <row r="447" spans="4:67" x14ac:dyDescent="0.25">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row>
    <row r="448" spans="4:67" x14ac:dyDescent="0.25">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row>
    <row r="449" spans="4:67" x14ac:dyDescent="0.25">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row>
    <row r="450" spans="4:67" x14ac:dyDescent="0.25">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row>
    <row r="451" spans="4:67" x14ac:dyDescent="0.25">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row>
    <row r="452" spans="4:67" x14ac:dyDescent="0.25">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row>
    <row r="453" spans="4:67" x14ac:dyDescent="0.25">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row>
    <row r="454" spans="4:67" x14ac:dyDescent="0.25">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row>
    <row r="455" spans="4:67" x14ac:dyDescent="0.25">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row>
    <row r="456" spans="4:67" x14ac:dyDescent="0.25">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row>
    <row r="457" spans="4:67" x14ac:dyDescent="0.25">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row>
    <row r="458" spans="4:67" x14ac:dyDescent="0.25">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row>
    <row r="459" spans="4:67" x14ac:dyDescent="0.25">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row>
    <row r="460" spans="4:67" x14ac:dyDescent="0.25">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row>
    <row r="461" spans="4:67" x14ac:dyDescent="0.25">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row>
    <row r="462" spans="4:67" x14ac:dyDescent="0.25">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row>
    <row r="463" spans="4:67" x14ac:dyDescent="0.25">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row>
    <row r="464" spans="4:67" x14ac:dyDescent="0.25">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row>
    <row r="465" spans="4:67" x14ac:dyDescent="0.25">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row>
    <row r="466" spans="4:67" x14ac:dyDescent="0.25">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row>
    <row r="467" spans="4:67" x14ac:dyDescent="0.25">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row>
    <row r="468" spans="4:67" x14ac:dyDescent="0.25">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row>
    <row r="469" spans="4:67" x14ac:dyDescent="0.25">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row>
    <row r="470" spans="4:67" x14ac:dyDescent="0.25">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row>
    <row r="471" spans="4:67" x14ac:dyDescent="0.25">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row>
    <row r="472" spans="4:67" x14ac:dyDescent="0.25">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row>
    <row r="473" spans="4:67" x14ac:dyDescent="0.25">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row>
    <row r="474" spans="4:67" x14ac:dyDescent="0.25">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row>
    <row r="475" spans="4:67" x14ac:dyDescent="0.25">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row>
    <row r="476" spans="4:67" x14ac:dyDescent="0.25">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row>
    <row r="477" spans="4:67" x14ac:dyDescent="0.25">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row>
    <row r="478" spans="4:67" x14ac:dyDescent="0.25">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row>
    <row r="479" spans="4:67" x14ac:dyDescent="0.25">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row>
    <row r="480" spans="4:67" x14ac:dyDescent="0.25">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row>
    <row r="481" spans="4:67" x14ac:dyDescent="0.25">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row>
    <row r="482" spans="4:67" x14ac:dyDescent="0.25">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row>
    <row r="483" spans="4:67" x14ac:dyDescent="0.25">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row>
    <row r="484" spans="4:67" x14ac:dyDescent="0.25">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row>
    <row r="485" spans="4:67" x14ac:dyDescent="0.25">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row>
    <row r="486" spans="4:67" x14ac:dyDescent="0.25">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row>
    <row r="487" spans="4:67" x14ac:dyDescent="0.25">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row>
    <row r="488" spans="4:67" x14ac:dyDescent="0.25">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row>
    <row r="489" spans="4:67" x14ac:dyDescent="0.25">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row>
    <row r="490" spans="4:67" x14ac:dyDescent="0.25">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row>
    <row r="491" spans="4:67" x14ac:dyDescent="0.25">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row>
    <row r="492" spans="4:67" x14ac:dyDescent="0.25">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row>
    <row r="493" spans="4:67" x14ac:dyDescent="0.25">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row>
    <row r="494" spans="4:67" x14ac:dyDescent="0.25">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row>
    <row r="495" spans="4:67" x14ac:dyDescent="0.25">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row>
    <row r="496" spans="4:67" x14ac:dyDescent="0.25">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row>
    <row r="497" spans="4:67" x14ac:dyDescent="0.25">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row>
    <row r="498" spans="4:67" x14ac:dyDescent="0.25">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row>
    <row r="499" spans="4:67" x14ac:dyDescent="0.25">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row>
    <row r="500" spans="4:67" x14ac:dyDescent="0.25">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row>
    <row r="501" spans="4:67" x14ac:dyDescent="0.25">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row>
    <row r="502" spans="4:67" x14ac:dyDescent="0.25">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row>
    <row r="503" spans="4:67" x14ac:dyDescent="0.25">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row>
    <row r="504" spans="4:67" x14ac:dyDescent="0.25">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row>
    <row r="505" spans="4:67" x14ac:dyDescent="0.25">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row>
    <row r="506" spans="4:67" x14ac:dyDescent="0.25">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row>
    <row r="507" spans="4:67" x14ac:dyDescent="0.25">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row>
    <row r="508" spans="4:67" x14ac:dyDescent="0.25">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row>
    <row r="509" spans="4:67" x14ac:dyDescent="0.25">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row>
    <row r="510" spans="4:67" x14ac:dyDescent="0.25">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row>
    <row r="511" spans="4:67" x14ac:dyDescent="0.25">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row>
    <row r="512" spans="4:67" x14ac:dyDescent="0.25">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row>
    <row r="513" spans="4:67" x14ac:dyDescent="0.25">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row>
    <row r="514" spans="4:67" x14ac:dyDescent="0.25">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row>
    <row r="515" spans="4:67" x14ac:dyDescent="0.25">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row>
    <row r="516" spans="4:67" x14ac:dyDescent="0.25">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row>
    <row r="517" spans="4:67" x14ac:dyDescent="0.25">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row>
    <row r="518" spans="4:67" x14ac:dyDescent="0.25">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row>
    <row r="519" spans="4:67" x14ac:dyDescent="0.25">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row>
    <row r="520" spans="4:67" x14ac:dyDescent="0.25">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row>
    <row r="521" spans="4:67" x14ac:dyDescent="0.25">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row>
    <row r="522" spans="4:67" x14ac:dyDescent="0.25">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row>
    <row r="523" spans="4:67" x14ac:dyDescent="0.25">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row>
    <row r="524" spans="4:67" x14ac:dyDescent="0.25">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row>
    <row r="525" spans="4:67" x14ac:dyDescent="0.25">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row>
    <row r="526" spans="4:67" x14ac:dyDescent="0.25">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row>
    <row r="527" spans="4:67" x14ac:dyDescent="0.25">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row>
    <row r="528" spans="4:67" x14ac:dyDescent="0.25">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row>
    <row r="529" spans="4:67" x14ac:dyDescent="0.25">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row>
    <row r="530" spans="4:67" x14ac:dyDescent="0.25">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row>
    <row r="531" spans="4:67" x14ac:dyDescent="0.25">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row>
    <row r="532" spans="4:67" x14ac:dyDescent="0.25">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row>
    <row r="533" spans="4:67" x14ac:dyDescent="0.25">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row>
    <row r="534" spans="4:67" x14ac:dyDescent="0.25">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row>
    <row r="535" spans="4:67" x14ac:dyDescent="0.25">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row>
    <row r="536" spans="4:67" x14ac:dyDescent="0.25">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row>
    <row r="537" spans="4:67" x14ac:dyDescent="0.25">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row>
    <row r="538" spans="4:67" x14ac:dyDescent="0.25">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row>
    <row r="539" spans="4:67" x14ac:dyDescent="0.25">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row>
    <row r="540" spans="4:67" x14ac:dyDescent="0.25">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row>
    <row r="541" spans="4:67" x14ac:dyDescent="0.25">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row>
    <row r="542" spans="4:67" x14ac:dyDescent="0.25">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row>
    <row r="543" spans="4:67" x14ac:dyDescent="0.25">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row>
    <row r="544" spans="4:67" x14ac:dyDescent="0.25">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row>
    <row r="545" spans="4:67" x14ac:dyDescent="0.25">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row>
    <row r="546" spans="4:67" x14ac:dyDescent="0.25">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row>
    <row r="547" spans="4:67" x14ac:dyDescent="0.25">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row>
    <row r="548" spans="4:67" x14ac:dyDescent="0.25">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row>
    <row r="549" spans="4:67" x14ac:dyDescent="0.25">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row>
    <row r="550" spans="4:67" x14ac:dyDescent="0.25">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row>
    <row r="551" spans="4:67" x14ac:dyDescent="0.25">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row>
    <row r="552" spans="4:67" x14ac:dyDescent="0.25">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row>
    <row r="553" spans="4:67" x14ac:dyDescent="0.25">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row>
    <row r="554" spans="4:67" x14ac:dyDescent="0.25">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row>
    <row r="555" spans="4:67" x14ac:dyDescent="0.25">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row>
    <row r="556" spans="4:67" x14ac:dyDescent="0.25">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row>
    <row r="557" spans="4:67" x14ac:dyDescent="0.25">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row>
    <row r="558" spans="4:67" x14ac:dyDescent="0.25">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row>
    <row r="559" spans="4:67" x14ac:dyDescent="0.25">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row>
    <row r="560" spans="4:67" x14ac:dyDescent="0.25">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row>
    <row r="561" spans="4:67" x14ac:dyDescent="0.25">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row>
    <row r="562" spans="4:67" x14ac:dyDescent="0.25">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row>
    <row r="563" spans="4:67" x14ac:dyDescent="0.25">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row>
    <row r="564" spans="4:67" x14ac:dyDescent="0.25">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row>
    <row r="565" spans="4:67" x14ac:dyDescent="0.25">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row>
    <row r="566" spans="4:67" x14ac:dyDescent="0.25">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row>
    <row r="567" spans="4:67" x14ac:dyDescent="0.25">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row>
    <row r="568" spans="4:67" x14ac:dyDescent="0.25">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row>
    <row r="569" spans="4:67" x14ac:dyDescent="0.25">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row>
    <row r="570" spans="4:67" x14ac:dyDescent="0.25">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row>
    <row r="571" spans="4:67" x14ac:dyDescent="0.25">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row>
    <row r="572" spans="4:67" x14ac:dyDescent="0.25">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row>
    <row r="573" spans="4:67" x14ac:dyDescent="0.25">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row>
    <row r="574" spans="4:67" x14ac:dyDescent="0.25">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row>
    <row r="575" spans="4:67" x14ac:dyDescent="0.25">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row>
    <row r="576" spans="4:67" x14ac:dyDescent="0.25">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row>
    <row r="577" spans="4:67" x14ac:dyDescent="0.25">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row>
    <row r="578" spans="4:67" x14ac:dyDescent="0.25">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row>
    <row r="579" spans="4:67" x14ac:dyDescent="0.25">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row>
    <row r="580" spans="4:67" x14ac:dyDescent="0.25">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row>
    <row r="581" spans="4:67" x14ac:dyDescent="0.25">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row>
    <row r="582" spans="4:67" x14ac:dyDescent="0.25">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row>
    <row r="583" spans="4:67" x14ac:dyDescent="0.25">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row>
    <row r="584" spans="4:67" x14ac:dyDescent="0.25">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row>
    <row r="585" spans="4:67" x14ac:dyDescent="0.25">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row>
    <row r="586" spans="4:67" x14ac:dyDescent="0.25">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row>
    <row r="587" spans="4:67" x14ac:dyDescent="0.25">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row>
    <row r="588" spans="4:67" x14ac:dyDescent="0.25">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row>
    <row r="589" spans="4:67" x14ac:dyDescent="0.25">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row>
    <row r="590" spans="4:67" x14ac:dyDescent="0.25">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row>
    <row r="591" spans="4:67" x14ac:dyDescent="0.25">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row>
    <row r="592" spans="4:67" x14ac:dyDescent="0.25">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row>
    <row r="593" spans="4:67" x14ac:dyDescent="0.25">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row>
    <row r="594" spans="4:67" x14ac:dyDescent="0.25">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row>
    <row r="595" spans="4:67" x14ac:dyDescent="0.25">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row>
    <row r="596" spans="4:67" x14ac:dyDescent="0.25">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row>
    <row r="597" spans="4:67" x14ac:dyDescent="0.25">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row>
    <row r="598" spans="4:67" x14ac:dyDescent="0.25">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row>
    <row r="599" spans="4:67" x14ac:dyDescent="0.25">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row>
    <row r="600" spans="4:67" x14ac:dyDescent="0.25">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row>
    <row r="601" spans="4:67" x14ac:dyDescent="0.25">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row>
    <row r="602" spans="4:67" x14ac:dyDescent="0.25">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row>
    <row r="603" spans="4:67" x14ac:dyDescent="0.25">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row>
    <row r="604" spans="4:67" x14ac:dyDescent="0.25">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row>
    <row r="605" spans="4:67" x14ac:dyDescent="0.25">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row>
    <row r="606" spans="4:67" x14ac:dyDescent="0.25">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row>
    <row r="607" spans="4:67" x14ac:dyDescent="0.25">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row>
    <row r="608" spans="4:67" x14ac:dyDescent="0.25">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row>
    <row r="609" spans="4:67" x14ac:dyDescent="0.25">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row>
    <row r="610" spans="4:67" x14ac:dyDescent="0.25">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row>
    <row r="611" spans="4:67" x14ac:dyDescent="0.25">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row>
    <row r="612" spans="4:67" x14ac:dyDescent="0.25">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row>
    <row r="613" spans="4:67" x14ac:dyDescent="0.25">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row>
    <row r="614" spans="4:67" x14ac:dyDescent="0.25">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row>
    <row r="615" spans="4:67" x14ac:dyDescent="0.25">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row>
    <row r="616" spans="4:67" x14ac:dyDescent="0.25">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row>
    <row r="617" spans="4:67" x14ac:dyDescent="0.25">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row>
    <row r="618" spans="4:67" x14ac:dyDescent="0.25">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row>
    <row r="619" spans="4:67" x14ac:dyDescent="0.25">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row>
    <row r="620" spans="4:67" x14ac:dyDescent="0.25">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row>
    <row r="621" spans="4:67" x14ac:dyDescent="0.25">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row>
    <row r="622" spans="4:67" x14ac:dyDescent="0.25">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row>
    <row r="623" spans="4:67" x14ac:dyDescent="0.25">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row>
    <row r="624" spans="4:67" x14ac:dyDescent="0.25">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row>
    <row r="625" spans="4:67" x14ac:dyDescent="0.25">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row>
    <row r="626" spans="4:67" x14ac:dyDescent="0.25">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row>
    <row r="627" spans="4:67" x14ac:dyDescent="0.25">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row>
    <row r="628" spans="4:67" x14ac:dyDescent="0.25">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row>
    <row r="629" spans="4:67" x14ac:dyDescent="0.25">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row>
    <row r="630" spans="4:67" x14ac:dyDescent="0.25">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row>
    <row r="631" spans="4:67" x14ac:dyDescent="0.25">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row>
    <row r="632" spans="4:67" x14ac:dyDescent="0.25">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row>
    <row r="633" spans="4:67" x14ac:dyDescent="0.25">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row>
    <row r="634" spans="4:67" x14ac:dyDescent="0.25">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row>
    <row r="635" spans="4:67" x14ac:dyDescent="0.25">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row>
    <row r="636" spans="4:67" x14ac:dyDescent="0.25">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row>
    <row r="637" spans="4:67" x14ac:dyDescent="0.25">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row>
    <row r="638" spans="4:67" x14ac:dyDescent="0.25">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row>
    <row r="639" spans="4:67" x14ac:dyDescent="0.25">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row>
    <row r="640" spans="4:67" x14ac:dyDescent="0.25">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row>
    <row r="641" spans="4:67" x14ac:dyDescent="0.25">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row>
    <row r="642" spans="4:67" x14ac:dyDescent="0.25">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row>
    <row r="643" spans="4:67" x14ac:dyDescent="0.25">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row>
    <row r="644" spans="4:67" x14ac:dyDescent="0.25">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row>
    <row r="645" spans="4:67" x14ac:dyDescent="0.25">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row>
    <row r="646" spans="4:67" x14ac:dyDescent="0.25">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row>
    <row r="647" spans="4:67" x14ac:dyDescent="0.25">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row>
    <row r="648" spans="4:67" x14ac:dyDescent="0.25">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row>
    <row r="649" spans="4:67" x14ac:dyDescent="0.25">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row>
    <row r="650" spans="4:67" x14ac:dyDescent="0.25">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row>
    <row r="651" spans="4:67" x14ac:dyDescent="0.25">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row>
    <row r="652" spans="4:67" x14ac:dyDescent="0.25">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row>
    <row r="653" spans="4:67" x14ac:dyDescent="0.25">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row>
    <row r="654" spans="4:67" x14ac:dyDescent="0.25">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row>
    <row r="655" spans="4:67" x14ac:dyDescent="0.25">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row>
    <row r="656" spans="4:67" x14ac:dyDescent="0.25">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row>
    <row r="657" spans="4:67" x14ac:dyDescent="0.25">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row>
    <row r="658" spans="4:67" x14ac:dyDescent="0.25">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row>
    <row r="659" spans="4:67" x14ac:dyDescent="0.25">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row>
    <row r="660" spans="4:67" x14ac:dyDescent="0.25">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row>
    <row r="661" spans="4:67" x14ac:dyDescent="0.25">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row>
    <row r="662" spans="4:67" x14ac:dyDescent="0.25">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row>
    <row r="663" spans="4:67" x14ac:dyDescent="0.25">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row>
    <row r="664" spans="4:67" x14ac:dyDescent="0.25">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row>
    <row r="665" spans="4:67" x14ac:dyDescent="0.25">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row>
    <row r="666" spans="4:67" x14ac:dyDescent="0.25">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row>
    <row r="667" spans="4:67" x14ac:dyDescent="0.25">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row>
    <row r="668" spans="4:67" x14ac:dyDescent="0.25">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row>
    <row r="669" spans="4:67" x14ac:dyDescent="0.25">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row>
    <row r="670" spans="4:67" x14ac:dyDescent="0.25">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row>
    <row r="671" spans="4:67" x14ac:dyDescent="0.25">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row>
    <row r="672" spans="4:67" x14ac:dyDescent="0.25">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row>
    <row r="673" spans="4:67" x14ac:dyDescent="0.25">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row>
    <row r="674" spans="4:67" x14ac:dyDescent="0.25">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row>
    <row r="675" spans="4:67" x14ac:dyDescent="0.25">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row>
    <row r="676" spans="4:67" x14ac:dyDescent="0.25">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row>
    <row r="677" spans="4:67" x14ac:dyDescent="0.25">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row>
    <row r="678" spans="4:67" x14ac:dyDescent="0.25">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row>
    <row r="679" spans="4:67" x14ac:dyDescent="0.25">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row>
    <row r="680" spans="4:67" x14ac:dyDescent="0.25">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row>
    <row r="681" spans="4:67" x14ac:dyDescent="0.25">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row>
    <row r="682" spans="4:67" x14ac:dyDescent="0.25">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row>
    <row r="683" spans="4:67" x14ac:dyDescent="0.25">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row>
    <row r="684" spans="4:67" x14ac:dyDescent="0.25">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row>
    <row r="685" spans="4:67" x14ac:dyDescent="0.25">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row>
    <row r="686" spans="4:67" x14ac:dyDescent="0.25">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row>
    <row r="687" spans="4:67" x14ac:dyDescent="0.25">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row>
    <row r="688" spans="4:67" x14ac:dyDescent="0.25">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row>
    <row r="689" spans="4:67" x14ac:dyDescent="0.25">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row>
    <row r="690" spans="4:67" x14ac:dyDescent="0.25">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row>
    <row r="691" spans="4:67" x14ac:dyDescent="0.25">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row>
    <row r="692" spans="4:67" x14ac:dyDescent="0.25">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row>
    <row r="693" spans="4:67" x14ac:dyDescent="0.25">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row>
    <row r="694" spans="4:67" x14ac:dyDescent="0.25">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row>
    <row r="695" spans="4:67" x14ac:dyDescent="0.25">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row>
    <row r="696" spans="4:67" x14ac:dyDescent="0.25">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row>
    <row r="697" spans="4:67" x14ac:dyDescent="0.25">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row>
    <row r="698" spans="4:67" x14ac:dyDescent="0.25">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row>
    <row r="699" spans="4:67" x14ac:dyDescent="0.25">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row>
    <row r="700" spans="4:67" x14ac:dyDescent="0.25">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row>
    <row r="701" spans="4:67" x14ac:dyDescent="0.25">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row>
    <row r="702" spans="4:67" x14ac:dyDescent="0.25">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row>
    <row r="703" spans="4:67" x14ac:dyDescent="0.25">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row>
    <row r="704" spans="4:67" x14ac:dyDescent="0.25">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row>
    <row r="705" spans="4:67" x14ac:dyDescent="0.25">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row>
    <row r="706" spans="4:67" x14ac:dyDescent="0.25">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row>
    <row r="707" spans="4:67" x14ac:dyDescent="0.25">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row>
    <row r="708" spans="4:67" x14ac:dyDescent="0.25">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row>
    <row r="709" spans="4:67" x14ac:dyDescent="0.25">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row>
    <row r="710" spans="4:67" x14ac:dyDescent="0.25">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row>
    <row r="711" spans="4:67" x14ac:dyDescent="0.25">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row>
    <row r="712" spans="4:67" x14ac:dyDescent="0.25">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row>
    <row r="713" spans="4:67" x14ac:dyDescent="0.25">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row>
    <row r="714" spans="4:67" x14ac:dyDescent="0.25">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row>
    <row r="715" spans="4:67" x14ac:dyDescent="0.25">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row>
    <row r="716" spans="4:67" x14ac:dyDescent="0.25">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row>
    <row r="717" spans="4:67" x14ac:dyDescent="0.25">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row>
    <row r="718" spans="4:67" x14ac:dyDescent="0.25">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row>
    <row r="719" spans="4:67" x14ac:dyDescent="0.25">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row>
    <row r="720" spans="4:67" x14ac:dyDescent="0.25">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row>
    <row r="721" spans="4:67" x14ac:dyDescent="0.25">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row>
    <row r="722" spans="4:67" x14ac:dyDescent="0.25">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row>
    <row r="723" spans="4:67" x14ac:dyDescent="0.25">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row>
    <row r="724" spans="4:67" x14ac:dyDescent="0.25">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row>
    <row r="725" spans="4:67" x14ac:dyDescent="0.25">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row>
    <row r="726" spans="4:67" x14ac:dyDescent="0.25">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row>
    <row r="727" spans="4:67" x14ac:dyDescent="0.25">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row>
    <row r="728" spans="4:67" x14ac:dyDescent="0.25">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row>
    <row r="729" spans="4:67" x14ac:dyDescent="0.25">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row>
    <row r="730" spans="4:67" x14ac:dyDescent="0.25">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row>
    <row r="731" spans="4:67" x14ac:dyDescent="0.25">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row>
    <row r="732" spans="4:67" x14ac:dyDescent="0.25">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row>
    <row r="733" spans="4:67" x14ac:dyDescent="0.25">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row>
    <row r="734" spans="4:67" x14ac:dyDescent="0.25">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row>
    <row r="735" spans="4:67" x14ac:dyDescent="0.25">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row>
    <row r="736" spans="4:67" x14ac:dyDescent="0.25">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row>
    <row r="737" spans="4:67" x14ac:dyDescent="0.25">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row>
    <row r="738" spans="4:67" x14ac:dyDescent="0.25">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row>
    <row r="739" spans="4:67" x14ac:dyDescent="0.25">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row>
    <row r="740" spans="4:67" x14ac:dyDescent="0.25">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row>
    <row r="741" spans="4:67" x14ac:dyDescent="0.25">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row>
    <row r="742" spans="4:67" x14ac:dyDescent="0.25">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row>
    <row r="743" spans="4:67" x14ac:dyDescent="0.25">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row>
    <row r="744" spans="4:67" x14ac:dyDescent="0.25">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row>
    <row r="745" spans="4:67" x14ac:dyDescent="0.25">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row>
    <row r="746" spans="4:67" x14ac:dyDescent="0.25">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row>
    <row r="747" spans="4:67" x14ac:dyDescent="0.25">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row>
    <row r="748" spans="4:67" x14ac:dyDescent="0.25">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row>
    <row r="749" spans="4:67" x14ac:dyDescent="0.25">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row>
    <row r="750" spans="4:67" x14ac:dyDescent="0.25">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row>
    <row r="751" spans="4:67" x14ac:dyDescent="0.25">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row>
    <row r="752" spans="4:67" x14ac:dyDescent="0.25">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row>
    <row r="753" spans="4:67" x14ac:dyDescent="0.25">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row>
    <row r="754" spans="4:67" x14ac:dyDescent="0.25">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row>
    <row r="755" spans="4:67" x14ac:dyDescent="0.25">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row>
    <row r="756" spans="4:67" x14ac:dyDescent="0.25">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row>
    <row r="757" spans="4:67" x14ac:dyDescent="0.25">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row>
    <row r="758" spans="4:67" x14ac:dyDescent="0.25">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row>
    <row r="759" spans="4:67" x14ac:dyDescent="0.25">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row>
    <row r="760" spans="4:67" x14ac:dyDescent="0.25">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row>
    <row r="761" spans="4:67" x14ac:dyDescent="0.25">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row>
    <row r="762" spans="4:67" x14ac:dyDescent="0.25">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row>
    <row r="763" spans="4:67" x14ac:dyDescent="0.25">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row>
    <row r="764" spans="4:67" x14ac:dyDescent="0.25">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row>
    <row r="765" spans="4:67" x14ac:dyDescent="0.25">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row>
    <row r="766" spans="4:67" x14ac:dyDescent="0.25">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row>
    <row r="767" spans="4:67" x14ac:dyDescent="0.25">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row>
    <row r="768" spans="4:67" x14ac:dyDescent="0.25">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row>
    <row r="769" spans="4:67" x14ac:dyDescent="0.25">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row>
    <row r="770" spans="4:67" x14ac:dyDescent="0.25">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row>
    <row r="771" spans="4:67" x14ac:dyDescent="0.25">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row>
    <row r="772" spans="4:67" x14ac:dyDescent="0.25">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row>
    <row r="773" spans="4:67" x14ac:dyDescent="0.25">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row>
    <row r="774" spans="4:67" x14ac:dyDescent="0.25">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row>
    <row r="775" spans="4:67" x14ac:dyDescent="0.25">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row>
    <row r="776" spans="4:67" x14ac:dyDescent="0.25">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row>
    <row r="777" spans="4:67" x14ac:dyDescent="0.25">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row>
    <row r="778" spans="4:67" x14ac:dyDescent="0.25">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row>
    <row r="779" spans="4:67" x14ac:dyDescent="0.25">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row>
    <row r="780" spans="4:67" x14ac:dyDescent="0.25">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row>
    <row r="781" spans="4:67" x14ac:dyDescent="0.25">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row>
    <row r="782" spans="4:67" x14ac:dyDescent="0.25">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row>
    <row r="783" spans="4:67" x14ac:dyDescent="0.25">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row>
    <row r="784" spans="4:67" x14ac:dyDescent="0.25">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row>
    <row r="785" spans="4:67" x14ac:dyDescent="0.25">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row>
    <row r="786" spans="4:67" x14ac:dyDescent="0.25">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row>
    <row r="787" spans="4:67" x14ac:dyDescent="0.25">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row>
    <row r="788" spans="4:67" x14ac:dyDescent="0.25">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row>
    <row r="789" spans="4:67" x14ac:dyDescent="0.25">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row>
    <row r="790" spans="4:67" x14ac:dyDescent="0.25">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row>
    <row r="791" spans="4:67" x14ac:dyDescent="0.25">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row>
    <row r="792" spans="4:67" x14ac:dyDescent="0.25">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row>
    <row r="793" spans="4:67" x14ac:dyDescent="0.25">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row>
    <row r="794" spans="4:67" x14ac:dyDescent="0.25">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row>
    <row r="795" spans="4:67" x14ac:dyDescent="0.25">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row>
    <row r="796" spans="4:67" x14ac:dyDescent="0.25">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row>
    <row r="797" spans="4:67" x14ac:dyDescent="0.25">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row>
    <row r="798" spans="4:67" x14ac:dyDescent="0.25">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row>
    <row r="799" spans="4:67" x14ac:dyDescent="0.25">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row>
    <row r="800" spans="4:67" x14ac:dyDescent="0.25">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row>
    <row r="801" spans="4:67" x14ac:dyDescent="0.25">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row>
    <row r="802" spans="4:67" x14ac:dyDescent="0.25">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row>
    <row r="803" spans="4:67" x14ac:dyDescent="0.25">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row>
    <row r="804" spans="4:67" x14ac:dyDescent="0.25">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row>
    <row r="805" spans="4:67" x14ac:dyDescent="0.25">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row>
    <row r="806" spans="4:67" x14ac:dyDescent="0.25">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row>
    <row r="807" spans="4:67" x14ac:dyDescent="0.25">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row>
    <row r="808" spans="4:67" x14ac:dyDescent="0.25">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row>
    <row r="809" spans="4:67" x14ac:dyDescent="0.25">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row>
    <row r="810" spans="4:67" x14ac:dyDescent="0.25">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row>
    <row r="811" spans="4:67" x14ac:dyDescent="0.25">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row>
    <row r="812" spans="4:67" x14ac:dyDescent="0.25">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row>
    <row r="813" spans="4:67" x14ac:dyDescent="0.25">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row>
    <row r="814" spans="4:67" x14ac:dyDescent="0.25">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row>
    <row r="815" spans="4:67" x14ac:dyDescent="0.25">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row>
    <row r="816" spans="4:67" x14ac:dyDescent="0.25">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row>
    <row r="817" spans="4:67" x14ac:dyDescent="0.25">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row>
    <row r="818" spans="4:67" x14ac:dyDescent="0.25">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row>
    <row r="819" spans="4:67" x14ac:dyDescent="0.25">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row>
    <row r="820" spans="4:67" x14ac:dyDescent="0.25">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row>
    <row r="821" spans="4:67" x14ac:dyDescent="0.25">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row>
    <row r="822" spans="4:67" x14ac:dyDescent="0.25">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row>
    <row r="823" spans="4:67" x14ac:dyDescent="0.25">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row>
    <row r="824" spans="4:67" x14ac:dyDescent="0.25">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row>
    <row r="825" spans="4:67" x14ac:dyDescent="0.25">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row>
    <row r="826" spans="4:67" x14ac:dyDescent="0.25">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row>
    <row r="827" spans="4:67" x14ac:dyDescent="0.25">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row>
    <row r="828" spans="4:67" x14ac:dyDescent="0.25">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row>
    <row r="829" spans="4:67" x14ac:dyDescent="0.25">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row>
    <row r="830" spans="4:67" x14ac:dyDescent="0.25">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row>
    <row r="831" spans="4:67" x14ac:dyDescent="0.25">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row>
    <row r="832" spans="4:67" x14ac:dyDescent="0.25">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row>
    <row r="833" spans="4:67" x14ac:dyDescent="0.25">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row>
    <row r="834" spans="4:67" x14ac:dyDescent="0.25">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row>
    <row r="835" spans="4:67" x14ac:dyDescent="0.25">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row>
    <row r="836" spans="4:67" x14ac:dyDescent="0.25">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row>
    <row r="837" spans="4:67" x14ac:dyDescent="0.25">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row>
    <row r="838" spans="4:67" x14ac:dyDescent="0.25">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row>
    <row r="839" spans="4:67" x14ac:dyDescent="0.25">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row>
    <row r="840" spans="4:67" x14ac:dyDescent="0.25">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row>
    <row r="841" spans="4:67" x14ac:dyDescent="0.25">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row>
    <row r="842" spans="4:67" x14ac:dyDescent="0.25">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row>
    <row r="843" spans="4:67" x14ac:dyDescent="0.25">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row>
    <row r="844" spans="4:67" x14ac:dyDescent="0.25">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row>
    <row r="845" spans="4:67" x14ac:dyDescent="0.25">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row>
    <row r="846" spans="4:67" x14ac:dyDescent="0.25">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row>
    <row r="847" spans="4:67" x14ac:dyDescent="0.25">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row>
    <row r="848" spans="4:67" x14ac:dyDescent="0.25">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row>
    <row r="849" spans="4:67" x14ac:dyDescent="0.25">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row>
    <row r="850" spans="4:67" x14ac:dyDescent="0.25">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row>
    <row r="851" spans="4:67" x14ac:dyDescent="0.25">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row>
    <row r="852" spans="4:67" x14ac:dyDescent="0.25">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row>
    <row r="853" spans="4:67" x14ac:dyDescent="0.25">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row>
    <row r="854" spans="4:67" x14ac:dyDescent="0.25">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row>
    <row r="855" spans="4:67" x14ac:dyDescent="0.25">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row>
    <row r="856" spans="4:67" x14ac:dyDescent="0.25">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row>
    <row r="857" spans="4:67" x14ac:dyDescent="0.25">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row>
    <row r="858" spans="4:67" x14ac:dyDescent="0.25">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row>
    <row r="859" spans="4:67" x14ac:dyDescent="0.25">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row>
    <row r="860" spans="4:67" x14ac:dyDescent="0.25">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row>
    <row r="861" spans="4:67" x14ac:dyDescent="0.25">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row>
    <row r="862" spans="4:67" x14ac:dyDescent="0.25">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row>
    <row r="863" spans="4:67" x14ac:dyDescent="0.25">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row>
    <row r="864" spans="4:67" x14ac:dyDescent="0.25">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row>
    <row r="865" spans="4:67" x14ac:dyDescent="0.25">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row>
    <row r="866" spans="4:67" x14ac:dyDescent="0.25">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row>
    <row r="867" spans="4:67" x14ac:dyDescent="0.25">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row>
    <row r="868" spans="4:67" x14ac:dyDescent="0.25">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row>
    <row r="869" spans="4:67" x14ac:dyDescent="0.25">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row>
    <row r="870" spans="4:67" x14ac:dyDescent="0.25">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row>
    <row r="871" spans="4:67" x14ac:dyDescent="0.25">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row>
    <row r="872" spans="4:67" x14ac:dyDescent="0.25">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row>
    <row r="873" spans="4:67" x14ac:dyDescent="0.25">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row>
    <row r="874" spans="4:67" x14ac:dyDescent="0.25">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row>
    <row r="875" spans="4:67" x14ac:dyDescent="0.25">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row>
    <row r="876" spans="4:67" x14ac:dyDescent="0.25">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row>
    <row r="877" spans="4:67" x14ac:dyDescent="0.25">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row>
    <row r="878" spans="4:67" x14ac:dyDescent="0.25">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row>
    <row r="879" spans="4:67" x14ac:dyDescent="0.25">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row>
    <row r="880" spans="4:67" x14ac:dyDescent="0.25">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row>
    <row r="881" spans="4:67" x14ac:dyDescent="0.25">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row>
    <row r="882" spans="4:67" x14ac:dyDescent="0.25">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row>
    <row r="883" spans="4:67" x14ac:dyDescent="0.25">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row>
    <row r="884" spans="4:67" x14ac:dyDescent="0.25">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row>
    <row r="885" spans="4:67" x14ac:dyDescent="0.25">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row>
    <row r="886" spans="4:67" x14ac:dyDescent="0.25">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row>
    <row r="887" spans="4:67" x14ac:dyDescent="0.25">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row>
    <row r="888" spans="4:67" x14ac:dyDescent="0.25">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row>
    <row r="889" spans="4:67" x14ac:dyDescent="0.25">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row>
    <row r="890" spans="4:67" x14ac:dyDescent="0.25">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row>
    <row r="891" spans="4:67" x14ac:dyDescent="0.25">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row>
    <row r="892" spans="4:67" x14ac:dyDescent="0.25">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row>
    <row r="893" spans="4:67" x14ac:dyDescent="0.25">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row>
    <row r="894" spans="4:67" x14ac:dyDescent="0.25">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row>
    <row r="895" spans="4:67" x14ac:dyDescent="0.25">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row>
    <row r="896" spans="4:67" x14ac:dyDescent="0.25">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row>
    <row r="897" spans="4:67" x14ac:dyDescent="0.25">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row>
    <row r="898" spans="4:67" x14ac:dyDescent="0.25">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row>
    <row r="899" spans="4:67" x14ac:dyDescent="0.25">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row>
    <row r="900" spans="4:67" x14ac:dyDescent="0.25">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row>
    <row r="901" spans="4:67" x14ac:dyDescent="0.25">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row>
    <row r="902" spans="4:67" x14ac:dyDescent="0.25">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row>
    <row r="903" spans="4:67" x14ac:dyDescent="0.25">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row>
    <row r="904" spans="4:67" x14ac:dyDescent="0.25">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row>
    <row r="905" spans="4:67" x14ac:dyDescent="0.25">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row>
    <row r="906" spans="4:67" x14ac:dyDescent="0.25">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row>
    <row r="907" spans="4:67" x14ac:dyDescent="0.25">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row>
    <row r="908" spans="4:67" x14ac:dyDescent="0.25">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row>
    <row r="909" spans="4:67" x14ac:dyDescent="0.25">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row>
    <row r="910" spans="4:67" x14ac:dyDescent="0.25">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row>
    <row r="911" spans="4:67" x14ac:dyDescent="0.25">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row>
    <row r="912" spans="4:67" x14ac:dyDescent="0.25">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row>
    <row r="913" spans="4:67" x14ac:dyDescent="0.25">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row>
    <row r="914" spans="4:67" x14ac:dyDescent="0.25">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row>
    <row r="915" spans="4:67" x14ac:dyDescent="0.25">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row>
    <row r="916" spans="4:67" x14ac:dyDescent="0.25">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row>
    <row r="917" spans="4:67" x14ac:dyDescent="0.25">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row>
  </sheetData>
  <sheetProtection algorithmName="SHA-512" hashValue="mjaitMg4NpLCBoat+duo9a8B/sesmtRMPpIVy+HLPcO8a5Bx85p1cwcHLtjozWk+16s8+UE9mPprAd6JCcK32w==" saltValue="BlXqjKSQqNBWqVw/cT9f9g==" spinCount="100000" sheet="1" objects="1" scenarios="1"/>
  <mergeCells count="8">
    <mergeCell ref="B6:C6"/>
    <mergeCell ref="B9:C9"/>
    <mergeCell ref="B12:C12"/>
    <mergeCell ref="B2:C2"/>
    <mergeCell ref="B3:C3"/>
    <mergeCell ref="B4:C4"/>
    <mergeCell ref="B7:C7"/>
    <mergeCell ref="B10:C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32B2-C2E0-41EA-AEF2-4417397BA6DE}">
  <sheetPr>
    <tabColor theme="4" tint="0.59999389629810485"/>
  </sheetPr>
  <dimension ref="A1:CS1061"/>
  <sheetViews>
    <sheetView zoomScale="70" zoomScaleNormal="70" workbookViewId="0">
      <selection activeCell="R11" sqref="R11"/>
    </sheetView>
  </sheetViews>
  <sheetFormatPr defaultRowHeight="15" x14ac:dyDescent="0.25"/>
  <cols>
    <col min="1" max="1" width="5.42578125" style="2" customWidth="1"/>
    <col min="2" max="2" width="17" style="8" bestFit="1" customWidth="1"/>
    <col min="4" max="4" width="18.42578125" style="1" customWidth="1"/>
    <col min="5" max="5" width="38.7109375" style="1" customWidth="1"/>
    <col min="6" max="6" width="37" style="1" customWidth="1"/>
    <col min="7" max="7" width="25.5703125" style="1" customWidth="1"/>
    <col min="8" max="8" width="27.5703125" style="1" customWidth="1"/>
    <col min="9" max="11" width="25.5703125" style="1" customWidth="1"/>
    <col min="12" max="23" width="8.5703125" style="1"/>
  </cols>
  <sheetData>
    <row r="1" spans="2:97" ht="17.850000000000001" customHeight="1" thickBot="1" x14ac:dyDescent="0.3">
      <c r="C1" s="2"/>
      <c r="D1" s="7"/>
      <c r="E1" s="7"/>
      <c r="F1" s="2"/>
      <c r="G1" s="7"/>
      <c r="H1" s="7"/>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spans="2:97" ht="54.75" customHeight="1" thickBot="1" x14ac:dyDescent="0.3">
      <c r="C2" s="8"/>
      <c r="D2" s="215" t="s">
        <v>23</v>
      </c>
      <c r="E2" s="197" t="s">
        <v>24</v>
      </c>
      <c r="F2" s="6"/>
      <c r="G2" s="208" t="s">
        <v>25</v>
      </c>
      <c r="H2" s="209"/>
      <c r="I2" s="6"/>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row>
    <row r="3" spans="2:97" ht="59.1" customHeight="1" thickBot="1" x14ac:dyDescent="0.3">
      <c r="C3" s="8"/>
      <c r="D3" s="215"/>
      <c r="E3" s="67" t="s">
        <v>26</v>
      </c>
      <c r="G3" s="210" t="s">
        <v>27</v>
      </c>
      <c r="H3" s="211"/>
      <c r="I3" s="6"/>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row>
    <row r="4" spans="2:97" ht="45" customHeight="1" thickBot="1" x14ac:dyDescent="0.3">
      <c r="C4" s="2"/>
      <c r="D4" s="13"/>
      <c r="E4" s="13"/>
      <c r="F4" s="7"/>
      <c r="G4" s="15" t="s">
        <v>28</v>
      </c>
      <c r="H4" s="58" t="s">
        <v>76</v>
      </c>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row>
    <row r="5" spans="2:97" ht="44.45" customHeight="1" thickBot="1" x14ac:dyDescent="0.3">
      <c r="C5" s="8"/>
      <c r="D5" s="15" t="s">
        <v>30</v>
      </c>
      <c r="E5" s="58" t="s">
        <v>76</v>
      </c>
      <c r="F5" s="8"/>
      <c r="G5" s="15" t="s">
        <v>32</v>
      </c>
      <c r="H5" s="58" t="s">
        <v>76</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row>
    <row r="6" spans="2:97" ht="33" customHeight="1" thickBot="1" x14ac:dyDescent="0.3">
      <c r="C6" s="8"/>
      <c r="D6" s="15" t="s">
        <v>33</v>
      </c>
      <c r="E6" s="74" t="s">
        <v>34</v>
      </c>
      <c r="F6" s="8"/>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row>
    <row r="7" spans="2:97" ht="41.25" customHeight="1" thickBot="1" x14ac:dyDescent="0.3">
      <c r="C7" s="8"/>
      <c r="D7" s="8"/>
      <c r="E7" s="8"/>
      <c r="F7" s="8"/>
      <c r="G7" s="2"/>
      <c r="H7" s="2"/>
      <c r="I7" s="7"/>
      <c r="J7" s="7"/>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row>
    <row r="8" spans="2:97" ht="49.35" customHeight="1" thickBot="1" x14ac:dyDescent="0.3">
      <c r="C8" s="8"/>
      <c r="D8" s="213" t="s">
        <v>35</v>
      </c>
      <c r="E8" s="214"/>
      <c r="F8" s="214"/>
      <c r="G8" s="214"/>
      <c r="H8" s="23"/>
      <c r="I8" s="2"/>
      <c r="J8" s="2"/>
      <c r="K8" s="6"/>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row>
    <row r="9" spans="2:97" ht="15.75" thickBot="1" x14ac:dyDescent="0.3">
      <c r="C9" s="2"/>
      <c r="D9" s="9"/>
      <c r="E9" s="9"/>
      <c r="F9" s="9"/>
      <c r="G9" s="9"/>
      <c r="H9" s="2"/>
      <c r="I9" s="9"/>
      <c r="J9" s="9"/>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row>
    <row r="10" spans="2:97" ht="51" customHeight="1" thickBot="1" x14ac:dyDescent="0.3">
      <c r="B10" s="206" t="s">
        <v>36</v>
      </c>
      <c r="C10" s="206" t="s">
        <v>37</v>
      </c>
      <c r="D10" s="221"/>
      <c r="E10" s="219" t="s">
        <v>38</v>
      </c>
      <c r="F10" s="216" t="s">
        <v>39</v>
      </c>
      <c r="G10" s="217"/>
      <c r="H10" s="217"/>
      <c r="I10" s="217"/>
      <c r="J10" s="217"/>
      <c r="K10" s="218"/>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row>
    <row r="11" spans="2:97" ht="52.35" customHeight="1" thickBot="1" x14ac:dyDescent="0.3">
      <c r="B11" s="207"/>
      <c r="C11" s="207"/>
      <c r="D11" s="221"/>
      <c r="E11" s="220"/>
      <c r="F11" s="3" t="s">
        <v>40</v>
      </c>
      <c r="G11" s="3" t="s">
        <v>41</v>
      </c>
      <c r="H11" s="3" t="s">
        <v>42</v>
      </c>
      <c r="I11" s="3" t="s">
        <v>43</v>
      </c>
      <c r="J11" s="3" t="s">
        <v>44</v>
      </c>
      <c r="K11" s="3" t="s">
        <v>45</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row>
    <row r="12" spans="2:97" ht="72" customHeight="1" x14ac:dyDescent="0.25">
      <c r="B12" s="86" t="str">
        <f>IF('CfB&amp;FC-PoM'!$E$5="&lt; Please select &gt;","&lt; Not selected &gt;",'CfB&amp;FC-PoM'!$E$5)</f>
        <v>&lt; Not selected &gt;</v>
      </c>
      <c r="C12" s="17" t="str">
        <f>$E$6</f>
        <v>2023</v>
      </c>
      <c r="D12" s="206" t="s">
        <v>46</v>
      </c>
      <c r="E12" s="4" t="s">
        <v>47</v>
      </c>
      <c r="F12" s="65"/>
      <c r="G12" s="66"/>
      <c r="H12" s="77"/>
      <c r="I12" s="77"/>
      <c r="J12" s="65"/>
      <c r="K12" s="66"/>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row>
    <row r="13" spans="2:97" ht="228.75" customHeight="1" thickBot="1" x14ac:dyDescent="0.3">
      <c r="B13" s="86" t="str">
        <f>IF('CfB&amp;FC-PoM'!$E$5="&lt; Please select &gt;","&lt; Not selected &gt;",'CfB&amp;FC-PoM'!$E$5)</f>
        <v>&lt; Not selected &gt;</v>
      </c>
      <c r="C13" s="17" t="str">
        <f t="shared" ref="C13:C15" si="0">$E$6</f>
        <v>2023</v>
      </c>
      <c r="D13" s="207"/>
      <c r="E13" s="5" t="s">
        <v>48</v>
      </c>
      <c r="F13" s="65"/>
      <c r="G13" s="66"/>
      <c r="H13" s="78"/>
      <c r="I13" s="78"/>
      <c r="J13" s="66"/>
      <c r="K13" s="66"/>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row>
    <row r="14" spans="2:97" ht="69" customHeight="1" thickBot="1" x14ac:dyDescent="0.3">
      <c r="B14" s="86" t="str">
        <f>IF('CfB&amp;FC-PoM'!$E$5="&lt; Please select &gt;","&lt; Not selected &gt;",'CfB&amp;FC-PoM'!$E$5)</f>
        <v>&lt; Not selected &gt;</v>
      </c>
      <c r="C14" s="17" t="str">
        <f t="shared" si="0"/>
        <v>2023</v>
      </c>
      <c r="D14" s="207" t="s">
        <v>49</v>
      </c>
      <c r="E14" s="5" t="s">
        <v>47</v>
      </c>
      <c r="F14" s="65"/>
      <c r="G14" s="66"/>
      <c r="H14" s="65"/>
      <c r="I14" s="66"/>
      <c r="J14" s="65"/>
      <c r="K14" s="6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row>
    <row r="15" spans="2:97" ht="228.75" customHeight="1" thickBot="1" x14ac:dyDescent="0.3">
      <c r="B15" s="86" t="str">
        <f>IF('CfB&amp;FC-PoM'!$E$5="&lt; Please select &gt;","&lt; Not selected &gt;",'CfB&amp;FC-PoM'!$E$5)</f>
        <v>&lt; Not selected &gt;</v>
      </c>
      <c r="C15" s="17" t="str">
        <f t="shared" si="0"/>
        <v>2023</v>
      </c>
      <c r="D15" s="207"/>
      <c r="E15" s="5" t="s">
        <v>50</v>
      </c>
      <c r="F15" s="65"/>
      <c r="G15" s="66"/>
      <c r="H15" s="65"/>
      <c r="I15" s="66"/>
      <c r="J15" s="66"/>
      <c r="K15" s="66"/>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row>
    <row r="16" spans="2:97" ht="35.85" customHeight="1" x14ac:dyDescent="0.25">
      <c r="C16" s="2"/>
      <c r="D16" s="2"/>
      <c r="E16" s="7"/>
      <c r="F16" s="7"/>
      <c r="G16" s="7"/>
      <c r="H16" s="7"/>
      <c r="I16" s="7"/>
      <c r="J16" s="7"/>
      <c r="K16" s="7"/>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row>
    <row r="17" spans="3:97" ht="30" customHeight="1" x14ac:dyDescent="0.25">
      <c r="C17" s="2"/>
      <c r="D17" s="71" t="s">
        <v>51</v>
      </c>
      <c r="E17" s="212" t="s">
        <v>52</v>
      </c>
      <c r="F17" s="212"/>
      <c r="G17" s="212"/>
      <c r="H17" s="212"/>
      <c r="I17" s="212"/>
      <c r="J17" s="212"/>
      <c r="K17" s="212"/>
      <c r="L17" s="6"/>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row>
    <row r="18" spans="3:97" ht="33" customHeight="1" x14ac:dyDescent="0.25">
      <c r="C18" s="2"/>
      <c r="D18" s="71" t="s">
        <v>53</v>
      </c>
      <c r="E18" s="212" t="s">
        <v>54</v>
      </c>
      <c r="F18" s="212"/>
      <c r="G18" s="212"/>
      <c r="H18" s="212"/>
      <c r="I18" s="212"/>
      <c r="J18" s="212"/>
      <c r="K18" s="212"/>
      <c r="L18" s="6"/>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row>
    <row r="19" spans="3:97" ht="33" customHeight="1" x14ac:dyDescent="0.25">
      <c r="C19" s="2"/>
      <c r="D19" s="71" t="s">
        <v>55</v>
      </c>
      <c r="E19" s="212" t="s">
        <v>56</v>
      </c>
      <c r="F19" s="212"/>
      <c r="G19" s="212"/>
      <c r="H19" s="212"/>
      <c r="I19" s="212"/>
      <c r="J19" s="212"/>
      <c r="K19" s="212"/>
      <c r="L19" s="6"/>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row>
    <row r="20" spans="3:97" x14ac:dyDescent="0.25">
      <c r="C20" s="2"/>
      <c r="D20" s="2"/>
      <c r="E20" s="9"/>
      <c r="F20" s="9"/>
      <c r="G20" s="9"/>
      <c r="H20" s="9"/>
      <c r="I20" s="9"/>
      <c r="J20" s="9"/>
      <c r="K20" s="9"/>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row>
    <row r="21" spans="3:97" x14ac:dyDescent="0.2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row>
    <row r="22" spans="3:97" x14ac:dyDescent="0.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row>
    <row r="23" spans="3:97" x14ac:dyDescent="0.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row>
    <row r="24" spans="3:97" x14ac:dyDescent="0.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row>
    <row r="25" spans="3:97" x14ac:dyDescent="0.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row>
    <row r="26" spans="3:97" x14ac:dyDescent="0.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row>
    <row r="27" spans="3:97" x14ac:dyDescent="0.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row>
    <row r="28" spans="3:97" x14ac:dyDescent="0.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row>
    <row r="29" spans="3:97" x14ac:dyDescent="0.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row>
    <row r="30" spans="3:97" x14ac:dyDescent="0.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row>
    <row r="31" spans="3:97" x14ac:dyDescent="0.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row>
    <row r="32" spans="3:97" x14ac:dyDescent="0.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row>
    <row r="33" spans="3:97" x14ac:dyDescent="0.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row>
    <row r="34" spans="3:97" x14ac:dyDescent="0.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row>
    <row r="35" spans="3:97" x14ac:dyDescent="0.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row>
    <row r="36" spans="3:97" x14ac:dyDescent="0.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row>
    <row r="37" spans="3:97" x14ac:dyDescent="0.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row>
    <row r="38" spans="3:97" x14ac:dyDescent="0.2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row>
    <row r="39" spans="3:97" x14ac:dyDescent="0.2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row>
    <row r="40" spans="3:97" x14ac:dyDescent="0.2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row>
    <row r="41" spans="3:97" x14ac:dyDescent="0.2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row>
    <row r="42" spans="3:97" x14ac:dyDescent="0.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row>
    <row r="43" spans="3:97" x14ac:dyDescent="0.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row>
    <row r="44" spans="3:97" x14ac:dyDescent="0.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row>
    <row r="45" spans="3:97" x14ac:dyDescent="0.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row>
    <row r="46" spans="3:97" x14ac:dyDescent="0.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row>
    <row r="47" spans="3:97" x14ac:dyDescent="0.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row>
    <row r="48" spans="3:97" x14ac:dyDescent="0.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row>
    <row r="49" spans="3:97" x14ac:dyDescent="0.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row>
    <row r="50" spans="3:97" x14ac:dyDescent="0.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row>
    <row r="51" spans="3:97" x14ac:dyDescent="0.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row>
    <row r="52" spans="3:97" x14ac:dyDescent="0.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row>
    <row r="53" spans="3:97" x14ac:dyDescent="0.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row>
    <row r="54" spans="3:97" x14ac:dyDescent="0.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row>
    <row r="55" spans="3:97" x14ac:dyDescent="0.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row>
    <row r="56" spans="3:97" x14ac:dyDescent="0.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row>
    <row r="57" spans="3:97" x14ac:dyDescent="0.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row>
    <row r="58" spans="3:97" x14ac:dyDescent="0.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row>
    <row r="59" spans="3:97" x14ac:dyDescent="0.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row>
    <row r="60" spans="3:97" x14ac:dyDescent="0.2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row>
    <row r="61" spans="3:97" x14ac:dyDescent="0.2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row>
    <row r="62" spans="3:97" x14ac:dyDescent="0.2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row>
    <row r="63" spans="3:97" x14ac:dyDescent="0.2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row>
    <row r="64" spans="3:97" x14ac:dyDescent="0.2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row>
    <row r="65" spans="3:97" x14ac:dyDescent="0.2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row>
    <row r="66" spans="3:97" x14ac:dyDescent="0.2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row>
    <row r="67" spans="3:97" x14ac:dyDescent="0.2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row>
    <row r="68" spans="3:97" x14ac:dyDescent="0.2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row>
    <row r="69" spans="3:97" x14ac:dyDescent="0.2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row>
    <row r="70" spans="3:97" x14ac:dyDescent="0.2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row>
    <row r="71" spans="3:97" x14ac:dyDescent="0.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row>
    <row r="72" spans="3:97" x14ac:dyDescent="0.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row>
    <row r="73" spans="3:97" x14ac:dyDescent="0.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row>
    <row r="74" spans="3:97" x14ac:dyDescent="0.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row>
    <row r="75" spans="3:97" x14ac:dyDescent="0.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row>
    <row r="76" spans="3:97" x14ac:dyDescent="0.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row>
    <row r="77" spans="3:97" x14ac:dyDescent="0.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row>
    <row r="78" spans="3:97" x14ac:dyDescent="0.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row>
    <row r="79" spans="3:97" x14ac:dyDescent="0.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row>
    <row r="80" spans="3:97" x14ac:dyDescent="0.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row>
    <row r="81" spans="3:97" x14ac:dyDescent="0.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row>
    <row r="82" spans="3:97" x14ac:dyDescent="0.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row>
    <row r="83" spans="3:97" x14ac:dyDescent="0.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row>
    <row r="84" spans="3:97" x14ac:dyDescent="0.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row>
    <row r="85" spans="3:97" x14ac:dyDescent="0.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row>
    <row r="86" spans="3:97" x14ac:dyDescent="0.2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row>
    <row r="87" spans="3:97" x14ac:dyDescent="0.2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row>
    <row r="88" spans="3:97" x14ac:dyDescent="0.2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row>
    <row r="89" spans="3:97" x14ac:dyDescent="0.2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row>
    <row r="90" spans="3:97" x14ac:dyDescent="0.2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row>
    <row r="91" spans="3:97" x14ac:dyDescent="0.2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row>
    <row r="92" spans="3:97" x14ac:dyDescent="0.2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row>
    <row r="93" spans="3:97" x14ac:dyDescent="0.2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row>
    <row r="94" spans="3:97" x14ac:dyDescent="0.2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row>
    <row r="95" spans="3:97" x14ac:dyDescent="0.2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row>
    <row r="96" spans="3:97" x14ac:dyDescent="0.2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row>
    <row r="97" spans="3:97" x14ac:dyDescent="0.2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row>
    <row r="98" spans="3:97" x14ac:dyDescent="0.2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row>
    <row r="99" spans="3:97" x14ac:dyDescent="0.2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row>
    <row r="100" spans="3:97" x14ac:dyDescent="0.2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row>
    <row r="101" spans="3:97" x14ac:dyDescent="0.2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row>
    <row r="102" spans="3:97" x14ac:dyDescent="0.2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row>
    <row r="103" spans="3:97" x14ac:dyDescent="0.2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row>
    <row r="104" spans="3:97" x14ac:dyDescent="0.2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row>
    <row r="105" spans="3:97" x14ac:dyDescent="0.2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row>
    <row r="106" spans="3:97" x14ac:dyDescent="0.2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row>
    <row r="107" spans="3:97" x14ac:dyDescent="0.2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row>
    <row r="108" spans="3:97" x14ac:dyDescent="0.2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row>
    <row r="109" spans="3:97" x14ac:dyDescent="0.2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row>
    <row r="110" spans="3:97" x14ac:dyDescent="0.2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row>
    <row r="111" spans="3:97" x14ac:dyDescent="0.2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row>
    <row r="112" spans="3:97" x14ac:dyDescent="0.2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row>
    <row r="113" spans="3:97" x14ac:dyDescent="0.2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row>
    <row r="114" spans="3:97" x14ac:dyDescent="0.2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row>
    <row r="115" spans="3:97" x14ac:dyDescent="0.2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row>
    <row r="116" spans="3:97" x14ac:dyDescent="0.2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row>
    <row r="117" spans="3:97" x14ac:dyDescent="0.2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row>
    <row r="118" spans="3:97" x14ac:dyDescent="0.2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row>
    <row r="119" spans="3:97" x14ac:dyDescent="0.2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row>
    <row r="120" spans="3:97" x14ac:dyDescent="0.2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row>
    <row r="121" spans="3:97" x14ac:dyDescent="0.2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row>
    <row r="122" spans="3:97" x14ac:dyDescent="0.2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row>
    <row r="123" spans="3:97" x14ac:dyDescent="0.2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row>
    <row r="124" spans="3:97" x14ac:dyDescent="0.2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row>
    <row r="125" spans="3:97" x14ac:dyDescent="0.2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row>
    <row r="126" spans="3:97" x14ac:dyDescent="0.2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row>
    <row r="127" spans="3:97" x14ac:dyDescent="0.2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row>
    <row r="128" spans="3:97" x14ac:dyDescent="0.2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row>
    <row r="129" spans="3:97" x14ac:dyDescent="0.2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row>
    <row r="130" spans="3:97" x14ac:dyDescent="0.2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row>
    <row r="131" spans="3:97" x14ac:dyDescent="0.2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row>
    <row r="132" spans="3:97" x14ac:dyDescent="0.2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row>
    <row r="133" spans="3:97" x14ac:dyDescent="0.2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row>
    <row r="134" spans="3:97" x14ac:dyDescent="0.2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row>
    <row r="135" spans="3:97" x14ac:dyDescent="0.2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row>
    <row r="136" spans="3:97" x14ac:dyDescent="0.2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row>
    <row r="137" spans="3:97" x14ac:dyDescent="0.2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row>
    <row r="138" spans="3:97" x14ac:dyDescent="0.2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row>
    <row r="139" spans="3:97" x14ac:dyDescent="0.2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row>
    <row r="140" spans="3:97" x14ac:dyDescent="0.2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row>
    <row r="141" spans="3:97" x14ac:dyDescent="0.2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row>
    <row r="142" spans="3:97" x14ac:dyDescent="0.2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row>
    <row r="143" spans="3:97" x14ac:dyDescent="0.2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row>
    <row r="144" spans="3:97" x14ac:dyDescent="0.2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row>
    <row r="145" spans="3:97" x14ac:dyDescent="0.2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row>
    <row r="146" spans="3:97" x14ac:dyDescent="0.2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row>
    <row r="147" spans="3:97" x14ac:dyDescent="0.2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row>
    <row r="148" spans="3:97" x14ac:dyDescent="0.2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row>
    <row r="149" spans="3:97" x14ac:dyDescent="0.2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row>
    <row r="150" spans="3:97" x14ac:dyDescent="0.2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row>
    <row r="151" spans="3:97" x14ac:dyDescent="0.2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row>
    <row r="152" spans="3:97" x14ac:dyDescent="0.2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row>
    <row r="153" spans="3:97" x14ac:dyDescent="0.2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row>
    <row r="154" spans="3:97" x14ac:dyDescent="0.2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row>
    <row r="155" spans="3:97" x14ac:dyDescent="0.2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row>
    <row r="156" spans="3:97" x14ac:dyDescent="0.2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row>
    <row r="157" spans="3:97" x14ac:dyDescent="0.2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row>
    <row r="158" spans="3:97" x14ac:dyDescent="0.2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row>
    <row r="159" spans="3:97" x14ac:dyDescent="0.25">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row>
    <row r="160" spans="3:97" x14ac:dyDescent="0.2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row>
    <row r="161" spans="3:97" x14ac:dyDescent="0.25">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row>
    <row r="162" spans="3:97" x14ac:dyDescent="0.2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row>
    <row r="163" spans="3:97" x14ac:dyDescent="0.25">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row>
    <row r="164" spans="3:97" x14ac:dyDescent="0.25">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row>
    <row r="165" spans="3:97" x14ac:dyDescent="0.25">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row>
    <row r="166" spans="3:97" x14ac:dyDescent="0.25">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row>
    <row r="167" spans="3:97" x14ac:dyDescent="0.25">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row>
    <row r="168" spans="3:97" x14ac:dyDescent="0.2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row>
    <row r="169" spans="3:97" x14ac:dyDescent="0.25">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row>
    <row r="170" spans="3:97" x14ac:dyDescent="0.25">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row>
    <row r="171" spans="3:97" x14ac:dyDescent="0.2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row>
    <row r="172" spans="3:97" x14ac:dyDescent="0.25">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row>
    <row r="173" spans="3:97" x14ac:dyDescent="0.2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row>
    <row r="174" spans="3:97" x14ac:dyDescent="0.25">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row>
    <row r="175" spans="3:97" x14ac:dyDescent="0.2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row>
    <row r="176" spans="3:97" x14ac:dyDescent="0.25">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row>
    <row r="177" spans="3:97" x14ac:dyDescent="0.25">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row>
    <row r="178" spans="3:97" x14ac:dyDescent="0.2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row>
    <row r="179" spans="3:97" x14ac:dyDescent="0.25">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row>
    <row r="180" spans="3:97" x14ac:dyDescent="0.2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row>
    <row r="181" spans="3:97" x14ac:dyDescent="0.2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row>
    <row r="182" spans="3:97" x14ac:dyDescent="0.2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row>
    <row r="183" spans="3:97" x14ac:dyDescent="0.25">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row>
    <row r="184" spans="3:97" x14ac:dyDescent="0.25">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row>
    <row r="185" spans="3:97" x14ac:dyDescent="0.2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row>
    <row r="186" spans="3:97" x14ac:dyDescent="0.25">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row>
    <row r="187" spans="3:97" x14ac:dyDescent="0.25">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row>
    <row r="188" spans="3:97" x14ac:dyDescent="0.25">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row>
    <row r="189" spans="3:97" x14ac:dyDescent="0.25">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row>
    <row r="190" spans="3:97" x14ac:dyDescent="0.25">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row>
    <row r="191" spans="3:97" x14ac:dyDescent="0.25">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row>
    <row r="192" spans="3:97" x14ac:dyDescent="0.25">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row>
    <row r="193" spans="4:97" x14ac:dyDescent="0.25">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row>
    <row r="194" spans="4:97" x14ac:dyDescent="0.25">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row>
    <row r="195" spans="4:97" x14ac:dyDescent="0.25">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row>
    <row r="196" spans="4:97" x14ac:dyDescent="0.25">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row>
    <row r="197" spans="4:97" x14ac:dyDescent="0.25">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row>
    <row r="198" spans="4:97" x14ac:dyDescent="0.25">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row>
    <row r="199" spans="4:97" x14ac:dyDescent="0.25">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row>
    <row r="200" spans="4:97" x14ac:dyDescent="0.25">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row>
    <row r="201" spans="4:97" x14ac:dyDescent="0.25">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row>
    <row r="202" spans="4:97" x14ac:dyDescent="0.25">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row>
    <row r="203" spans="4:97" x14ac:dyDescent="0.25">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row>
    <row r="204" spans="4:97" x14ac:dyDescent="0.25">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row>
    <row r="205" spans="4:97" x14ac:dyDescent="0.25">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row>
    <row r="206" spans="4:97" x14ac:dyDescent="0.25">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row>
    <row r="207" spans="4:97" x14ac:dyDescent="0.25">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row>
    <row r="208" spans="4:97" x14ac:dyDescent="0.25">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row>
    <row r="209" spans="4:97" x14ac:dyDescent="0.25">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row>
    <row r="210" spans="4:97" x14ac:dyDescent="0.25">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row>
    <row r="211" spans="4:97" x14ac:dyDescent="0.25">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row>
    <row r="212" spans="4:97" x14ac:dyDescent="0.25">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row>
    <row r="213" spans="4:97" x14ac:dyDescent="0.25">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row>
    <row r="214" spans="4:97" x14ac:dyDescent="0.25">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row>
    <row r="215" spans="4:97" x14ac:dyDescent="0.25">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row>
    <row r="216" spans="4:97" x14ac:dyDescent="0.25">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row>
    <row r="217" spans="4:97" x14ac:dyDescent="0.25">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row>
    <row r="218" spans="4:97" x14ac:dyDescent="0.25">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row>
    <row r="219" spans="4:97" x14ac:dyDescent="0.25">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row>
    <row r="220" spans="4:97" x14ac:dyDescent="0.25">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row>
    <row r="221" spans="4:97" x14ac:dyDescent="0.25">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row>
    <row r="222" spans="4:97" x14ac:dyDescent="0.25">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row>
    <row r="223" spans="4:97" x14ac:dyDescent="0.25">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row>
    <row r="224" spans="4:97" x14ac:dyDescent="0.25">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row>
    <row r="225" spans="4:97" x14ac:dyDescent="0.25">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row>
    <row r="226" spans="4:97" x14ac:dyDescent="0.25">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row>
    <row r="227" spans="4:97" x14ac:dyDescent="0.25">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row>
    <row r="228" spans="4:97" x14ac:dyDescent="0.25">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row>
    <row r="229" spans="4:97" x14ac:dyDescent="0.25">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row>
    <row r="230" spans="4:97" x14ac:dyDescent="0.25">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row>
    <row r="231" spans="4:97" x14ac:dyDescent="0.25">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row>
    <row r="232" spans="4:97" x14ac:dyDescent="0.25">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row>
    <row r="233" spans="4:97" x14ac:dyDescent="0.25">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row>
    <row r="234" spans="4:97" x14ac:dyDescent="0.25">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row>
    <row r="235" spans="4:97" x14ac:dyDescent="0.25">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row>
    <row r="236" spans="4:97" x14ac:dyDescent="0.25">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row>
    <row r="237" spans="4:97" x14ac:dyDescent="0.25">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row>
    <row r="238" spans="4:97" x14ac:dyDescent="0.25">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row>
    <row r="239" spans="4:97" x14ac:dyDescent="0.25">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row>
    <row r="240" spans="4:97" x14ac:dyDescent="0.25">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row>
    <row r="241" spans="4:97" x14ac:dyDescent="0.25">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row>
    <row r="242" spans="4:97" x14ac:dyDescent="0.25">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row>
    <row r="243" spans="4:97" x14ac:dyDescent="0.25">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row>
    <row r="244" spans="4:97" x14ac:dyDescent="0.25">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row>
    <row r="245" spans="4:97" x14ac:dyDescent="0.25">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row>
    <row r="246" spans="4:97" x14ac:dyDescent="0.25">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row>
    <row r="247" spans="4:97" x14ac:dyDescent="0.25">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row>
    <row r="248" spans="4:97" x14ac:dyDescent="0.25">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row>
    <row r="249" spans="4:97" x14ac:dyDescent="0.25">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row>
    <row r="250" spans="4:97" x14ac:dyDescent="0.25">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row>
    <row r="251" spans="4:97" x14ac:dyDescent="0.25">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row>
    <row r="252" spans="4:97" x14ac:dyDescent="0.25">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row>
    <row r="253" spans="4:97" x14ac:dyDescent="0.25">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row>
    <row r="254" spans="4:97" x14ac:dyDescent="0.25">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row>
    <row r="255" spans="4:97" x14ac:dyDescent="0.25">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row>
    <row r="256" spans="4:97" x14ac:dyDescent="0.25">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row>
    <row r="257" spans="4:97" x14ac:dyDescent="0.25">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row>
    <row r="258" spans="4:97" x14ac:dyDescent="0.25">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row>
    <row r="259" spans="4:97" x14ac:dyDescent="0.25">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row>
    <row r="260" spans="4:97" x14ac:dyDescent="0.25">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row>
    <row r="261" spans="4:97" x14ac:dyDescent="0.25">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row>
    <row r="262" spans="4:97" x14ac:dyDescent="0.25">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row>
    <row r="263" spans="4:97" x14ac:dyDescent="0.25">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row>
    <row r="264" spans="4:97" x14ac:dyDescent="0.25">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row>
    <row r="265" spans="4:97" x14ac:dyDescent="0.25">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row>
    <row r="266" spans="4:97" x14ac:dyDescent="0.25">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row>
    <row r="267" spans="4:97" x14ac:dyDescent="0.25">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row>
    <row r="268" spans="4:97" x14ac:dyDescent="0.25">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row>
    <row r="269" spans="4:97" x14ac:dyDescent="0.25">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row>
    <row r="270" spans="4:97" x14ac:dyDescent="0.25">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row>
    <row r="271" spans="4:97" x14ac:dyDescent="0.25">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row>
    <row r="272" spans="4:97" x14ac:dyDescent="0.25">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row>
    <row r="273" spans="4:97" x14ac:dyDescent="0.25">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row>
    <row r="274" spans="4:97" x14ac:dyDescent="0.25">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row>
    <row r="275" spans="4:97" x14ac:dyDescent="0.25">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row>
    <row r="276" spans="4:97" x14ac:dyDescent="0.25">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row>
    <row r="277" spans="4:97" x14ac:dyDescent="0.25">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row>
    <row r="278" spans="4:97" x14ac:dyDescent="0.25">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row>
    <row r="279" spans="4:97" x14ac:dyDescent="0.25">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row>
    <row r="280" spans="4:97" x14ac:dyDescent="0.25">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row>
    <row r="281" spans="4:97" x14ac:dyDescent="0.25">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row>
    <row r="282" spans="4:97" x14ac:dyDescent="0.25">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row>
    <row r="283" spans="4:97" x14ac:dyDescent="0.25">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row>
    <row r="284" spans="4:97" x14ac:dyDescent="0.25">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row>
    <row r="285" spans="4:97" x14ac:dyDescent="0.25">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row>
    <row r="286" spans="4:97" x14ac:dyDescent="0.25">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row>
    <row r="287" spans="4:97" x14ac:dyDescent="0.25">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row>
    <row r="288" spans="4:97" x14ac:dyDescent="0.25">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row>
    <row r="289" spans="4:97" x14ac:dyDescent="0.25">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row>
    <row r="290" spans="4:97" x14ac:dyDescent="0.25">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row>
    <row r="291" spans="4:97" x14ac:dyDescent="0.25">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row>
    <row r="292" spans="4:97" x14ac:dyDescent="0.25">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row>
    <row r="293" spans="4:97" x14ac:dyDescent="0.25">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row>
    <row r="294" spans="4:97" x14ac:dyDescent="0.25">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row>
    <row r="295" spans="4:97" x14ac:dyDescent="0.25">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row>
    <row r="296" spans="4:97" x14ac:dyDescent="0.25">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row>
    <row r="297" spans="4:97" x14ac:dyDescent="0.25">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row>
    <row r="298" spans="4:97" x14ac:dyDescent="0.25">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row>
    <row r="299" spans="4:97" x14ac:dyDescent="0.25">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row>
    <row r="300" spans="4:97" x14ac:dyDescent="0.25">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row>
    <row r="301" spans="4:97" x14ac:dyDescent="0.25">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row>
    <row r="302" spans="4:97" x14ac:dyDescent="0.25">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row>
    <row r="303" spans="4:97" x14ac:dyDescent="0.25">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row>
    <row r="304" spans="4:97" x14ac:dyDescent="0.25">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row>
    <row r="305" spans="4:97" x14ac:dyDescent="0.25">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row>
    <row r="306" spans="4:97" x14ac:dyDescent="0.25">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row>
    <row r="307" spans="4:97" x14ac:dyDescent="0.25">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row>
    <row r="308" spans="4:97" x14ac:dyDescent="0.25">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row>
    <row r="309" spans="4:97" x14ac:dyDescent="0.25">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row>
    <row r="310" spans="4:97" x14ac:dyDescent="0.25">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row>
    <row r="311" spans="4:97" x14ac:dyDescent="0.25">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row>
    <row r="312" spans="4:97" x14ac:dyDescent="0.25">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row>
    <row r="313" spans="4:97" x14ac:dyDescent="0.25">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row>
    <row r="314" spans="4:97" x14ac:dyDescent="0.25">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row>
    <row r="315" spans="4:97" x14ac:dyDescent="0.25">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row>
    <row r="316" spans="4:97" x14ac:dyDescent="0.25">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row>
    <row r="317" spans="4:97" x14ac:dyDescent="0.25">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row>
    <row r="318" spans="4:97" x14ac:dyDescent="0.25">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row>
    <row r="319" spans="4:97" x14ac:dyDescent="0.25">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row>
    <row r="320" spans="4:97" x14ac:dyDescent="0.25">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row>
    <row r="321" spans="4:97" x14ac:dyDescent="0.25">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row>
    <row r="322" spans="4:97" x14ac:dyDescent="0.25">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row>
    <row r="323" spans="4:97" x14ac:dyDescent="0.25">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row>
    <row r="324" spans="4:97" x14ac:dyDescent="0.25">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row>
    <row r="325" spans="4:97" x14ac:dyDescent="0.25">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row>
    <row r="326" spans="4:97" x14ac:dyDescent="0.25">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row>
    <row r="327" spans="4:97" x14ac:dyDescent="0.25">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row>
    <row r="328" spans="4:97" x14ac:dyDescent="0.25">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row>
    <row r="329" spans="4:97" x14ac:dyDescent="0.25">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row>
    <row r="330" spans="4:97" x14ac:dyDescent="0.25">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row>
    <row r="331" spans="4:97" x14ac:dyDescent="0.25">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row>
    <row r="332" spans="4:97" x14ac:dyDescent="0.25">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row>
    <row r="333" spans="4:97" x14ac:dyDescent="0.25">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row>
    <row r="334" spans="4:97" x14ac:dyDescent="0.25">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row>
    <row r="335" spans="4:97" x14ac:dyDescent="0.25">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row>
    <row r="336" spans="4:97" x14ac:dyDescent="0.25">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row>
    <row r="337" spans="4:97" x14ac:dyDescent="0.25">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row>
    <row r="338" spans="4:97" x14ac:dyDescent="0.25">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row>
    <row r="339" spans="4:97" x14ac:dyDescent="0.25">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row>
    <row r="340" spans="4:97" x14ac:dyDescent="0.25">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row>
    <row r="341" spans="4:97" x14ac:dyDescent="0.25">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row>
    <row r="342" spans="4:97" x14ac:dyDescent="0.25">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row>
    <row r="343" spans="4:97" x14ac:dyDescent="0.25">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row>
    <row r="344" spans="4:97" x14ac:dyDescent="0.25">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row>
    <row r="345" spans="4:97" x14ac:dyDescent="0.25">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row>
    <row r="346" spans="4:97" x14ac:dyDescent="0.25">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row>
    <row r="347" spans="4:97" x14ac:dyDescent="0.25">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row>
    <row r="348" spans="4:97" x14ac:dyDescent="0.25">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row>
    <row r="349" spans="4:97" x14ac:dyDescent="0.25">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row>
    <row r="350" spans="4:97" x14ac:dyDescent="0.25">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row>
    <row r="351" spans="4:97" x14ac:dyDescent="0.25">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row>
    <row r="352" spans="4:97" x14ac:dyDescent="0.25">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row>
    <row r="353" spans="4:97" x14ac:dyDescent="0.25">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row>
    <row r="354" spans="4:97" x14ac:dyDescent="0.25">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row>
    <row r="355" spans="4:97" x14ac:dyDescent="0.25">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row>
    <row r="356" spans="4:97" x14ac:dyDescent="0.25">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row>
    <row r="357" spans="4:97" x14ac:dyDescent="0.25">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row>
    <row r="358" spans="4:97" x14ac:dyDescent="0.25">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row>
    <row r="359" spans="4:97" x14ac:dyDescent="0.25">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row>
    <row r="360" spans="4:97" x14ac:dyDescent="0.25">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row>
    <row r="361" spans="4:97" x14ac:dyDescent="0.25">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row>
    <row r="362" spans="4:97" x14ac:dyDescent="0.25">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row>
    <row r="363" spans="4:97" x14ac:dyDescent="0.25">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row>
    <row r="364" spans="4:97" x14ac:dyDescent="0.25">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row>
    <row r="365" spans="4:97" x14ac:dyDescent="0.25">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row>
    <row r="366" spans="4:97" x14ac:dyDescent="0.25">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row>
    <row r="367" spans="4:97" x14ac:dyDescent="0.25">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row>
    <row r="368" spans="4:97" x14ac:dyDescent="0.25">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row>
    <row r="369" spans="4:97" x14ac:dyDescent="0.25">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row>
    <row r="370" spans="4:97" x14ac:dyDescent="0.25">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row>
    <row r="371" spans="4:97" x14ac:dyDescent="0.25">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row>
    <row r="372" spans="4:97" x14ac:dyDescent="0.25">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row>
    <row r="373" spans="4:97" x14ac:dyDescent="0.25">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row>
    <row r="374" spans="4:97" x14ac:dyDescent="0.25">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row>
    <row r="375" spans="4:97" x14ac:dyDescent="0.25">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row>
    <row r="376" spans="4:97" x14ac:dyDescent="0.25">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row>
    <row r="377" spans="4:97" x14ac:dyDescent="0.25">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row>
    <row r="378" spans="4:97" x14ac:dyDescent="0.25">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row>
    <row r="379" spans="4:97" x14ac:dyDescent="0.25">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row>
    <row r="380" spans="4:97" x14ac:dyDescent="0.25">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row>
    <row r="381" spans="4:97" x14ac:dyDescent="0.25">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row>
    <row r="382" spans="4:97" x14ac:dyDescent="0.25">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row>
    <row r="383" spans="4:97" x14ac:dyDescent="0.25">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row>
    <row r="384" spans="4:97" x14ac:dyDescent="0.25">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row>
    <row r="385" spans="4:97" x14ac:dyDescent="0.25">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row>
    <row r="386" spans="4:97" x14ac:dyDescent="0.25">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row>
    <row r="387" spans="4:97" x14ac:dyDescent="0.25">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row>
    <row r="388" spans="4:97" x14ac:dyDescent="0.25">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row>
    <row r="389" spans="4:97" x14ac:dyDescent="0.25">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row>
    <row r="390" spans="4:97" x14ac:dyDescent="0.25">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row>
    <row r="391" spans="4:97" x14ac:dyDescent="0.25">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row>
    <row r="392" spans="4:97" x14ac:dyDescent="0.25">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row>
    <row r="393" spans="4:97" x14ac:dyDescent="0.25">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row>
    <row r="394" spans="4:97" x14ac:dyDescent="0.25">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row>
    <row r="395" spans="4:97" x14ac:dyDescent="0.25">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row>
    <row r="396" spans="4:97" x14ac:dyDescent="0.25">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row>
    <row r="397" spans="4:97" x14ac:dyDescent="0.25">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row>
    <row r="398" spans="4:97" x14ac:dyDescent="0.25">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row>
    <row r="399" spans="4:97" x14ac:dyDescent="0.25">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row>
    <row r="400" spans="4:97" x14ac:dyDescent="0.25">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row>
    <row r="401" spans="4:97" x14ac:dyDescent="0.25">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row>
    <row r="402" spans="4:97" x14ac:dyDescent="0.25">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row>
    <row r="403" spans="4:97" x14ac:dyDescent="0.25">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row>
    <row r="404" spans="4:97" x14ac:dyDescent="0.25">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row>
    <row r="405" spans="4:97" x14ac:dyDescent="0.25">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row>
    <row r="406" spans="4:97" x14ac:dyDescent="0.25">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row>
    <row r="407" spans="4:97" x14ac:dyDescent="0.25">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row>
    <row r="408" spans="4:97" x14ac:dyDescent="0.25">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row>
    <row r="409" spans="4:97" x14ac:dyDescent="0.25">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row>
    <row r="410" spans="4:97" x14ac:dyDescent="0.25">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row>
    <row r="411" spans="4:97" x14ac:dyDescent="0.25">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row>
    <row r="412" spans="4:97" x14ac:dyDescent="0.25">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row>
    <row r="413" spans="4:97" x14ac:dyDescent="0.25">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row>
    <row r="414" spans="4:97" x14ac:dyDescent="0.25">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row>
    <row r="415" spans="4:97" x14ac:dyDescent="0.25">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row>
    <row r="416" spans="4:97" x14ac:dyDescent="0.25">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row>
    <row r="417" spans="4:97" x14ac:dyDescent="0.25">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row>
    <row r="418" spans="4:97" x14ac:dyDescent="0.25">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row>
    <row r="419" spans="4:97" x14ac:dyDescent="0.25">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row>
    <row r="420" spans="4:97" x14ac:dyDescent="0.25">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row>
    <row r="421" spans="4:97" x14ac:dyDescent="0.25">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row>
    <row r="422" spans="4:97" x14ac:dyDescent="0.25">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row>
    <row r="423" spans="4:97" x14ac:dyDescent="0.25">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row>
    <row r="424" spans="4:97" x14ac:dyDescent="0.25">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row>
    <row r="425" spans="4:97" x14ac:dyDescent="0.25">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row>
    <row r="426" spans="4:97" x14ac:dyDescent="0.25">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row>
    <row r="427" spans="4:97" x14ac:dyDescent="0.25">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row>
    <row r="428" spans="4:97" x14ac:dyDescent="0.25">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row>
    <row r="429" spans="4:97" x14ac:dyDescent="0.25">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row>
    <row r="430" spans="4:97" x14ac:dyDescent="0.25">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row>
    <row r="431" spans="4:97" x14ac:dyDescent="0.25">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row>
    <row r="432" spans="4:97" x14ac:dyDescent="0.25">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row>
    <row r="433" spans="4:97" x14ac:dyDescent="0.25">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row>
    <row r="434" spans="4:97" x14ac:dyDescent="0.25">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row>
    <row r="435" spans="4:97" x14ac:dyDescent="0.25">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row>
    <row r="436" spans="4:97" x14ac:dyDescent="0.25">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row>
    <row r="437" spans="4:97" x14ac:dyDescent="0.25">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row>
    <row r="438" spans="4:97" x14ac:dyDescent="0.25">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row>
    <row r="439" spans="4:97" x14ac:dyDescent="0.25">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row>
    <row r="440" spans="4:97" x14ac:dyDescent="0.25">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row>
    <row r="441" spans="4:97" x14ac:dyDescent="0.25">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row>
    <row r="442" spans="4:97" x14ac:dyDescent="0.25">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row>
    <row r="443" spans="4:97" x14ac:dyDescent="0.25">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row>
    <row r="444" spans="4:97" x14ac:dyDescent="0.25">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row>
    <row r="445" spans="4:97" x14ac:dyDescent="0.25">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row>
    <row r="446" spans="4:97" x14ac:dyDescent="0.25">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row>
    <row r="447" spans="4:97" x14ac:dyDescent="0.25">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row>
    <row r="448" spans="4:97" x14ac:dyDescent="0.25">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row>
    <row r="449" spans="4:97" x14ac:dyDescent="0.25">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row>
    <row r="450" spans="4:97" x14ac:dyDescent="0.25">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row>
    <row r="451" spans="4:97" x14ac:dyDescent="0.25">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row>
    <row r="452" spans="4:97" x14ac:dyDescent="0.25">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row>
    <row r="453" spans="4:97" x14ac:dyDescent="0.25">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row>
    <row r="454" spans="4:97" x14ac:dyDescent="0.25">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row>
    <row r="455" spans="4:97" x14ac:dyDescent="0.25">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row>
    <row r="456" spans="4:97" x14ac:dyDescent="0.25">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row>
    <row r="457" spans="4:97" x14ac:dyDescent="0.25">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row>
    <row r="458" spans="4:97" x14ac:dyDescent="0.25">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row>
    <row r="459" spans="4:97" x14ac:dyDescent="0.25">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row>
    <row r="460" spans="4:97" x14ac:dyDescent="0.25">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row>
    <row r="461" spans="4:97" x14ac:dyDescent="0.25">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row>
    <row r="462" spans="4:97" x14ac:dyDescent="0.25">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row>
    <row r="463" spans="4:97" x14ac:dyDescent="0.25">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row>
    <row r="464" spans="4:97" x14ac:dyDescent="0.25">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row>
    <row r="465" spans="4:97" x14ac:dyDescent="0.25">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row>
    <row r="466" spans="4:97" x14ac:dyDescent="0.25">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row>
    <row r="467" spans="4:97" x14ac:dyDescent="0.25">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row>
    <row r="468" spans="4:97" x14ac:dyDescent="0.25">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row>
    <row r="469" spans="4:97" x14ac:dyDescent="0.25">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row>
    <row r="470" spans="4:97" x14ac:dyDescent="0.25">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row>
    <row r="471" spans="4:97" x14ac:dyDescent="0.25">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row>
    <row r="472" spans="4:97" x14ac:dyDescent="0.25">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row>
    <row r="473" spans="4:97" x14ac:dyDescent="0.25">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row>
    <row r="474" spans="4:97" x14ac:dyDescent="0.25">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row>
    <row r="475" spans="4:97" x14ac:dyDescent="0.25">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row>
    <row r="476" spans="4:97" x14ac:dyDescent="0.25">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row>
    <row r="477" spans="4:97" x14ac:dyDescent="0.25">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row>
    <row r="478" spans="4:97" x14ac:dyDescent="0.25">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row>
    <row r="479" spans="4:97" x14ac:dyDescent="0.25">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row>
    <row r="480" spans="4:97" x14ac:dyDescent="0.25">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row>
    <row r="481" spans="4:97" x14ac:dyDescent="0.25">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row>
    <row r="482" spans="4:97" x14ac:dyDescent="0.25">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row>
    <row r="483" spans="4:97" x14ac:dyDescent="0.25">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row>
    <row r="484" spans="4:97" x14ac:dyDescent="0.25">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row>
    <row r="485" spans="4:97" x14ac:dyDescent="0.25">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row>
    <row r="486" spans="4:97" x14ac:dyDescent="0.25">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row>
    <row r="487" spans="4:97" x14ac:dyDescent="0.25">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row>
    <row r="488" spans="4:97" x14ac:dyDescent="0.25">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row>
    <row r="489" spans="4:97" x14ac:dyDescent="0.25">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row>
    <row r="490" spans="4:97" x14ac:dyDescent="0.25">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row>
    <row r="491" spans="4:97" x14ac:dyDescent="0.25">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row>
    <row r="492" spans="4:97" x14ac:dyDescent="0.25">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row>
    <row r="493" spans="4:97" x14ac:dyDescent="0.25">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row>
    <row r="494" spans="4:97" x14ac:dyDescent="0.25">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row>
    <row r="495" spans="4:97" x14ac:dyDescent="0.25">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row>
    <row r="496" spans="4:97" x14ac:dyDescent="0.25">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row>
    <row r="497" spans="4:97" x14ac:dyDescent="0.25">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row>
    <row r="498" spans="4:97" x14ac:dyDescent="0.25">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row>
    <row r="499" spans="4:97" x14ac:dyDescent="0.25">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row>
    <row r="500" spans="4:97" x14ac:dyDescent="0.25">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row>
    <row r="501" spans="4:97" x14ac:dyDescent="0.25">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row>
    <row r="502" spans="4:97" x14ac:dyDescent="0.25">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row>
    <row r="503" spans="4:97" x14ac:dyDescent="0.25">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row>
    <row r="504" spans="4:97" x14ac:dyDescent="0.25">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row>
    <row r="505" spans="4:97" x14ac:dyDescent="0.25">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row>
    <row r="506" spans="4:97" x14ac:dyDescent="0.25">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row>
    <row r="507" spans="4:97" x14ac:dyDescent="0.25">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row>
    <row r="508" spans="4:97" x14ac:dyDescent="0.25">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row>
    <row r="509" spans="4:97" x14ac:dyDescent="0.25">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row>
    <row r="510" spans="4:97" x14ac:dyDescent="0.25">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row>
    <row r="511" spans="4:97" x14ac:dyDescent="0.25">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row>
    <row r="512" spans="4:97" x14ac:dyDescent="0.25">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row>
    <row r="513" spans="4:97" x14ac:dyDescent="0.25">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row>
    <row r="514" spans="4:97" x14ac:dyDescent="0.25">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row>
    <row r="515" spans="4:97" x14ac:dyDescent="0.25">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row>
    <row r="516" spans="4:97" x14ac:dyDescent="0.25">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row>
    <row r="517" spans="4:97" x14ac:dyDescent="0.25">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row>
    <row r="518" spans="4:97" x14ac:dyDescent="0.25">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row>
    <row r="519" spans="4:97" x14ac:dyDescent="0.25">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row>
    <row r="520" spans="4:97" x14ac:dyDescent="0.25">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row>
    <row r="521" spans="4:97" x14ac:dyDescent="0.25">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row>
    <row r="522" spans="4:97" x14ac:dyDescent="0.25">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row>
    <row r="523" spans="4:97" x14ac:dyDescent="0.25">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row>
    <row r="524" spans="4:97" x14ac:dyDescent="0.25">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row>
    <row r="525" spans="4:97" x14ac:dyDescent="0.25">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row>
    <row r="526" spans="4:97" x14ac:dyDescent="0.25">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row>
    <row r="527" spans="4:97" x14ac:dyDescent="0.25">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row>
    <row r="528" spans="4:97" x14ac:dyDescent="0.25">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row>
    <row r="529" spans="4:97" x14ac:dyDescent="0.25">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row>
    <row r="530" spans="4:97" x14ac:dyDescent="0.25">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row>
    <row r="531" spans="4:97" x14ac:dyDescent="0.25">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row>
    <row r="532" spans="4:97" x14ac:dyDescent="0.25">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row>
    <row r="533" spans="4:97" x14ac:dyDescent="0.25">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row>
    <row r="534" spans="4:97" x14ac:dyDescent="0.25">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row>
    <row r="535" spans="4:97" x14ac:dyDescent="0.25">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row>
    <row r="536" spans="4:97" x14ac:dyDescent="0.25">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row>
    <row r="537" spans="4:97" x14ac:dyDescent="0.25">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row>
    <row r="538" spans="4:97" x14ac:dyDescent="0.25">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row>
    <row r="539" spans="4:97" x14ac:dyDescent="0.25">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row>
    <row r="540" spans="4:97" x14ac:dyDescent="0.25">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row>
    <row r="541" spans="4:97" x14ac:dyDescent="0.25">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row>
    <row r="542" spans="4:97" x14ac:dyDescent="0.25">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row>
    <row r="543" spans="4:97" x14ac:dyDescent="0.25">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row>
    <row r="544" spans="4:97" x14ac:dyDescent="0.25">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row>
    <row r="545" spans="4:97" x14ac:dyDescent="0.25">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row>
    <row r="546" spans="4:97" x14ac:dyDescent="0.25">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row>
    <row r="547" spans="4:97" x14ac:dyDescent="0.25">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row>
    <row r="548" spans="4:97" x14ac:dyDescent="0.25">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row>
    <row r="549" spans="4:97" x14ac:dyDescent="0.25">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row>
    <row r="550" spans="4:97" x14ac:dyDescent="0.25">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row>
    <row r="551" spans="4:97" x14ac:dyDescent="0.25">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row>
    <row r="552" spans="4:97" x14ac:dyDescent="0.25">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row>
    <row r="553" spans="4:97" x14ac:dyDescent="0.25">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row>
    <row r="554" spans="4:97" x14ac:dyDescent="0.25">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row>
    <row r="555" spans="4:97" x14ac:dyDescent="0.25">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row>
    <row r="556" spans="4:97" x14ac:dyDescent="0.25">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row>
    <row r="557" spans="4:97" x14ac:dyDescent="0.25">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row>
    <row r="558" spans="4:97" x14ac:dyDescent="0.25">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row>
    <row r="559" spans="4:97" x14ac:dyDescent="0.25">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row>
    <row r="560" spans="4:97" x14ac:dyDescent="0.25">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row>
    <row r="561" spans="4:97" x14ac:dyDescent="0.25">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row>
    <row r="562" spans="4:97" x14ac:dyDescent="0.25">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row>
    <row r="563" spans="4:97" x14ac:dyDescent="0.25">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row>
    <row r="564" spans="4:97" x14ac:dyDescent="0.25">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row>
    <row r="565" spans="4:97" x14ac:dyDescent="0.25">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row>
    <row r="566" spans="4:97" x14ac:dyDescent="0.25">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row>
    <row r="567" spans="4:97" x14ac:dyDescent="0.25">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row>
    <row r="568" spans="4:97" x14ac:dyDescent="0.25">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row>
    <row r="569" spans="4:97" x14ac:dyDescent="0.25">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row>
    <row r="570" spans="4:97" x14ac:dyDescent="0.25">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row>
    <row r="571" spans="4:97" x14ac:dyDescent="0.25">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row>
    <row r="572" spans="4:97" x14ac:dyDescent="0.25">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row>
    <row r="573" spans="4:97" x14ac:dyDescent="0.25">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row>
    <row r="574" spans="4:97" x14ac:dyDescent="0.25">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row>
    <row r="575" spans="4:97" x14ac:dyDescent="0.25">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row>
    <row r="576" spans="4:97" x14ac:dyDescent="0.25">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row>
    <row r="577" spans="4:97" x14ac:dyDescent="0.25">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row>
    <row r="578" spans="4:97" x14ac:dyDescent="0.25">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row>
    <row r="579" spans="4:97" x14ac:dyDescent="0.25">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row>
    <row r="580" spans="4:97" x14ac:dyDescent="0.25">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row>
    <row r="581" spans="4:97" x14ac:dyDescent="0.25">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row>
    <row r="582" spans="4:97" x14ac:dyDescent="0.25">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row>
    <row r="583" spans="4:97" x14ac:dyDescent="0.25">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row>
    <row r="584" spans="4:97" x14ac:dyDescent="0.25">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row>
    <row r="585" spans="4:97" x14ac:dyDescent="0.25">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row>
    <row r="586" spans="4:97" x14ac:dyDescent="0.25">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row>
    <row r="587" spans="4:97" x14ac:dyDescent="0.25">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row>
    <row r="588" spans="4:97" x14ac:dyDescent="0.25">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row>
    <row r="589" spans="4:97" x14ac:dyDescent="0.25">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row>
    <row r="590" spans="4:97" x14ac:dyDescent="0.25">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row>
    <row r="591" spans="4:97" x14ac:dyDescent="0.25">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row>
    <row r="592" spans="4:97" x14ac:dyDescent="0.25">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row>
    <row r="593" spans="4:97" x14ac:dyDescent="0.25">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row>
    <row r="594" spans="4:97" x14ac:dyDescent="0.25">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row>
    <row r="595" spans="4:97" x14ac:dyDescent="0.25">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row>
    <row r="596" spans="4:97" x14ac:dyDescent="0.25">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row>
    <row r="597" spans="4:97" x14ac:dyDescent="0.25">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row>
    <row r="598" spans="4:97" x14ac:dyDescent="0.25">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row>
    <row r="599" spans="4:97" x14ac:dyDescent="0.25">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row>
    <row r="600" spans="4:97" x14ac:dyDescent="0.25">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row>
    <row r="601" spans="4:97" x14ac:dyDescent="0.25">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row>
    <row r="602" spans="4:97" x14ac:dyDescent="0.25">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row>
    <row r="603" spans="4:97" x14ac:dyDescent="0.25">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row>
    <row r="604" spans="4:97" x14ac:dyDescent="0.25">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row>
    <row r="605" spans="4:97" x14ac:dyDescent="0.25">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row>
    <row r="606" spans="4:97" x14ac:dyDescent="0.25">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row>
    <row r="607" spans="4:97" x14ac:dyDescent="0.25">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row>
    <row r="608" spans="4:97" x14ac:dyDescent="0.25">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row>
    <row r="609" spans="4:97" x14ac:dyDescent="0.25">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row>
    <row r="610" spans="4:97" x14ac:dyDescent="0.25">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row>
    <row r="611" spans="4:97" x14ac:dyDescent="0.25">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row>
    <row r="612" spans="4:97" x14ac:dyDescent="0.25">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row>
    <row r="613" spans="4:97" x14ac:dyDescent="0.25">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row>
    <row r="614" spans="4:97" x14ac:dyDescent="0.25">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row>
    <row r="615" spans="4:97" x14ac:dyDescent="0.25">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row>
    <row r="616" spans="4:97" x14ac:dyDescent="0.25">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row>
    <row r="617" spans="4:97" x14ac:dyDescent="0.25">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row>
    <row r="618" spans="4:97" x14ac:dyDescent="0.25">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row>
    <row r="619" spans="4:97" x14ac:dyDescent="0.25">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row>
    <row r="620" spans="4:97" x14ac:dyDescent="0.25">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row>
    <row r="621" spans="4:97" x14ac:dyDescent="0.25">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row>
    <row r="622" spans="4:97" x14ac:dyDescent="0.25">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row>
    <row r="623" spans="4:97" x14ac:dyDescent="0.25">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row>
    <row r="624" spans="4:97" x14ac:dyDescent="0.25">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row>
    <row r="625" spans="4:97" x14ac:dyDescent="0.25">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row>
    <row r="626" spans="4:97" x14ac:dyDescent="0.25">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row>
    <row r="627" spans="4:97" x14ac:dyDescent="0.25">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row>
    <row r="628" spans="4:97" x14ac:dyDescent="0.25">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row>
    <row r="629" spans="4:97" x14ac:dyDescent="0.25">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row>
    <row r="630" spans="4:97" x14ac:dyDescent="0.25">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row>
    <row r="631" spans="4:97" x14ac:dyDescent="0.25">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row>
    <row r="632" spans="4:97" x14ac:dyDescent="0.25">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row>
    <row r="633" spans="4:97" x14ac:dyDescent="0.25">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row>
    <row r="634" spans="4:97" x14ac:dyDescent="0.25">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row>
    <row r="635" spans="4:97" x14ac:dyDescent="0.25">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row>
    <row r="636" spans="4:97" x14ac:dyDescent="0.25">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row>
    <row r="637" spans="4:97" x14ac:dyDescent="0.25">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row>
    <row r="638" spans="4:97" x14ac:dyDescent="0.25">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row>
    <row r="639" spans="4:97" x14ac:dyDescent="0.25">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row>
    <row r="640" spans="4:97" x14ac:dyDescent="0.25">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row>
    <row r="641" spans="4:97" x14ac:dyDescent="0.25">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row>
    <row r="642" spans="4:97" x14ac:dyDescent="0.25">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row>
    <row r="643" spans="4:97" x14ac:dyDescent="0.25">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row>
    <row r="644" spans="4:97" x14ac:dyDescent="0.25">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row>
    <row r="645" spans="4:97" x14ac:dyDescent="0.25">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row>
    <row r="646" spans="4:97" x14ac:dyDescent="0.25">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row>
    <row r="647" spans="4:97" x14ac:dyDescent="0.25">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row>
    <row r="648" spans="4:97" x14ac:dyDescent="0.25">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row>
    <row r="649" spans="4:97" x14ac:dyDescent="0.25">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row>
    <row r="650" spans="4:97" x14ac:dyDescent="0.25">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row>
    <row r="651" spans="4:97" x14ac:dyDescent="0.25">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row>
    <row r="652" spans="4:97" x14ac:dyDescent="0.25">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row>
    <row r="653" spans="4:97" x14ac:dyDescent="0.25">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row>
    <row r="654" spans="4:97" x14ac:dyDescent="0.25">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row>
    <row r="655" spans="4:97" x14ac:dyDescent="0.25">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row>
    <row r="656" spans="4:97" x14ac:dyDescent="0.25">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row>
    <row r="657" spans="4:97" x14ac:dyDescent="0.25">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row>
    <row r="658" spans="4:97" x14ac:dyDescent="0.25">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row>
    <row r="659" spans="4:97" x14ac:dyDescent="0.25">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row>
    <row r="660" spans="4:97" x14ac:dyDescent="0.25">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row>
    <row r="661" spans="4:97" x14ac:dyDescent="0.25">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row>
    <row r="662" spans="4:97" x14ac:dyDescent="0.25">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row>
    <row r="663" spans="4:97" x14ac:dyDescent="0.25">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row>
    <row r="664" spans="4:97" x14ac:dyDescent="0.25">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row>
    <row r="665" spans="4:97" x14ac:dyDescent="0.25">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row>
    <row r="666" spans="4:97" x14ac:dyDescent="0.25">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row>
    <row r="667" spans="4:97" x14ac:dyDescent="0.25">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row>
    <row r="668" spans="4:97" x14ac:dyDescent="0.25">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row>
    <row r="669" spans="4:97" x14ac:dyDescent="0.25">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row>
    <row r="670" spans="4:97" x14ac:dyDescent="0.25">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row>
    <row r="671" spans="4:97" x14ac:dyDescent="0.25">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row>
    <row r="672" spans="4:97" x14ac:dyDescent="0.25">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row>
    <row r="673" spans="4:97" x14ac:dyDescent="0.25">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row>
    <row r="674" spans="4:97" x14ac:dyDescent="0.25">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row>
    <row r="675" spans="4:97" x14ac:dyDescent="0.25">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row>
    <row r="676" spans="4:97" x14ac:dyDescent="0.25">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row>
    <row r="677" spans="4:97" x14ac:dyDescent="0.25">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row>
    <row r="678" spans="4:97" x14ac:dyDescent="0.25">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row>
    <row r="679" spans="4:97" x14ac:dyDescent="0.25">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row>
    <row r="680" spans="4:97" x14ac:dyDescent="0.25">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row>
    <row r="681" spans="4:97" x14ac:dyDescent="0.25">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row>
    <row r="682" spans="4:97" x14ac:dyDescent="0.25">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row>
    <row r="683" spans="4:97" x14ac:dyDescent="0.25">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row>
    <row r="684" spans="4:97" x14ac:dyDescent="0.25">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row>
    <row r="685" spans="4:97" x14ac:dyDescent="0.25">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row>
    <row r="686" spans="4:97" x14ac:dyDescent="0.25">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row>
    <row r="687" spans="4:97" x14ac:dyDescent="0.25">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row>
    <row r="688" spans="4:97" x14ac:dyDescent="0.25">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row>
    <row r="689" spans="4:97" x14ac:dyDescent="0.25">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row>
    <row r="690" spans="4:97" x14ac:dyDescent="0.25">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row>
    <row r="691" spans="4:97" x14ac:dyDescent="0.25">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row>
    <row r="692" spans="4:97" x14ac:dyDescent="0.25">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row>
    <row r="693" spans="4:97" x14ac:dyDescent="0.25">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row>
    <row r="694" spans="4:97" x14ac:dyDescent="0.25">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row>
    <row r="695" spans="4:97" x14ac:dyDescent="0.25">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row>
    <row r="696" spans="4:97" x14ac:dyDescent="0.25">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row>
    <row r="697" spans="4:97" x14ac:dyDescent="0.25">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row>
    <row r="698" spans="4:97" x14ac:dyDescent="0.25">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row>
    <row r="699" spans="4:97" x14ac:dyDescent="0.25">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row>
    <row r="700" spans="4:97" x14ac:dyDescent="0.25">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row>
    <row r="701" spans="4:97" x14ac:dyDescent="0.25">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row>
    <row r="702" spans="4:97" x14ac:dyDescent="0.25">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row>
    <row r="703" spans="4:97" x14ac:dyDescent="0.25">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row>
    <row r="704" spans="4:97" x14ac:dyDescent="0.25">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row>
    <row r="705" spans="4:97" x14ac:dyDescent="0.25">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row>
    <row r="706" spans="4:97" x14ac:dyDescent="0.25">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row>
    <row r="707" spans="4:97" x14ac:dyDescent="0.25">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row>
    <row r="708" spans="4:97" x14ac:dyDescent="0.25">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row>
    <row r="709" spans="4:97" x14ac:dyDescent="0.25">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row>
    <row r="710" spans="4:97" x14ac:dyDescent="0.25">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row>
    <row r="711" spans="4:97" x14ac:dyDescent="0.25">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row>
    <row r="712" spans="4:97" x14ac:dyDescent="0.25">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row>
    <row r="713" spans="4:97" x14ac:dyDescent="0.25">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row>
    <row r="714" spans="4:97" x14ac:dyDescent="0.25">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row>
    <row r="715" spans="4:97" x14ac:dyDescent="0.25">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row>
    <row r="716" spans="4:97" x14ac:dyDescent="0.25">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row>
    <row r="717" spans="4:97" x14ac:dyDescent="0.25">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row>
    <row r="718" spans="4:97" x14ac:dyDescent="0.25">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row>
    <row r="719" spans="4:97" x14ac:dyDescent="0.25">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row>
    <row r="720" spans="4:97" x14ac:dyDescent="0.25">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row>
    <row r="721" spans="4:97" x14ac:dyDescent="0.25">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row>
    <row r="722" spans="4:97" x14ac:dyDescent="0.25">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row>
    <row r="723" spans="4:97" x14ac:dyDescent="0.25">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row>
    <row r="724" spans="4:97" x14ac:dyDescent="0.25">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row>
    <row r="725" spans="4:97" x14ac:dyDescent="0.25">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row>
    <row r="726" spans="4:97" x14ac:dyDescent="0.25">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row>
    <row r="727" spans="4:97" x14ac:dyDescent="0.25">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row>
    <row r="728" spans="4:97" x14ac:dyDescent="0.25">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row>
    <row r="729" spans="4:97" x14ac:dyDescent="0.25">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row>
    <row r="730" spans="4:97" x14ac:dyDescent="0.25">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row>
    <row r="731" spans="4:97" x14ac:dyDescent="0.25">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row>
    <row r="732" spans="4:97" x14ac:dyDescent="0.25">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row>
    <row r="733" spans="4:97" x14ac:dyDescent="0.25">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row>
    <row r="734" spans="4:97" x14ac:dyDescent="0.25">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row>
    <row r="735" spans="4:97" x14ac:dyDescent="0.25">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row>
    <row r="736" spans="4:97" x14ac:dyDescent="0.25">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row>
    <row r="737" spans="4:97" x14ac:dyDescent="0.25">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row>
    <row r="738" spans="4:97" x14ac:dyDescent="0.25">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row>
    <row r="739" spans="4:97" x14ac:dyDescent="0.25">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row>
    <row r="740" spans="4:97" x14ac:dyDescent="0.25">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row>
    <row r="741" spans="4:97" x14ac:dyDescent="0.25">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row>
    <row r="742" spans="4:97" x14ac:dyDescent="0.25">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row>
    <row r="743" spans="4:97" x14ac:dyDescent="0.25">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row>
    <row r="744" spans="4:97" x14ac:dyDescent="0.25">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row>
    <row r="745" spans="4:97" x14ac:dyDescent="0.25">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row>
    <row r="746" spans="4:97" x14ac:dyDescent="0.25">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row>
    <row r="747" spans="4:97" x14ac:dyDescent="0.25">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row>
    <row r="748" spans="4:97" x14ac:dyDescent="0.25">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row>
    <row r="749" spans="4:97" x14ac:dyDescent="0.25">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row>
    <row r="750" spans="4:97" x14ac:dyDescent="0.25">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row>
    <row r="751" spans="4:97" x14ac:dyDescent="0.25">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row>
    <row r="752" spans="4:97" x14ac:dyDescent="0.25">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row>
    <row r="753" spans="4:97" x14ac:dyDescent="0.25">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row>
    <row r="754" spans="4:97" x14ac:dyDescent="0.25">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row>
    <row r="755" spans="4:97" x14ac:dyDescent="0.25">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row>
    <row r="756" spans="4:97" x14ac:dyDescent="0.25">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row>
    <row r="757" spans="4:97" x14ac:dyDescent="0.25">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row>
    <row r="758" spans="4:97" x14ac:dyDescent="0.25">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row>
    <row r="759" spans="4:97" x14ac:dyDescent="0.25">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row>
    <row r="760" spans="4:97" x14ac:dyDescent="0.25">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row>
    <row r="761" spans="4:97" x14ac:dyDescent="0.25">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row>
    <row r="762" spans="4:97" x14ac:dyDescent="0.25">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row>
    <row r="763" spans="4:97" x14ac:dyDescent="0.25">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row>
    <row r="764" spans="4:97" x14ac:dyDescent="0.25">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row>
    <row r="765" spans="4:97" x14ac:dyDescent="0.25">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row>
    <row r="766" spans="4:97" x14ac:dyDescent="0.25">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row>
    <row r="767" spans="4:97" x14ac:dyDescent="0.25">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row>
    <row r="768" spans="4:97" x14ac:dyDescent="0.25">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row>
    <row r="769" spans="4:97" x14ac:dyDescent="0.25">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row>
    <row r="770" spans="4:97" x14ac:dyDescent="0.25">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row>
    <row r="771" spans="4:97" x14ac:dyDescent="0.25">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row>
    <row r="772" spans="4:97" x14ac:dyDescent="0.25">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row>
    <row r="773" spans="4:97" x14ac:dyDescent="0.25">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row>
    <row r="774" spans="4:97" x14ac:dyDescent="0.25">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row>
    <row r="775" spans="4:97" x14ac:dyDescent="0.25">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row>
    <row r="776" spans="4:97" x14ac:dyDescent="0.25">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row>
    <row r="777" spans="4:97" x14ac:dyDescent="0.25">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row>
    <row r="778" spans="4:97" x14ac:dyDescent="0.25">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row>
    <row r="779" spans="4:97" x14ac:dyDescent="0.25">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row>
    <row r="780" spans="4:97" x14ac:dyDescent="0.25">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row>
    <row r="781" spans="4:97" x14ac:dyDescent="0.25">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row>
    <row r="782" spans="4:97" x14ac:dyDescent="0.25">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row>
    <row r="783" spans="4:97" x14ac:dyDescent="0.25">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row>
    <row r="784" spans="4:97" x14ac:dyDescent="0.25">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row>
    <row r="785" spans="4:97" x14ac:dyDescent="0.25">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row>
    <row r="786" spans="4:97" x14ac:dyDescent="0.25">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row>
    <row r="787" spans="4:97" x14ac:dyDescent="0.25">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row>
    <row r="788" spans="4:97" x14ac:dyDescent="0.25">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row>
    <row r="789" spans="4:97" x14ac:dyDescent="0.25">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row>
    <row r="790" spans="4:97" x14ac:dyDescent="0.25">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row>
    <row r="791" spans="4:97" x14ac:dyDescent="0.25">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row>
    <row r="792" spans="4:97" x14ac:dyDescent="0.25">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row>
    <row r="793" spans="4:97" x14ac:dyDescent="0.25">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row>
    <row r="794" spans="4:97" x14ac:dyDescent="0.25">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row>
    <row r="795" spans="4:97" x14ac:dyDescent="0.25">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row>
    <row r="796" spans="4:97" x14ac:dyDescent="0.25">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row>
    <row r="797" spans="4:97" x14ac:dyDescent="0.25">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row>
    <row r="798" spans="4:97" x14ac:dyDescent="0.25">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row>
    <row r="799" spans="4:97" x14ac:dyDescent="0.25">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row>
    <row r="800" spans="4:97" x14ac:dyDescent="0.25">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row>
    <row r="801" spans="4:97" x14ac:dyDescent="0.25">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row>
    <row r="802" spans="4:97" x14ac:dyDescent="0.25">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row>
    <row r="803" spans="4:97" x14ac:dyDescent="0.25">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row>
    <row r="804" spans="4:97" x14ac:dyDescent="0.25">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row>
    <row r="805" spans="4:97" x14ac:dyDescent="0.25">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row>
    <row r="806" spans="4:97" x14ac:dyDescent="0.25">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row>
    <row r="807" spans="4:97" x14ac:dyDescent="0.25">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row>
    <row r="808" spans="4:97" x14ac:dyDescent="0.25">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row>
    <row r="809" spans="4:97" x14ac:dyDescent="0.25">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row>
    <row r="810" spans="4:97" x14ac:dyDescent="0.25">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row>
    <row r="811" spans="4:97" x14ac:dyDescent="0.25">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row>
    <row r="812" spans="4:97" x14ac:dyDescent="0.25">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row>
    <row r="813" spans="4:97" x14ac:dyDescent="0.25">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row>
    <row r="814" spans="4:97" x14ac:dyDescent="0.25">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row>
    <row r="815" spans="4:97" x14ac:dyDescent="0.25">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row>
    <row r="816" spans="4:97" x14ac:dyDescent="0.25">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row>
    <row r="817" spans="4:97" x14ac:dyDescent="0.25">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row>
    <row r="818" spans="4:97" x14ac:dyDescent="0.25">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row>
    <row r="819" spans="4:97" x14ac:dyDescent="0.25">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row>
    <row r="820" spans="4:97" x14ac:dyDescent="0.25">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row>
    <row r="821" spans="4:97" x14ac:dyDescent="0.25">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row>
    <row r="822" spans="4:97" x14ac:dyDescent="0.25">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row>
    <row r="823" spans="4:97" x14ac:dyDescent="0.25">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row>
    <row r="824" spans="4:97" x14ac:dyDescent="0.25">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row>
    <row r="825" spans="4:97" x14ac:dyDescent="0.25">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row>
    <row r="826" spans="4:97" x14ac:dyDescent="0.25">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row>
    <row r="827" spans="4:97" x14ac:dyDescent="0.25">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row>
    <row r="828" spans="4:97" x14ac:dyDescent="0.25">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row>
    <row r="829" spans="4:97" x14ac:dyDescent="0.25">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row>
    <row r="830" spans="4:97" x14ac:dyDescent="0.25">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row>
    <row r="831" spans="4:97" x14ac:dyDescent="0.25">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row>
    <row r="832" spans="4:97" x14ac:dyDescent="0.25">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row>
    <row r="833" spans="4:97" x14ac:dyDescent="0.25">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row>
    <row r="834" spans="4:97" x14ac:dyDescent="0.25">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row>
    <row r="835" spans="4:97" x14ac:dyDescent="0.25">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row>
    <row r="836" spans="4:97" x14ac:dyDescent="0.25">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row>
    <row r="837" spans="4:97" x14ac:dyDescent="0.25">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row>
    <row r="838" spans="4:97" x14ac:dyDescent="0.25">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row>
    <row r="839" spans="4:97" x14ac:dyDescent="0.25">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row>
    <row r="840" spans="4:97" x14ac:dyDescent="0.25">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row>
    <row r="841" spans="4:97" x14ac:dyDescent="0.25">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row>
    <row r="842" spans="4:97" x14ac:dyDescent="0.25">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row>
    <row r="843" spans="4:97" x14ac:dyDescent="0.25">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row>
    <row r="844" spans="4:97" x14ac:dyDescent="0.25">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row>
    <row r="845" spans="4:97" x14ac:dyDescent="0.25">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row>
    <row r="846" spans="4:97" x14ac:dyDescent="0.25">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row>
    <row r="847" spans="4:97" x14ac:dyDescent="0.25">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row>
    <row r="848" spans="4:97" x14ac:dyDescent="0.25">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row>
    <row r="849" spans="4:97" x14ac:dyDescent="0.25">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row>
    <row r="850" spans="4:97" x14ac:dyDescent="0.25">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row>
    <row r="851" spans="4:97" x14ac:dyDescent="0.25">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row>
    <row r="852" spans="4:97" x14ac:dyDescent="0.25">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row>
    <row r="853" spans="4:97" x14ac:dyDescent="0.25">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row>
    <row r="854" spans="4:97" x14ac:dyDescent="0.25">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row>
    <row r="855" spans="4:97" x14ac:dyDescent="0.25">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row>
    <row r="856" spans="4:97" x14ac:dyDescent="0.25">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row>
    <row r="857" spans="4:97" x14ac:dyDescent="0.25">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row>
    <row r="858" spans="4:97" x14ac:dyDescent="0.25">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row>
    <row r="859" spans="4:97" x14ac:dyDescent="0.25">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row>
    <row r="860" spans="4:97" x14ac:dyDescent="0.25">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row>
    <row r="861" spans="4:97" x14ac:dyDescent="0.25">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row>
    <row r="862" spans="4:97" x14ac:dyDescent="0.25">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row>
    <row r="863" spans="4:97" x14ac:dyDescent="0.25">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row>
    <row r="864" spans="4:97" x14ac:dyDescent="0.25">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row>
    <row r="865" spans="4:97" x14ac:dyDescent="0.25">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row>
    <row r="866" spans="4:97" x14ac:dyDescent="0.25">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row>
    <row r="867" spans="4:97" x14ac:dyDescent="0.25">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row>
    <row r="868" spans="4:97" x14ac:dyDescent="0.25">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row>
    <row r="869" spans="4:97" x14ac:dyDescent="0.25">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row>
    <row r="870" spans="4:97" x14ac:dyDescent="0.25">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row>
    <row r="871" spans="4:97" x14ac:dyDescent="0.25">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row>
    <row r="872" spans="4:97" x14ac:dyDescent="0.25">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row>
    <row r="873" spans="4:97" x14ac:dyDescent="0.25">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row>
    <row r="874" spans="4:97" x14ac:dyDescent="0.25">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row>
    <row r="875" spans="4:97" x14ac:dyDescent="0.25">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row>
    <row r="876" spans="4:97" x14ac:dyDescent="0.25">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row>
    <row r="877" spans="4:97" x14ac:dyDescent="0.25">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row>
    <row r="878" spans="4:97" x14ac:dyDescent="0.25">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row>
    <row r="879" spans="4:97" x14ac:dyDescent="0.25">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row>
    <row r="880" spans="4:97" x14ac:dyDescent="0.25">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row>
    <row r="881" spans="4:97" x14ac:dyDescent="0.25">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row>
    <row r="882" spans="4:97" x14ac:dyDescent="0.25">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row>
    <row r="883" spans="4:97" x14ac:dyDescent="0.25">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row>
    <row r="884" spans="4:97" x14ac:dyDescent="0.25">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row>
    <row r="885" spans="4:97" x14ac:dyDescent="0.25">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row>
    <row r="886" spans="4:97" x14ac:dyDescent="0.25">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row>
    <row r="887" spans="4:97" x14ac:dyDescent="0.25">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row>
    <row r="888" spans="4:97" x14ac:dyDescent="0.25">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row>
    <row r="889" spans="4:97" x14ac:dyDescent="0.25">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row>
    <row r="890" spans="4:97" x14ac:dyDescent="0.25">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row>
    <row r="891" spans="4:97" x14ac:dyDescent="0.25">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row>
    <row r="892" spans="4:97" x14ac:dyDescent="0.25">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row>
    <row r="893" spans="4:97" x14ac:dyDescent="0.25">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row>
    <row r="894" spans="4:97" x14ac:dyDescent="0.25">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row>
    <row r="895" spans="4:97" x14ac:dyDescent="0.25">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row>
    <row r="896" spans="4:97" x14ac:dyDescent="0.25">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row>
    <row r="897" spans="4:97" x14ac:dyDescent="0.25">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row>
    <row r="898" spans="4:97" x14ac:dyDescent="0.25">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row>
    <row r="899" spans="4:97" x14ac:dyDescent="0.25">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row>
    <row r="900" spans="4:97" x14ac:dyDescent="0.25">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row>
    <row r="901" spans="4:97" x14ac:dyDescent="0.25">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row>
    <row r="902" spans="4:97" x14ac:dyDescent="0.25">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row>
    <row r="903" spans="4:97" x14ac:dyDescent="0.25">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row>
    <row r="904" spans="4:97" x14ac:dyDescent="0.25">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row>
    <row r="905" spans="4:97" x14ac:dyDescent="0.25">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row>
    <row r="906" spans="4:97" x14ac:dyDescent="0.25">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row>
    <row r="907" spans="4:97" x14ac:dyDescent="0.25">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row>
    <row r="908" spans="4:97" x14ac:dyDescent="0.25">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row>
    <row r="909" spans="4:97" x14ac:dyDescent="0.25">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row>
    <row r="910" spans="4:97" x14ac:dyDescent="0.25">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row>
    <row r="911" spans="4:97" x14ac:dyDescent="0.25">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row>
    <row r="912" spans="4:97" x14ac:dyDescent="0.25">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row>
    <row r="913" spans="4:97" x14ac:dyDescent="0.25">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row>
    <row r="914" spans="4:97" x14ac:dyDescent="0.25">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row>
    <row r="915" spans="4:97" x14ac:dyDescent="0.25">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row>
    <row r="916" spans="4:97" x14ac:dyDescent="0.25">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row>
    <row r="917" spans="4:97" x14ac:dyDescent="0.25">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row>
    <row r="918" spans="4:97" x14ac:dyDescent="0.25">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row>
    <row r="919" spans="4:97" x14ac:dyDescent="0.25">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row>
    <row r="920" spans="4:97" x14ac:dyDescent="0.25">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row>
    <row r="921" spans="4:97" x14ac:dyDescent="0.25">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row>
    <row r="922" spans="4:97" x14ac:dyDescent="0.25">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row>
    <row r="923" spans="4:97" x14ac:dyDescent="0.25">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row>
    <row r="924" spans="4:97" x14ac:dyDescent="0.25">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row>
    <row r="925" spans="4:97" x14ac:dyDescent="0.25">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row>
    <row r="926" spans="4:97" x14ac:dyDescent="0.25">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row>
    <row r="927" spans="4:97" x14ac:dyDescent="0.25">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row>
    <row r="928" spans="4:97" x14ac:dyDescent="0.25">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row>
    <row r="929" spans="4:97" x14ac:dyDescent="0.25">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row>
    <row r="930" spans="4:97" x14ac:dyDescent="0.25">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row>
    <row r="931" spans="4:97" x14ac:dyDescent="0.25">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row>
    <row r="932" spans="4:97" x14ac:dyDescent="0.25">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row>
    <row r="933" spans="4:97" x14ac:dyDescent="0.25">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row>
    <row r="934" spans="4:97" x14ac:dyDescent="0.25">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row>
    <row r="935" spans="4:97" x14ac:dyDescent="0.25">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row>
    <row r="936" spans="4:97" x14ac:dyDescent="0.25">
      <c r="D936" s="2"/>
      <c r="E936" s="2"/>
      <c r="F936" s="2"/>
      <c r="G936" s="2"/>
      <c r="H936" s="2"/>
      <c r="I936" s="2"/>
      <c r="J936" s="2"/>
      <c r="K936" s="2"/>
      <c r="L936" s="2"/>
      <c r="M936" s="2"/>
      <c r="N936" s="2"/>
      <c r="O936" s="2"/>
      <c r="P936" s="2"/>
      <c r="Q936" s="2"/>
      <c r="R936" s="2"/>
      <c r="S936" s="2"/>
      <c r="T936" s="2"/>
      <c r="U936" s="2"/>
      <c r="V936" s="2"/>
    </row>
    <row r="937" spans="4:97" x14ac:dyDescent="0.25">
      <c r="D937" s="2"/>
      <c r="E937" s="2"/>
      <c r="F937" s="2"/>
      <c r="G937" s="2"/>
      <c r="H937" s="2"/>
      <c r="I937" s="2"/>
      <c r="J937" s="2"/>
      <c r="K937" s="2"/>
      <c r="L937" s="2"/>
      <c r="M937" s="2"/>
      <c r="N937" s="2"/>
      <c r="O937" s="2"/>
      <c r="P937" s="2"/>
      <c r="Q937" s="2"/>
      <c r="R937" s="2"/>
      <c r="S937" s="2"/>
      <c r="T937" s="2"/>
      <c r="U937" s="2"/>
      <c r="V937" s="2"/>
    </row>
    <row r="938" spans="4:97" x14ac:dyDescent="0.25">
      <c r="D938" s="2"/>
      <c r="E938" s="2"/>
      <c r="F938" s="2"/>
      <c r="G938" s="2"/>
      <c r="H938" s="2"/>
      <c r="I938" s="2"/>
      <c r="J938" s="2"/>
      <c r="K938" s="2"/>
      <c r="L938" s="2"/>
      <c r="M938" s="2"/>
      <c r="N938" s="2"/>
      <c r="O938" s="2"/>
      <c r="P938" s="2"/>
      <c r="Q938" s="2"/>
      <c r="R938" s="2"/>
      <c r="S938" s="2"/>
      <c r="T938" s="2"/>
      <c r="U938" s="2"/>
      <c r="V938" s="2"/>
    </row>
    <row r="939" spans="4:97" x14ac:dyDescent="0.25">
      <c r="D939" s="2"/>
      <c r="E939" s="2"/>
      <c r="F939" s="2"/>
      <c r="G939" s="2"/>
      <c r="H939" s="2"/>
      <c r="I939" s="2"/>
      <c r="J939" s="2"/>
      <c r="K939" s="2"/>
      <c r="L939" s="2"/>
      <c r="M939" s="2"/>
      <c r="N939" s="2"/>
      <c r="O939" s="2"/>
      <c r="P939" s="2"/>
      <c r="Q939" s="2"/>
      <c r="R939" s="2"/>
      <c r="S939" s="2"/>
      <c r="T939" s="2"/>
      <c r="U939" s="2"/>
      <c r="V939" s="2"/>
    </row>
    <row r="940" spans="4:97" x14ac:dyDescent="0.25">
      <c r="D940" s="2"/>
      <c r="E940" s="2"/>
      <c r="F940" s="2"/>
      <c r="G940" s="2"/>
      <c r="H940" s="2"/>
      <c r="I940" s="2"/>
      <c r="J940" s="2"/>
      <c r="K940" s="2"/>
      <c r="L940" s="2"/>
      <c r="M940" s="2"/>
      <c r="N940" s="2"/>
      <c r="O940" s="2"/>
      <c r="P940" s="2"/>
      <c r="Q940" s="2"/>
      <c r="R940" s="2"/>
      <c r="S940" s="2"/>
      <c r="T940" s="2"/>
      <c r="U940" s="2"/>
      <c r="V940" s="2"/>
    </row>
    <row r="941" spans="4:97" x14ac:dyDescent="0.25">
      <c r="D941" s="2"/>
      <c r="E941" s="2"/>
      <c r="F941" s="2"/>
      <c r="G941" s="2"/>
      <c r="H941" s="2"/>
      <c r="I941" s="2"/>
      <c r="J941" s="2"/>
      <c r="K941" s="2"/>
      <c r="L941" s="2"/>
      <c r="M941" s="2"/>
      <c r="N941" s="2"/>
      <c r="O941" s="2"/>
      <c r="P941" s="2"/>
      <c r="Q941" s="2"/>
      <c r="R941" s="2"/>
      <c r="S941" s="2"/>
      <c r="T941" s="2"/>
      <c r="U941" s="2"/>
      <c r="V941" s="2"/>
    </row>
    <row r="942" spans="4:97" x14ac:dyDescent="0.25">
      <c r="D942" s="2"/>
      <c r="E942" s="2"/>
      <c r="F942" s="2"/>
      <c r="G942" s="2"/>
      <c r="H942" s="2"/>
      <c r="I942" s="2"/>
      <c r="J942" s="2"/>
      <c r="K942" s="2"/>
      <c r="L942" s="2"/>
      <c r="M942" s="2"/>
      <c r="N942" s="2"/>
      <c r="O942" s="2"/>
      <c r="P942" s="2"/>
      <c r="Q942" s="2"/>
      <c r="R942" s="2"/>
      <c r="S942" s="2"/>
      <c r="T942" s="2"/>
      <c r="U942" s="2"/>
      <c r="V942" s="2"/>
    </row>
    <row r="943" spans="4:97" x14ac:dyDescent="0.25">
      <c r="D943" s="2"/>
      <c r="E943" s="2"/>
      <c r="F943" s="2"/>
      <c r="G943" s="2"/>
      <c r="H943" s="2"/>
      <c r="I943" s="2"/>
      <c r="J943" s="2"/>
      <c r="K943" s="2"/>
      <c r="L943" s="2"/>
      <c r="M943" s="2"/>
      <c r="N943" s="2"/>
      <c r="O943" s="2"/>
      <c r="P943" s="2"/>
      <c r="Q943" s="2"/>
      <c r="R943" s="2"/>
      <c r="S943" s="2"/>
      <c r="T943" s="2"/>
      <c r="U943" s="2"/>
      <c r="V943" s="2"/>
    </row>
    <row r="944" spans="4:97" x14ac:dyDescent="0.25">
      <c r="D944" s="2"/>
      <c r="E944" s="2"/>
      <c r="F944" s="2"/>
      <c r="G944" s="2"/>
      <c r="H944" s="2"/>
      <c r="I944" s="2"/>
      <c r="J944" s="2"/>
      <c r="K944" s="2"/>
      <c r="L944" s="2"/>
      <c r="M944" s="2"/>
      <c r="N944" s="2"/>
      <c r="O944" s="2"/>
      <c r="P944" s="2"/>
      <c r="Q944" s="2"/>
      <c r="R944" s="2"/>
      <c r="S944" s="2"/>
      <c r="T944" s="2"/>
      <c r="U944" s="2"/>
      <c r="V944" s="2"/>
    </row>
    <row r="945" spans="4:22" x14ac:dyDescent="0.25">
      <c r="D945" s="2"/>
      <c r="E945" s="2"/>
      <c r="F945" s="2"/>
      <c r="G945" s="2"/>
      <c r="H945" s="2"/>
      <c r="I945" s="2"/>
      <c r="J945" s="2"/>
      <c r="K945" s="2"/>
      <c r="L945" s="2"/>
      <c r="M945" s="2"/>
      <c r="N945" s="2"/>
      <c r="O945" s="2"/>
      <c r="P945" s="2"/>
      <c r="Q945" s="2"/>
      <c r="R945" s="2"/>
      <c r="S945" s="2"/>
      <c r="T945" s="2"/>
      <c r="U945" s="2"/>
      <c r="V945" s="2"/>
    </row>
    <row r="946" spans="4:22" x14ac:dyDescent="0.25">
      <c r="D946" s="2"/>
      <c r="E946" s="2"/>
      <c r="F946" s="2"/>
      <c r="G946" s="2"/>
      <c r="H946" s="2"/>
      <c r="I946" s="2"/>
      <c r="J946" s="2"/>
      <c r="K946" s="2"/>
      <c r="L946" s="2"/>
      <c r="M946" s="2"/>
      <c r="N946" s="2"/>
      <c r="O946" s="2"/>
      <c r="P946" s="2"/>
      <c r="Q946" s="2"/>
      <c r="R946" s="2"/>
      <c r="S946" s="2"/>
      <c r="T946" s="2"/>
      <c r="U946" s="2"/>
      <c r="V946" s="2"/>
    </row>
    <row r="947" spans="4:22" x14ac:dyDescent="0.25">
      <c r="D947" s="2"/>
      <c r="E947" s="2"/>
      <c r="F947" s="2"/>
      <c r="G947" s="2"/>
      <c r="H947" s="2"/>
      <c r="I947" s="2"/>
      <c r="J947" s="2"/>
      <c r="K947" s="2"/>
      <c r="L947" s="2"/>
      <c r="M947" s="2"/>
      <c r="N947" s="2"/>
      <c r="O947" s="2"/>
      <c r="P947" s="2"/>
      <c r="Q947" s="2"/>
      <c r="R947" s="2"/>
      <c r="S947" s="2"/>
      <c r="T947" s="2"/>
      <c r="U947" s="2"/>
      <c r="V947" s="2"/>
    </row>
    <row r="948" spans="4:22" x14ac:dyDescent="0.25">
      <c r="D948" s="2"/>
      <c r="E948" s="2"/>
      <c r="F948" s="2"/>
      <c r="G948" s="2"/>
      <c r="H948" s="2"/>
      <c r="I948" s="2"/>
      <c r="J948" s="2"/>
      <c r="K948" s="2"/>
      <c r="L948" s="2"/>
      <c r="M948" s="2"/>
      <c r="N948" s="2"/>
      <c r="O948" s="2"/>
      <c r="P948" s="2"/>
      <c r="Q948" s="2"/>
      <c r="R948" s="2"/>
      <c r="S948" s="2"/>
      <c r="T948" s="2"/>
      <c r="U948" s="2"/>
      <c r="V948" s="2"/>
    </row>
    <row r="949" spans="4:22" x14ac:dyDescent="0.25">
      <c r="D949" s="2"/>
      <c r="E949" s="2"/>
      <c r="F949" s="2"/>
      <c r="G949" s="2"/>
      <c r="H949" s="2"/>
      <c r="I949" s="2"/>
      <c r="J949" s="2"/>
      <c r="K949" s="2"/>
      <c r="L949" s="2"/>
      <c r="M949" s="2"/>
      <c r="N949" s="2"/>
      <c r="O949" s="2"/>
      <c r="P949" s="2"/>
      <c r="Q949" s="2"/>
      <c r="R949" s="2"/>
      <c r="S949" s="2"/>
      <c r="T949" s="2"/>
      <c r="U949" s="2"/>
      <c r="V949" s="2"/>
    </row>
    <row r="950" spans="4:22" x14ac:dyDescent="0.25">
      <c r="D950" s="2"/>
      <c r="E950" s="2"/>
      <c r="F950" s="2"/>
      <c r="G950" s="2"/>
      <c r="H950" s="2"/>
      <c r="I950" s="2"/>
      <c r="J950" s="2"/>
      <c r="K950" s="2"/>
      <c r="L950" s="2"/>
      <c r="M950" s="2"/>
      <c r="N950" s="2"/>
      <c r="O950" s="2"/>
      <c r="P950" s="2"/>
      <c r="Q950" s="2"/>
      <c r="R950" s="2"/>
      <c r="S950" s="2"/>
      <c r="T950" s="2"/>
      <c r="U950" s="2"/>
      <c r="V950" s="2"/>
    </row>
    <row r="951" spans="4:22" x14ac:dyDescent="0.25">
      <c r="D951" s="2"/>
      <c r="E951" s="2"/>
      <c r="F951" s="2"/>
      <c r="G951" s="2"/>
      <c r="H951" s="2"/>
      <c r="I951" s="2"/>
      <c r="J951" s="2"/>
      <c r="K951" s="2"/>
      <c r="L951" s="2"/>
      <c r="M951" s="2"/>
      <c r="N951" s="2"/>
      <c r="O951" s="2"/>
      <c r="P951" s="2"/>
      <c r="Q951" s="2"/>
      <c r="R951" s="2"/>
      <c r="S951" s="2"/>
      <c r="T951" s="2"/>
      <c r="U951" s="2"/>
      <c r="V951" s="2"/>
    </row>
    <row r="952" spans="4:22" x14ac:dyDescent="0.25">
      <c r="D952" s="2"/>
      <c r="E952" s="2"/>
      <c r="F952" s="2"/>
      <c r="G952" s="2"/>
      <c r="H952" s="2"/>
      <c r="I952" s="2"/>
      <c r="J952" s="2"/>
      <c r="K952" s="2"/>
      <c r="L952" s="2"/>
      <c r="M952" s="2"/>
      <c r="N952" s="2"/>
      <c r="O952" s="2"/>
      <c r="P952" s="2"/>
      <c r="Q952" s="2"/>
      <c r="R952" s="2"/>
      <c r="S952" s="2"/>
      <c r="T952" s="2"/>
      <c r="U952" s="2"/>
      <c r="V952" s="2"/>
    </row>
    <row r="953" spans="4:22" x14ac:dyDescent="0.25">
      <c r="D953" s="2"/>
      <c r="E953" s="2"/>
      <c r="F953" s="2"/>
      <c r="G953" s="2"/>
      <c r="H953" s="2"/>
      <c r="I953" s="2"/>
      <c r="J953" s="2"/>
      <c r="K953" s="2"/>
      <c r="L953" s="2"/>
      <c r="M953" s="2"/>
      <c r="N953" s="2"/>
      <c r="O953" s="2"/>
      <c r="P953" s="2"/>
      <c r="Q953" s="2"/>
      <c r="R953" s="2"/>
      <c r="S953" s="2"/>
      <c r="T953" s="2"/>
      <c r="U953" s="2"/>
      <c r="V953" s="2"/>
    </row>
    <row r="954" spans="4:22" x14ac:dyDescent="0.25">
      <c r="D954" s="2"/>
      <c r="E954" s="2"/>
      <c r="F954" s="2"/>
      <c r="G954" s="2"/>
      <c r="H954" s="2"/>
      <c r="I954" s="2"/>
      <c r="J954" s="2"/>
      <c r="K954" s="2"/>
      <c r="L954" s="2"/>
      <c r="M954" s="2"/>
      <c r="N954" s="2"/>
      <c r="O954" s="2"/>
      <c r="P954" s="2"/>
      <c r="Q954" s="2"/>
      <c r="R954" s="2"/>
      <c r="S954" s="2"/>
      <c r="T954" s="2"/>
      <c r="U954" s="2"/>
      <c r="V954" s="2"/>
    </row>
    <row r="955" spans="4:22" x14ac:dyDescent="0.25">
      <c r="D955" s="2"/>
      <c r="E955" s="2"/>
      <c r="F955" s="2"/>
      <c r="G955" s="2"/>
      <c r="H955" s="2"/>
      <c r="I955" s="2"/>
      <c r="J955" s="2"/>
      <c r="K955" s="2"/>
      <c r="L955" s="2"/>
      <c r="M955" s="2"/>
      <c r="N955" s="2"/>
      <c r="O955" s="2"/>
      <c r="P955" s="2"/>
      <c r="Q955" s="2"/>
      <c r="R955" s="2"/>
      <c r="S955" s="2"/>
      <c r="T955" s="2"/>
      <c r="U955" s="2"/>
      <c r="V955" s="2"/>
    </row>
    <row r="956" spans="4:22" x14ac:dyDescent="0.25">
      <c r="D956" s="2"/>
      <c r="E956" s="2"/>
      <c r="F956" s="2"/>
      <c r="G956" s="2"/>
      <c r="H956" s="2"/>
      <c r="I956" s="2"/>
      <c r="J956" s="2"/>
      <c r="K956" s="2"/>
      <c r="L956" s="2"/>
      <c r="M956" s="2"/>
      <c r="N956" s="2"/>
      <c r="O956" s="2"/>
      <c r="P956" s="2"/>
      <c r="Q956" s="2"/>
      <c r="R956" s="2"/>
      <c r="S956" s="2"/>
      <c r="T956" s="2"/>
      <c r="U956" s="2"/>
      <c r="V956" s="2"/>
    </row>
    <row r="957" spans="4:22" x14ac:dyDescent="0.25">
      <c r="D957" s="2"/>
      <c r="E957" s="2"/>
      <c r="F957" s="2"/>
      <c r="G957" s="2"/>
      <c r="H957" s="2"/>
      <c r="I957" s="2"/>
      <c r="J957" s="2"/>
      <c r="K957" s="2"/>
      <c r="L957" s="2"/>
      <c r="M957" s="2"/>
      <c r="N957" s="2"/>
      <c r="O957" s="2"/>
      <c r="P957" s="2"/>
      <c r="Q957" s="2"/>
      <c r="R957" s="2"/>
      <c r="S957" s="2"/>
      <c r="T957" s="2"/>
      <c r="U957" s="2"/>
      <c r="V957" s="2"/>
    </row>
    <row r="958" spans="4:22" x14ac:dyDescent="0.25">
      <c r="D958" s="2"/>
      <c r="E958" s="2"/>
      <c r="F958" s="2"/>
      <c r="G958" s="2"/>
      <c r="H958" s="2"/>
      <c r="I958" s="2"/>
      <c r="J958" s="2"/>
      <c r="K958" s="2"/>
      <c r="L958" s="2"/>
      <c r="M958" s="2"/>
      <c r="N958" s="2"/>
      <c r="O958" s="2"/>
      <c r="P958" s="2"/>
      <c r="Q958" s="2"/>
      <c r="R958" s="2"/>
      <c r="S958" s="2"/>
      <c r="T958" s="2"/>
      <c r="U958" s="2"/>
      <c r="V958" s="2"/>
    </row>
    <row r="959" spans="4:22" x14ac:dyDescent="0.25">
      <c r="D959" s="2"/>
      <c r="E959" s="2"/>
      <c r="F959" s="2"/>
      <c r="G959" s="2"/>
      <c r="H959" s="2"/>
      <c r="I959" s="2"/>
      <c r="J959" s="2"/>
      <c r="K959" s="2"/>
      <c r="L959" s="2"/>
      <c r="M959" s="2"/>
      <c r="N959" s="2"/>
      <c r="O959" s="2"/>
      <c r="P959" s="2"/>
      <c r="Q959" s="2"/>
      <c r="R959" s="2"/>
      <c r="S959" s="2"/>
      <c r="T959" s="2"/>
      <c r="U959" s="2"/>
      <c r="V959" s="2"/>
    </row>
    <row r="960" spans="4:22" x14ac:dyDescent="0.25">
      <c r="D960" s="2"/>
      <c r="E960" s="2"/>
      <c r="F960" s="2"/>
      <c r="G960" s="2"/>
      <c r="H960" s="2"/>
      <c r="I960" s="2"/>
      <c r="J960" s="2"/>
      <c r="K960" s="2"/>
      <c r="L960" s="2"/>
      <c r="M960" s="2"/>
      <c r="N960" s="2"/>
      <c r="O960" s="2"/>
      <c r="P960" s="2"/>
      <c r="Q960" s="2"/>
      <c r="R960" s="2"/>
      <c r="S960" s="2"/>
      <c r="T960" s="2"/>
      <c r="U960" s="2"/>
      <c r="V960" s="2"/>
    </row>
    <row r="961" spans="4:22" x14ac:dyDescent="0.25">
      <c r="D961" s="2"/>
      <c r="E961" s="2"/>
      <c r="F961" s="2"/>
      <c r="G961" s="2"/>
      <c r="H961" s="2"/>
      <c r="I961" s="2"/>
      <c r="J961" s="2"/>
      <c r="K961" s="2"/>
      <c r="L961" s="2"/>
      <c r="M961" s="2"/>
      <c r="N961" s="2"/>
      <c r="O961" s="2"/>
      <c r="P961" s="2"/>
      <c r="Q961" s="2"/>
      <c r="R961" s="2"/>
      <c r="S961" s="2"/>
      <c r="T961" s="2"/>
      <c r="U961" s="2"/>
      <c r="V961" s="2"/>
    </row>
    <row r="962" spans="4:22" x14ac:dyDescent="0.25">
      <c r="D962" s="2"/>
      <c r="E962" s="2"/>
      <c r="F962" s="2"/>
      <c r="G962" s="2"/>
      <c r="H962" s="2"/>
      <c r="I962" s="2"/>
      <c r="J962" s="2"/>
      <c r="K962" s="2"/>
      <c r="L962" s="2"/>
      <c r="M962" s="2"/>
      <c r="N962" s="2"/>
      <c r="O962" s="2"/>
      <c r="P962" s="2"/>
      <c r="Q962" s="2"/>
      <c r="R962" s="2"/>
      <c r="S962" s="2"/>
      <c r="T962" s="2"/>
      <c r="U962" s="2"/>
      <c r="V962" s="2"/>
    </row>
    <row r="963" spans="4:22" x14ac:dyDescent="0.25">
      <c r="D963" s="2"/>
      <c r="E963" s="2"/>
      <c r="F963" s="2"/>
      <c r="G963" s="2"/>
      <c r="H963" s="2"/>
      <c r="I963" s="2"/>
      <c r="J963" s="2"/>
      <c r="K963" s="2"/>
      <c r="L963" s="2"/>
      <c r="M963" s="2"/>
      <c r="N963" s="2"/>
      <c r="O963" s="2"/>
      <c r="P963" s="2"/>
      <c r="Q963" s="2"/>
      <c r="R963" s="2"/>
      <c r="S963" s="2"/>
      <c r="T963" s="2"/>
      <c r="U963" s="2"/>
      <c r="V963" s="2"/>
    </row>
    <row r="964" spans="4:22" x14ac:dyDescent="0.25">
      <c r="D964" s="2"/>
      <c r="E964" s="2"/>
      <c r="F964" s="2"/>
      <c r="G964" s="2"/>
      <c r="H964" s="2"/>
      <c r="I964" s="2"/>
      <c r="J964" s="2"/>
      <c r="K964" s="2"/>
      <c r="L964" s="2"/>
      <c r="M964" s="2"/>
      <c r="N964" s="2"/>
      <c r="O964" s="2"/>
      <c r="P964" s="2"/>
      <c r="Q964" s="2"/>
      <c r="R964" s="2"/>
      <c r="S964" s="2"/>
      <c r="T964" s="2"/>
      <c r="U964" s="2"/>
      <c r="V964" s="2"/>
    </row>
    <row r="965" spans="4:22" x14ac:dyDescent="0.25">
      <c r="D965" s="2"/>
      <c r="E965" s="2"/>
      <c r="F965" s="2"/>
      <c r="G965" s="2"/>
      <c r="H965" s="2"/>
      <c r="I965" s="2"/>
      <c r="J965" s="2"/>
      <c r="K965" s="2"/>
      <c r="L965" s="2"/>
      <c r="M965" s="2"/>
      <c r="N965" s="2"/>
      <c r="O965" s="2"/>
      <c r="P965" s="2"/>
      <c r="Q965" s="2"/>
      <c r="R965" s="2"/>
      <c r="S965" s="2"/>
      <c r="T965" s="2"/>
      <c r="U965" s="2"/>
      <c r="V965" s="2"/>
    </row>
    <row r="966" spans="4:22" x14ac:dyDescent="0.25">
      <c r="D966" s="2"/>
      <c r="E966" s="2"/>
      <c r="F966" s="2"/>
      <c r="G966" s="2"/>
      <c r="H966" s="2"/>
      <c r="I966" s="2"/>
      <c r="J966" s="2"/>
      <c r="K966" s="2"/>
      <c r="L966" s="2"/>
      <c r="M966" s="2"/>
      <c r="N966" s="2"/>
      <c r="O966" s="2"/>
      <c r="P966" s="2"/>
      <c r="Q966" s="2"/>
      <c r="R966" s="2"/>
      <c r="S966" s="2"/>
      <c r="T966" s="2"/>
      <c r="U966" s="2"/>
      <c r="V966" s="2"/>
    </row>
    <row r="967" spans="4:22" x14ac:dyDescent="0.25">
      <c r="D967" s="2"/>
      <c r="E967" s="2"/>
      <c r="F967" s="2"/>
      <c r="G967" s="2"/>
      <c r="H967" s="2"/>
      <c r="I967" s="2"/>
      <c r="J967" s="2"/>
      <c r="K967" s="2"/>
      <c r="L967" s="2"/>
      <c r="M967" s="2"/>
      <c r="N967" s="2"/>
      <c r="O967" s="2"/>
      <c r="P967" s="2"/>
      <c r="Q967" s="2"/>
      <c r="R967" s="2"/>
      <c r="S967" s="2"/>
      <c r="T967" s="2"/>
      <c r="U967" s="2"/>
      <c r="V967" s="2"/>
    </row>
    <row r="968" spans="4:22" x14ac:dyDescent="0.25">
      <c r="D968" s="2"/>
      <c r="E968" s="2"/>
      <c r="F968" s="2"/>
      <c r="G968" s="2"/>
      <c r="H968" s="2"/>
      <c r="I968" s="2"/>
      <c r="J968" s="2"/>
      <c r="K968" s="2"/>
      <c r="L968" s="2"/>
      <c r="M968" s="2"/>
      <c r="N968" s="2"/>
      <c r="O968" s="2"/>
      <c r="P968" s="2"/>
      <c r="Q968" s="2"/>
      <c r="R968" s="2"/>
      <c r="S968" s="2"/>
      <c r="T968" s="2"/>
      <c r="U968" s="2"/>
      <c r="V968" s="2"/>
    </row>
    <row r="969" spans="4:22" x14ac:dyDescent="0.25">
      <c r="D969" s="2"/>
      <c r="E969" s="2"/>
      <c r="F969" s="2"/>
      <c r="G969" s="2"/>
      <c r="H969" s="2"/>
      <c r="I969" s="2"/>
      <c r="J969" s="2"/>
      <c r="K969" s="2"/>
      <c r="L969" s="2"/>
      <c r="M969" s="2"/>
      <c r="N969" s="2"/>
      <c r="O969" s="2"/>
      <c r="P969" s="2"/>
      <c r="Q969" s="2"/>
      <c r="R969" s="2"/>
      <c r="S969" s="2"/>
      <c r="T969" s="2"/>
      <c r="U969" s="2"/>
      <c r="V969" s="2"/>
    </row>
    <row r="970" spans="4:22" x14ac:dyDescent="0.25">
      <c r="D970" s="2"/>
      <c r="E970" s="2"/>
      <c r="F970" s="2"/>
      <c r="G970" s="2"/>
      <c r="H970" s="2"/>
      <c r="I970" s="2"/>
      <c r="J970" s="2"/>
      <c r="K970" s="2"/>
      <c r="L970" s="2"/>
      <c r="M970" s="2"/>
      <c r="N970" s="2"/>
      <c r="O970" s="2"/>
      <c r="P970" s="2"/>
      <c r="Q970" s="2"/>
      <c r="R970" s="2"/>
      <c r="S970" s="2"/>
      <c r="T970" s="2"/>
      <c r="U970" s="2"/>
      <c r="V970" s="2"/>
    </row>
    <row r="971" spans="4:22" x14ac:dyDescent="0.25">
      <c r="D971" s="2"/>
      <c r="E971" s="2"/>
      <c r="F971" s="2"/>
      <c r="G971" s="2"/>
      <c r="H971" s="2"/>
      <c r="I971" s="2"/>
      <c r="J971" s="2"/>
      <c r="K971" s="2"/>
      <c r="L971" s="2"/>
      <c r="M971" s="2"/>
      <c r="N971" s="2"/>
      <c r="O971" s="2"/>
      <c r="P971" s="2"/>
      <c r="Q971" s="2"/>
      <c r="R971" s="2"/>
      <c r="S971" s="2"/>
      <c r="T971" s="2"/>
      <c r="U971" s="2"/>
      <c r="V971" s="2"/>
    </row>
    <row r="972" spans="4:22" x14ac:dyDescent="0.25">
      <c r="D972" s="2"/>
      <c r="E972" s="2"/>
      <c r="F972" s="2"/>
      <c r="G972" s="2"/>
      <c r="H972" s="2"/>
      <c r="I972" s="2"/>
      <c r="J972" s="2"/>
      <c r="K972" s="2"/>
      <c r="L972" s="2"/>
      <c r="M972" s="2"/>
      <c r="N972" s="2"/>
      <c r="O972" s="2"/>
      <c r="P972" s="2"/>
      <c r="Q972" s="2"/>
      <c r="R972" s="2"/>
      <c r="S972" s="2"/>
      <c r="T972" s="2"/>
      <c r="U972" s="2"/>
      <c r="V972" s="2"/>
    </row>
    <row r="973" spans="4:22" x14ac:dyDescent="0.25">
      <c r="D973" s="2"/>
      <c r="E973" s="2"/>
      <c r="F973" s="2"/>
      <c r="G973" s="2"/>
      <c r="H973" s="2"/>
      <c r="I973" s="2"/>
      <c r="J973" s="2"/>
      <c r="K973" s="2"/>
      <c r="L973" s="2"/>
      <c r="M973" s="2"/>
      <c r="N973" s="2"/>
      <c r="O973" s="2"/>
      <c r="P973" s="2"/>
      <c r="Q973" s="2"/>
      <c r="R973" s="2"/>
      <c r="S973" s="2"/>
      <c r="T973" s="2"/>
      <c r="U973" s="2"/>
      <c r="V973" s="2"/>
    </row>
    <row r="974" spans="4:22" x14ac:dyDescent="0.25">
      <c r="D974" s="2"/>
      <c r="E974" s="2"/>
      <c r="F974" s="2"/>
      <c r="G974" s="2"/>
      <c r="H974" s="2"/>
      <c r="I974" s="2"/>
      <c r="J974" s="2"/>
      <c r="K974" s="2"/>
      <c r="L974" s="2"/>
      <c r="M974" s="2"/>
      <c r="N974" s="2"/>
      <c r="O974" s="2"/>
      <c r="P974" s="2"/>
      <c r="Q974" s="2"/>
      <c r="R974" s="2"/>
      <c r="S974" s="2"/>
      <c r="T974" s="2"/>
      <c r="U974" s="2"/>
      <c r="V974" s="2"/>
    </row>
    <row r="975" spans="4:22" x14ac:dyDescent="0.25">
      <c r="D975" s="2"/>
      <c r="E975" s="2"/>
      <c r="F975" s="2"/>
      <c r="G975" s="2"/>
      <c r="H975" s="2"/>
      <c r="I975" s="2"/>
      <c r="J975" s="2"/>
      <c r="K975" s="2"/>
      <c r="L975" s="2"/>
      <c r="M975" s="2"/>
      <c r="N975" s="2"/>
      <c r="O975" s="2"/>
      <c r="P975" s="2"/>
      <c r="Q975" s="2"/>
      <c r="R975" s="2"/>
      <c r="S975" s="2"/>
      <c r="T975" s="2"/>
      <c r="U975" s="2"/>
      <c r="V975" s="2"/>
    </row>
    <row r="976" spans="4:22" x14ac:dyDescent="0.25">
      <c r="D976" s="2"/>
      <c r="E976" s="2"/>
      <c r="F976" s="2"/>
      <c r="G976" s="2"/>
      <c r="H976" s="2"/>
      <c r="I976" s="2"/>
      <c r="J976" s="2"/>
      <c r="K976" s="2"/>
      <c r="L976" s="2"/>
      <c r="M976" s="2"/>
      <c r="N976" s="2"/>
      <c r="O976" s="2"/>
      <c r="P976" s="2"/>
      <c r="Q976" s="2"/>
      <c r="R976" s="2"/>
      <c r="S976" s="2"/>
      <c r="T976" s="2"/>
      <c r="U976" s="2"/>
      <c r="V976" s="2"/>
    </row>
    <row r="977" spans="4:22" x14ac:dyDescent="0.25">
      <c r="D977" s="2"/>
      <c r="E977" s="2"/>
      <c r="F977" s="2"/>
      <c r="G977" s="2"/>
      <c r="H977" s="2"/>
      <c r="I977" s="2"/>
      <c r="J977" s="2"/>
      <c r="K977" s="2"/>
      <c r="L977" s="2"/>
      <c r="M977" s="2"/>
      <c r="N977" s="2"/>
      <c r="O977" s="2"/>
      <c r="P977" s="2"/>
      <c r="Q977" s="2"/>
      <c r="R977" s="2"/>
      <c r="S977" s="2"/>
      <c r="T977" s="2"/>
      <c r="U977" s="2"/>
      <c r="V977" s="2"/>
    </row>
    <row r="978" spans="4:22" x14ac:dyDescent="0.25">
      <c r="D978" s="2"/>
      <c r="E978" s="2"/>
      <c r="F978" s="2"/>
      <c r="G978" s="2"/>
      <c r="H978" s="2"/>
      <c r="I978" s="2"/>
      <c r="J978" s="2"/>
      <c r="K978" s="2"/>
      <c r="L978" s="2"/>
      <c r="M978" s="2"/>
      <c r="N978" s="2"/>
      <c r="O978" s="2"/>
      <c r="P978" s="2"/>
      <c r="Q978" s="2"/>
      <c r="R978" s="2"/>
      <c r="S978" s="2"/>
      <c r="T978" s="2"/>
      <c r="U978" s="2"/>
      <c r="V978" s="2"/>
    </row>
    <row r="979" spans="4:22" x14ac:dyDescent="0.25">
      <c r="D979" s="2"/>
      <c r="E979" s="2"/>
      <c r="F979" s="2"/>
      <c r="G979" s="2"/>
      <c r="H979" s="2"/>
      <c r="I979" s="2"/>
      <c r="J979" s="2"/>
      <c r="K979" s="2"/>
      <c r="L979" s="2"/>
      <c r="M979" s="2"/>
      <c r="N979" s="2"/>
      <c r="O979" s="2"/>
      <c r="P979" s="2"/>
      <c r="Q979" s="2"/>
      <c r="R979" s="2"/>
      <c r="S979" s="2"/>
      <c r="T979" s="2"/>
      <c r="U979" s="2"/>
      <c r="V979" s="2"/>
    </row>
    <row r="980" spans="4:22" x14ac:dyDescent="0.25">
      <c r="D980" s="2"/>
      <c r="E980" s="2"/>
      <c r="F980" s="2"/>
      <c r="G980" s="2"/>
      <c r="H980" s="2"/>
      <c r="I980" s="2"/>
      <c r="J980" s="2"/>
      <c r="K980" s="2"/>
      <c r="L980" s="2"/>
      <c r="M980" s="2"/>
      <c r="N980" s="2"/>
      <c r="O980" s="2"/>
      <c r="P980" s="2"/>
      <c r="Q980" s="2"/>
      <c r="R980" s="2"/>
      <c r="S980" s="2"/>
      <c r="T980" s="2"/>
      <c r="U980" s="2"/>
      <c r="V980" s="2"/>
    </row>
    <row r="981" spans="4:22" x14ac:dyDescent="0.25">
      <c r="D981" s="2"/>
      <c r="E981" s="2"/>
      <c r="F981" s="2"/>
      <c r="G981" s="2"/>
      <c r="H981" s="2"/>
      <c r="I981" s="2"/>
      <c r="J981" s="2"/>
      <c r="K981" s="2"/>
      <c r="L981" s="2"/>
      <c r="M981" s="2"/>
      <c r="N981" s="2"/>
      <c r="O981" s="2"/>
      <c r="P981" s="2"/>
      <c r="Q981" s="2"/>
      <c r="R981" s="2"/>
      <c r="S981" s="2"/>
      <c r="T981" s="2"/>
      <c r="U981" s="2"/>
      <c r="V981" s="2"/>
    </row>
    <row r="982" spans="4:22" x14ac:dyDescent="0.25">
      <c r="D982" s="2"/>
      <c r="E982" s="2"/>
      <c r="F982" s="2"/>
      <c r="G982" s="2"/>
      <c r="H982" s="2"/>
      <c r="I982" s="2"/>
      <c r="J982" s="2"/>
      <c r="K982" s="2"/>
      <c r="L982" s="2"/>
      <c r="M982" s="2"/>
      <c r="N982" s="2"/>
      <c r="O982" s="2"/>
      <c r="P982" s="2"/>
      <c r="Q982" s="2"/>
      <c r="R982" s="2"/>
      <c r="S982" s="2"/>
      <c r="T982" s="2"/>
      <c r="U982" s="2"/>
      <c r="V982" s="2"/>
    </row>
    <row r="983" spans="4:22" x14ac:dyDescent="0.25">
      <c r="D983" s="2"/>
      <c r="E983" s="2"/>
      <c r="F983" s="2"/>
      <c r="G983" s="2"/>
      <c r="H983" s="2"/>
      <c r="I983" s="2"/>
      <c r="J983" s="2"/>
      <c r="K983" s="2"/>
      <c r="L983" s="2"/>
      <c r="M983" s="2"/>
      <c r="N983" s="2"/>
      <c r="O983" s="2"/>
      <c r="P983" s="2"/>
      <c r="Q983" s="2"/>
      <c r="R983" s="2"/>
      <c r="S983" s="2"/>
      <c r="T983" s="2"/>
      <c r="U983" s="2"/>
      <c r="V983" s="2"/>
    </row>
    <row r="984" spans="4:22" x14ac:dyDescent="0.25">
      <c r="D984" s="2"/>
      <c r="E984" s="2"/>
      <c r="F984" s="2"/>
      <c r="G984" s="2"/>
      <c r="H984" s="2"/>
      <c r="I984" s="2"/>
      <c r="J984" s="2"/>
      <c r="K984" s="2"/>
      <c r="L984" s="2"/>
      <c r="M984" s="2"/>
      <c r="N984" s="2"/>
      <c r="O984" s="2"/>
      <c r="P984" s="2"/>
      <c r="Q984" s="2"/>
      <c r="R984" s="2"/>
      <c r="S984" s="2"/>
      <c r="T984" s="2"/>
      <c r="U984" s="2"/>
      <c r="V984" s="2"/>
    </row>
    <row r="985" spans="4:22" x14ac:dyDescent="0.25">
      <c r="D985" s="2"/>
      <c r="E985" s="2"/>
      <c r="F985" s="2"/>
      <c r="G985" s="2"/>
      <c r="H985" s="2"/>
      <c r="I985" s="2"/>
      <c r="J985" s="2"/>
      <c r="K985" s="2"/>
      <c r="L985" s="2"/>
      <c r="M985" s="2"/>
      <c r="N985" s="2"/>
      <c r="O985" s="2"/>
      <c r="P985" s="2"/>
      <c r="Q985" s="2"/>
      <c r="R985" s="2"/>
      <c r="S985" s="2"/>
      <c r="T985" s="2"/>
      <c r="U985" s="2"/>
      <c r="V985" s="2"/>
    </row>
    <row r="986" spans="4:22" x14ac:dyDescent="0.25">
      <c r="D986" s="2"/>
      <c r="E986" s="2"/>
      <c r="F986" s="2"/>
      <c r="G986" s="2"/>
      <c r="H986" s="2"/>
      <c r="I986" s="2"/>
      <c r="J986" s="2"/>
      <c r="K986" s="2"/>
      <c r="L986" s="2"/>
      <c r="M986" s="2"/>
      <c r="N986" s="2"/>
      <c r="O986" s="2"/>
      <c r="P986" s="2"/>
      <c r="Q986" s="2"/>
      <c r="R986" s="2"/>
      <c r="S986" s="2"/>
      <c r="T986" s="2"/>
      <c r="U986" s="2"/>
      <c r="V986" s="2"/>
    </row>
    <row r="987" spans="4:22" x14ac:dyDescent="0.25">
      <c r="D987" s="2"/>
      <c r="E987" s="2"/>
      <c r="F987" s="2"/>
      <c r="G987" s="2"/>
      <c r="H987" s="2"/>
      <c r="I987" s="2"/>
      <c r="J987" s="2"/>
      <c r="K987" s="2"/>
      <c r="L987" s="2"/>
      <c r="M987" s="2"/>
      <c r="N987" s="2"/>
      <c r="O987" s="2"/>
      <c r="P987" s="2"/>
      <c r="Q987" s="2"/>
      <c r="R987" s="2"/>
      <c r="S987" s="2"/>
      <c r="T987" s="2"/>
      <c r="U987" s="2"/>
      <c r="V987" s="2"/>
    </row>
    <row r="988" spans="4:22" x14ac:dyDescent="0.25">
      <c r="D988" s="2"/>
      <c r="E988" s="2"/>
      <c r="F988" s="2"/>
      <c r="G988" s="2"/>
      <c r="H988" s="2"/>
      <c r="I988" s="2"/>
      <c r="J988" s="2"/>
      <c r="K988" s="2"/>
      <c r="L988" s="2"/>
      <c r="M988" s="2"/>
      <c r="N988" s="2"/>
      <c r="O988" s="2"/>
      <c r="P988" s="2"/>
      <c r="Q988" s="2"/>
      <c r="R988" s="2"/>
      <c r="S988" s="2"/>
      <c r="T988" s="2"/>
      <c r="U988" s="2"/>
      <c r="V988" s="2"/>
    </row>
    <row r="989" spans="4:22" x14ac:dyDescent="0.25">
      <c r="D989" s="2"/>
      <c r="E989" s="2"/>
      <c r="F989" s="2"/>
      <c r="G989" s="2"/>
      <c r="H989" s="2"/>
      <c r="I989" s="2"/>
      <c r="J989" s="2"/>
      <c r="K989" s="2"/>
      <c r="L989" s="2"/>
      <c r="M989" s="2"/>
      <c r="N989" s="2"/>
      <c r="O989" s="2"/>
      <c r="P989" s="2"/>
      <c r="Q989" s="2"/>
      <c r="R989" s="2"/>
      <c r="S989" s="2"/>
      <c r="T989" s="2"/>
      <c r="U989" s="2"/>
      <c r="V989" s="2"/>
    </row>
    <row r="990" spans="4:22" x14ac:dyDescent="0.25">
      <c r="D990" s="2"/>
      <c r="E990" s="2"/>
      <c r="F990" s="2"/>
      <c r="G990" s="2"/>
      <c r="H990" s="2"/>
      <c r="I990" s="2"/>
      <c r="J990" s="2"/>
      <c r="K990" s="2"/>
      <c r="L990" s="2"/>
      <c r="M990" s="2"/>
      <c r="N990" s="2"/>
      <c r="O990" s="2"/>
      <c r="P990" s="2"/>
      <c r="Q990" s="2"/>
      <c r="R990" s="2"/>
      <c r="S990" s="2"/>
      <c r="T990" s="2"/>
      <c r="U990" s="2"/>
      <c r="V990" s="2"/>
    </row>
    <row r="991" spans="4:22" x14ac:dyDescent="0.25">
      <c r="D991" s="2"/>
      <c r="E991" s="2"/>
      <c r="F991" s="2"/>
      <c r="G991" s="2"/>
      <c r="H991" s="2"/>
      <c r="I991" s="2"/>
      <c r="J991" s="2"/>
      <c r="K991" s="2"/>
      <c r="L991" s="2"/>
      <c r="M991" s="2"/>
      <c r="N991" s="2"/>
      <c r="O991" s="2"/>
      <c r="P991" s="2"/>
      <c r="Q991" s="2"/>
      <c r="R991" s="2"/>
      <c r="S991" s="2"/>
      <c r="T991" s="2"/>
      <c r="U991" s="2"/>
      <c r="V991" s="2"/>
    </row>
    <row r="992" spans="4:22" x14ac:dyDescent="0.25">
      <c r="D992" s="2"/>
      <c r="E992" s="2"/>
      <c r="F992" s="2"/>
      <c r="G992" s="2"/>
      <c r="H992" s="2"/>
      <c r="I992" s="2"/>
      <c r="J992" s="2"/>
      <c r="K992" s="2"/>
      <c r="L992" s="2"/>
      <c r="M992" s="2"/>
      <c r="N992" s="2"/>
      <c r="O992" s="2"/>
      <c r="P992" s="2"/>
      <c r="Q992" s="2"/>
      <c r="R992" s="2"/>
      <c r="S992" s="2"/>
      <c r="T992" s="2"/>
      <c r="U992" s="2"/>
      <c r="V992" s="2"/>
    </row>
    <row r="993" spans="4:22" x14ac:dyDescent="0.25">
      <c r="D993" s="2"/>
      <c r="E993" s="2"/>
      <c r="F993" s="2"/>
      <c r="G993" s="2"/>
      <c r="H993" s="2"/>
      <c r="I993" s="2"/>
      <c r="J993" s="2"/>
      <c r="K993" s="2"/>
      <c r="L993" s="2"/>
      <c r="M993" s="2"/>
      <c r="N993" s="2"/>
      <c r="O993" s="2"/>
      <c r="P993" s="2"/>
      <c r="Q993" s="2"/>
      <c r="R993" s="2"/>
      <c r="S993" s="2"/>
      <c r="T993" s="2"/>
      <c r="U993" s="2"/>
      <c r="V993" s="2"/>
    </row>
    <row r="994" spans="4:22" x14ac:dyDescent="0.25">
      <c r="D994" s="2"/>
      <c r="E994" s="2"/>
      <c r="F994" s="2"/>
      <c r="G994" s="2"/>
      <c r="H994" s="2"/>
      <c r="I994" s="2"/>
      <c r="J994" s="2"/>
      <c r="K994" s="2"/>
      <c r="L994" s="2"/>
      <c r="M994" s="2"/>
      <c r="N994" s="2"/>
      <c r="O994" s="2"/>
      <c r="P994" s="2"/>
      <c r="Q994" s="2"/>
      <c r="R994" s="2"/>
      <c r="S994" s="2"/>
      <c r="T994" s="2"/>
      <c r="U994" s="2"/>
      <c r="V994" s="2"/>
    </row>
    <row r="995" spans="4:22" x14ac:dyDescent="0.25">
      <c r="D995" s="2"/>
      <c r="E995" s="2"/>
      <c r="F995" s="2"/>
      <c r="G995" s="2"/>
      <c r="H995" s="2"/>
      <c r="I995" s="2"/>
      <c r="J995" s="2"/>
      <c r="K995" s="2"/>
      <c r="L995" s="2"/>
      <c r="M995" s="2"/>
      <c r="N995" s="2"/>
      <c r="O995" s="2"/>
      <c r="P995" s="2"/>
      <c r="Q995" s="2"/>
      <c r="R995" s="2"/>
      <c r="S995" s="2"/>
      <c r="T995" s="2"/>
      <c r="U995" s="2"/>
      <c r="V995" s="2"/>
    </row>
    <row r="996" spans="4:22" x14ac:dyDescent="0.25">
      <c r="D996" s="2"/>
      <c r="E996" s="2"/>
      <c r="F996" s="2"/>
      <c r="G996" s="2"/>
      <c r="H996" s="2"/>
      <c r="I996" s="2"/>
      <c r="J996" s="2"/>
      <c r="K996" s="2"/>
      <c r="L996" s="2"/>
      <c r="M996" s="2"/>
      <c r="N996" s="2"/>
      <c r="O996" s="2"/>
      <c r="P996" s="2"/>
      <c r="Q996" s="2"/>
      <c r="R996" s="2"/>
      <c r="S996" s="2"/>
      <c r="T996" s="2"/>
      <c r="U996" s="2"/>
      <c r="V996" s="2"/>
    </row>
    <row r="997" spans="4:22" x14ac:dyDescent="0.25">
      <c r="D997" s="2"/>
      <c r="E997" s="2"/>
      <c r="F997" s="2"/>
      <c r="G997" s="2"/>
      <c r="H997" s="2"/>
      <c r="I997" s="2"/>
      <c r="J997" s="2"/>
      <c r="K997" s="2"/>
      <c r="L997" s="2"/>
      <c r="M997" s="2"/>
      <c r="N997" s="2"/>
      <c r="O997" s="2"/>
      <c r="P997" s="2"/>
      <c r="Q997" s="2"/>
      <c r="R997" s="2"/>
      <c r="S997" s="2"/>
      <c r="T997" s="2"/>
      <c r="U997" s="2"/>
      <c r="V997" s="2"/>
    </row>
    <row r="998" spans="4:22" x14ac:dyDescent="0.25">
      <c r="D998" s="2"/>
      <c r="E998" s="2"/>
      <c r="F998" s="2"/>
      <c r="G998" s="2"/>
      <c r="H998" s="2"/>
      <c r="I998" s="2"/>
      <c r="J998" s="2"/>
      <c r="K998" s="2"/>
      <c r="L998" s="2"/>
      <c r="M998" s="2"/>
      <c r="N998" s="2"/>
      <c r="O998" s="2"/>
      <c r="P998" s="2"/>
      <c r="Q998" s="2"/>
      <c r="R998" s="2"/>
      <c r="S998" s="2"/>
      <c r="T998" s="2"/>
      <c r="U998" s="2"/>
      <c r="V998" s="2"/>
    </row>
    <row r="999" spans="4:22" x14ac:dyDescent="0.25">
      <c r="D999" s="2"/>
      <c r="E999" s="2"/>
      <c r="F999" s="2"/>
      <c r="G999" s="2"/>
      <c r="H999" s="2"/>
      <c r="I999" s="2"/>
      <c r="J999" s="2"/>
      <c r="K999" s="2"/>
      <c r="L999" s="2"/>
      <c r="M999" s="2"/>
      <c r="N999" s="2"/>
      <c r="O999" s="2"/>
      <c r="P999" s="2"/>
      <c r="Q999" s="2"/>
      <c r="R999" s="2"/>
      <c r="S999" s="2"/>
      <c r="T999" s="2"/>
      <c r="U999" s="2"/>
      <c r="V999" s="2"/>
    </row>
    <row r="1000" spans="4:22" x14ac:dyDescent="0.25">
      <c r="D1000" s="2"/>
      <c r="E1000" s="2"/>
      <c r="F1000" s="2"/>
      <c r="G1000" s="2"/>
      <c r="H1000" s="2"/>
      <c r="I1000" s="2"/>
      <c r="J1000" s="2"/>
      <c r="K1000" s="2"/>
      <c r="L1000" s="2"/>
      <c r="M1000" s="2"/>
      <c r="N1000" s="2"/>
      <c r="O1000" s="2"/>
      <c r="P1000" s="2"/>
      <c r="Q1000" s="2"/>
      <c r="R1000" s="2"/>
      <c r="S1000" s="2"/>
      <c r="T1000" s="2"/>
      <c r="U1000" s="2"/>
      <c r="V1000" s="2"/>
    </row>
    <row r="1001" spans="4:22" x14ac:dyDescent="0.25">
      <c r="D1001" s="2"/>
      <c r="E1001" s="2"/>
      <c r="F1001" s="2"/>
      <c r="G1001" s="2"/>
      <c r="H1001" s="2"/>
      <c r="I1001" s="2"/>
      <c r="J1001" s="2"/>
      <c r="K1001" s="2"/>
      <c r="L1001" s="2"/>
      <c r="M1001" s="2"/>
      <c r="N1001" s="2"/>
      <c r="O1001" s="2"/>
      <c r="P1001" s="2"/>
      <c r="Q1001" s="2"/>
      <c r="R1001" s="2"/>
      <c r="S1001" s="2"/>
      <c r="T1001" s="2"/>
      <c r="U1001" s="2"/>
      <c r="V1001" s="2"/>
    </row>
    <row r="1002" spans="4:22" x14ac:dyDescent="0.25">
      <c r="D1002" s="2"/>
      <c r="E1002" s="2"/>
      <c r="F1002" s="2"/>
      <c r="G1002" s="2"/>
      <c r="H1002" s="2"/>
      <c r="I1002" s="2"/>
      <c r="J1002" s="2"/>
      <c r="K1002" s="2"/>
      <c r="L1002" s="2"/>
      <c r="M1002" s="2"/>
      <c r="N1002" s="2"/>
      <c r="O1002" s="2"/>
      <c r="P1002" s="2"/>
      <c r="Q1002" s="2"/>
      <c r="R1002" s="2"/>
      <c r="S1002" s="2"/>
      <c r="T1002" s="2"/>
      <c r="U1002" s="2"/>
      <c r="V1002" s="2"/>
    </row>
    <row r="1003" spans="4:22" x14ac:dyDescent="0.25">
      <c r="D1003" s="2"/>
      <c r="E1003" s="2"/>
      <c r="F1003" s="2"/>
      <c r="G1003" s="2"/>
      <c r="H1003" s="2"/>
      <c r="I1003" s="2"/>
      <c r="J1003" s="2"/>
      <c r="K1003" s="2"/>
      <c r="L1003" s="2"/>
      <c r="M1003" s="2"/>
      <c r="N1003" s="2"/>
      <c r="O1003" s="2"/>
      <c r="P1003" s="2"/>
      <c r="Q1003" s="2"/>
      <c r="R1003" s="2"/>
      <c r="S1003" s="2"/>
      <c r="T1003" s="2"/>
      <c r="U1003" s="2"/>
      <c r="V1003" s="2"/>
    </row>
    <row r="1004" spans="4:22" x14ac:dyDescent="0.25">
      <c r="D1004" s="2"/>
      <c r="E1004" s="2"/>
      <c r="F1004" s="2"/>
      <c r="G1004" s="2"/>
      <c r="H1004" s="2"/>
      <c r="I1004" s="2"/>
      <c r="J1004" s="2"/>
      <c r="K1004" s="2"/>
      <c r="L1004" s="2"/>
      <c r="M1004" s="2"/>
      <c r="N1004" s="2"/>
      <c r="O1004" s="2"/>
      <c r="P1004" s="2"/>
      <c r="Q1004" s="2"/>
      <c r="R1004" s="2"/>
      <c r="S1004" s="2"/>
      <c r="T1004" s="2"/>
      <c r="U1004" s="2"/>
      <c r="V1004" s="2"/>
    </row>
    <row r="1005" spans="4:22" x14ac:dyDescent="0.25">
      <c r="D1005" s="2"/>
      <c r="E1005" s="2"/>
      <c r="F1005" s="2"/>
      <c r="G1005" s="2"/>
      <c r="H1005" s="2"/>
      <c r="I1005" s="2"/>
      <c r="J1005" s="2"/>
      <c r="K1005" s="2"/>
      <c r="L1005" s="2"/>
      <c r="M1005" s="2"/>
      <c r="N1005" s="2"/>
      <c r="O1005" s="2"/>
      <c r="P1005" s="2"/>
      <c r="Q1005" s="2"/>
      <c r="R1005" s="2"/>
      <c r="S1005" s="2"/>
      <c r="T1005" s="2"/>
      <c r="U1005" s="2"/>
      <c r="V1005" s="2"/>
    </row>
    <row r="1006" spans="4:22" x14ac:dyDescent="0.25">
      <c r="D1006" s="2"/>
      <c r="E1006" s="2"/>
      <c r="F1006" s="2"/>
      <c r="G1006" s="2"/>
      <c r="H1006" s="2"/>
      <c r="I1006" s="2"/>
      <c r="J1006" s="2"/>
      <c r="K1006" s="2"/>
      <c r="L1006" s="2"/>
      <c r="M1006" s="2"/>
      <c r="N1006" s="2"/>
      <c r="O1006" s="2"/>
      <c r="P1006" s="2"/>
      <c r="Q1006" s="2"/>
      <c r="R1006" s="2"/>
      <c r="S1006" s="2"/>
      <c r="T1006" s="2"/>
      <c r="U1006" s="2"/>
      <c r="V1006" s="2"/>
    </row>
    <row r="1007" spans="4:22" x14ac:dyDescent="0.25">
      <c r="D1007" s="2"/>
      <c r="E1007" s="2"/>
      <c r="F1007" s="2"/>
      <c r="G1007" s="2"/>
      <c r="H1007" s="2"/>
      <c r="I1007" s="2"/>
      <c r="J1007" s="2"/>
      <c r="K1007" s="2"/>
      <c r="L1007" s="2"/>
      <c r="M1007" s="2"/>
      <c r="N1007" s="2"/>
      <c r="O1007" s="2"/>
      <c r="P1007" s="2"/>
      <c r="Q1007" s="2"/>
      <c r="R1007" s="2"/>
      <c r="S1007" s="2"/>
      <c r="T1007" s="2"/>
      <c r="U1007" s="2"/>
      <c r="V1007" s="2"/>
    </row>
    <row r="1008" spans="4:22" x14ac:dyDescent="0.25">
      <c r="D1008" s="2"/>
      <c r="E1008" s="2"/>
      <c r="F1008" s="2"/>
      <c r="G1008" s="2"/>
      <c r="H1008" s="2"/>
      <c r="I1008" s="2"/>
      <c r="J1008" s="2"/>
      <c r="K1008" s="2"/>
      <c r="L1008" s="2"/>
      <c r="M1008" s="2"/>
      <c r="N1008" s="2"/>
      <c r="O1008" s="2"/>
      <c r="P1008" s="2"/>
      <c r="Q1008" s="2"/>
      <c r="R1008" s="2"/>
      <c r="S1008" s="2"/>
      <c r="T1008" s="2"/>
      <c r="U1008" s="2"/>
      <c r="V1008" s="2"/>
    </row>
    <row r="1009" spans="4:22" x14ac:dyDescent="0.25">
      <c r="D1009" s="2"/>
      <c r="E1009" s="2"/>
      <c r="F1009" s="2"/>
      <c r="G1009" s="2"/>
      <c r="H1009" s="2"/>
      <c r="I1009" s="2"/>
      <c r="J1009" s="2"/>
      <c r="K1009" s="2"/>
      <c r="L1009" s="2"/>
      <c r="M1009" s="2"/>
      <c r="N1009" s="2"/>
      <c r="O1009" s="2"/>
      <c r="P1009" s="2"/>
      <c r="Q1009" s="2"/>
      <c r="R1009" s="2"/>
      <c r="S1009" s="2"/>
      <c r="T1009" s="2"/>
      <c r="U1009" s="2"/>
      <c r="V1009" s="2"/>
    </row>
    <row r="1010" spans="4:22" x14ac:dyDescent="0.25">
      <c r="D1010" s="2"/>
      <c r="E1010" s="2"/>
      <c r="F1010" s="2"/>
      <c r="G1010" s="2"/>
      <c r="H1010" s="2"/>
      <c r="I1010" s="2"/>
      <c r="J1010" s="2"/>
      <c r="K1010" s="2"/>
      <c r="L1010" s="2"/>
      <c r="M1010" s="2"/>
      <c r="N1010" s="2"/>
      <c r="O1010" s="2"/>
      <c r="P1010" s="2"/>
      <c r="Q1010" s="2"/>
      <c r="R1010" s="2"/>
      <c r="S1010" s="2"/>
      <c r="T1010" s="2"/>
      <c r="U1010" s="2"/>
      <c r="V1010" s="2"/>
    </row>
    <row r="1011" spans="4:22" x14ac:dyDescent="0.25">
      <c r="D1011" s="2"/>
      <c r="E1011" s="2"/>
      <c r="F1011" s="2"/>
      <c r="G1011" s="2"/>
      <c r="H1011" s="2"/>
      <c r="I1011" s="2"/>
      <c r="J1011" s="2"/>
      <c r="K1011" s="2"/>
      <c r="L1011" s="2"/>
      <c r="M1011" s="2"/>
      <c r="N1011" s="2"/>
      <c r="O1011" s="2"/>
      <c r="P1011" s="2"/>
      <c r="Q1011" s="2"/>
      <c r="R1011" s="2"/>
      <c r="S1011" s="2"/>
      <c r="T1011" s="2"/>
      <c r="U1011" s="2"/>
      <c r="V1011" s="2"/>
    </row>
    <row r="1012" spans="4:22" x14ac:dyDescent="0.25">
      <c r="D1012" s="2"/>
      <c r="E1012" s="2"/>
      <c r="F1012" s="2"/>
      <c r="G1012" s="2"/>
      <c r="H1012" s="2"/>
      <c r="I1012" s="2"/>
      <c r="J1012" s="2"/>
      <c r="K1012" s="2"/>
      <c r="L1012" s="2"/>
      <c r="M1012" s="2"/>
      <c r="N1012" s="2"/>
      <c r="O1012" s="2"/>
      <c r="P1012" s="2"/>
      <c r="Q1012" s="2"/>
      <c r="R1012" s="2"/>
      <c r="S1012" s="2"/>
      <c r="T1012" s="2"/>
      <c r="U1012" s="2"/>
      <c r="V1012" s="2"/>
    </row>
    <row r="1013" spans="4:22" x14ac:dyDescent="0.25">
      <c r="D1013" s="2"/>
      <c r="E1013" s="2"/>
      <c r="F1013" s="2"/>
      <c r="G1013" s="2"/>
      <c r="H1013" s="2"/>
      <c r="I1013" s="2"/>
      <c r="J1013" s="2"/>
      <c r="K1013" s="2"/>
      <c r="L1013" s="2"/>
      <c r="M1013" s="2"/>
      <c r="N1013" s="2"/>
      <c r="O1013" s="2"/>
      <c r="P1013" s="2"/>
      <c r="Q1013" s="2"/>
      <c r="R1013" s="2"/>
      <c r="S1013" s="2"/>
      <c r="T1013" s="2"/>
      <c r="U1013" s="2"/>
      <c r="V1013" s="2"/>
    </row>
    <row r="1014" spans="4:22" x14ac:dyDescent="0.25">
      <c r="D1014" s="2"/>
      <c r="E1014" s="2"/>
      <c r="F1014" s="2"/>
      <c r="G1014" s="2"/>
      <c r="H1014" s="2"/>
      <c r="I1014" s="2"/>
      <c r="J1014" s="2"/>
      <c r="K1014" s="2"/>
      <c r="L1014" s="2"/>
      <c r="M1014" s="2"/>
      <c r="N1014" s="2"/>
      <c r="O1014" s="2"/>
      <c r="P1014" s="2"/>
      <c r="Q1014" s="2"/>
      <c r="R1014" s="2"/>
      <c r="S1014" s="2"/>
      <c r="T1014" s="2"/>
      <c r="U1014" s="2"/>
      <c r="V1014" s="2"/>
    </row>
    <row r="1015" spans="4:22" x14ac:dyDescent="0.25">
      <c r="D1015" s="2"/>
      <c r="E1015" s="2"/>
      <c r="F1015" s="2"/>
      <c r="G1015" s="2"/>
      <c r="H1015" s="2"/>
      <c r="I1015" s="2"/>
      <c r="J1015" s="2"/>
      <c r="K1015" s="2"/>
      <c r="L1015" s="2"/>
      <c r="M1015" s="2"/>
      <c r="N1015" s="2"/>
      <c r="O1015" s="2"/>
      <c r="P1015" s="2"/>
      <c r="Q1015" s="2"/>
      <c r="R1015" s="2"/>
      <c r="S1015" s="2"/>
      <c r="T1015" s="2"/>
      <c r="U1015" s="2"/>
      <c r="V1015" s="2"/>
    </row>
    <row r="1016" spans="4:22" x14ac:dyDescent="0.25">
      <c r="D1016" s="2"/>
      <c r="E1016" s="2"/>
      <c r="F1016" s="2"/>
      <c r="G1016" s="2"/>
      <c r="H1016" s="2"/>
      <c r="I1016" s="2"/>
      <c r="J1016" s="2"/>
      <c r="K1016" s="2"/>
      <c r="L1016" s="2"/>
      <c r="M1016" s="2"/>
      <c r="N1016" s="2"/>
      <c r="O1016" s="2"/>
      <c r="P1016" s="2"/>
      <c r="Q1016" s="2"/>
      <c r="R1016" s="2"/>
      <c r="S1016" s="2"/>
      <c r="T1016" s="2"/>
      <c r="U1016" s="2"/>
      <c r="V1016" s="2"/>
    </row>
    <row r="1017" spans="4:22" x14ac:dyDescent="0.25">
      <c r="D1017" s="2"/>
      <c r="E1017" s="2"/>
      <c r="F1017" s="2"/>
      <c r="G1017" s="2"/>
      <c r="H1017" s="2"/>
      <c r="I1017" s="2"/>
      <c r="J1017" s="2"/>
      <c r="K1017" s="2"/>
      <c r="L1017" s="2"/>
      <c r="M1017" s="2"/>
      <c r="N1017" s="2"/>
      <c r="O1017" s="2"/>
      <c r="P1017" s="2"/>
      <c r="Q1017" s="2"/>
      <c r="R1017" s="2"/>
      <c r="S1017" s="2"/>
      <c r="T1017" s="2"/>
      <c r="U1017" s="2"/>
      <c r="V1017" s="2"/>
    </row>
    <row r="1018" spans="4:22" x14ac:dyDescent="0.25">
      <c r="D1018" s="2"/>
      <c r="E1018" s="2"/>
      <c r="F1018" s="2"/>
      <c r="G1018" s="2"/>
      <c r="H1018" s="2"/>
      <c r="I1018" s="2"/>
      <c r="J1018" s="2"/>
      <c r="K1018" s="2"/>
      <c r="L1018" s="2"/>
      <c r="M1018" s="2"/>
      <c r="N1018" s="2"/>
      <c r="O1018" s="2"/>
      <c r="P1018" s="2"/>
      <c r="Q1018" s="2"/>
      <c r="R1018" s="2"/>
      <c r="S1018" s="2"/>
      <c r="T1018" s="2"/>
      <c r="U1018" s="2"/>
      <c r="V1018" s="2"/>
    </row>
    <row r="1019" spans="4:22" x14ac:dyDescent="0.25">
      <c r="D1019" s="2"/>
      <c r="E1019" s="2"/>
      <c r="F1019" s="2"/>
      <c r="G1019" s="2"/>
      <c r="H1019" s="2"/>
      <c r="I1019" s="2"/>
      <c r="J1019" s="2"/>
      <c r="K1019" s="2"/>
      <c r="L1019" s="2"/>
      <c r="M1019" s="2"/>
      <c r="N1019" s="2"/>
      <c r="O1019" s="2"/>
      <c r="P1019" s="2"/>
      <c r="Q1019" s="2"/>
      <c r="R1019" s="2"/>
      <c r="S1019" s="2"/>
      <c r="T1019" s="2"/>
      <c r="U1019" s="2"/>
      <c r="V1019" s="2"/>
    </row>
    <row r="1020" spans="4:22" x14ac:dyDescent="0.25">
      <c r="D1020" s="2"/>
      <c r="E1020" s="2"/>
      <c r="F1020" s="2"/>
      <c r="G1020" s="2"/>
      <c r="H1020" s="2"/>
      <c r="I1020" s="2"/>
      <c r="J1020" s="2"/>
      <c r="K1020" s="2"/>
      <c r="L1020" s="2"/>
      <c r="M1020" s="2"/>
      <c r="N1020" s="2"/>
      <c r="O1020" s="2"/>
      <c r="P1020" s="2"/>
      <c r="Q1020" s="2"/>
      <c r="R1020" s="2"/>
      <c r="S1020" s="2"/>
      <c r="T1020" s="2"/>
      <c r="U1020" s="2"/>
      <c r="V1020" s="2"/>
    </row>
    <row r="1021" spans="4:22" x14ac:dyDescent="0.25">
      <c r="D1021" s="2"/>
      <c r="E1021" s="2"/>
      <c r="F1021" s="2"/>
      <c r="G1021" s="2"/>
      <c r="H1021" s="2"/>
      <c r="I1021" s="2"/>
      <c r="J1021" s="2"/>
      <c r="K1021" s="2"/>
      <c r="L1021" s="2"/>
      <c r="M1021" s="2"/>
      <c r="N1021" s="2"/>
      <c r="O1021" s="2"/>
      <c r="P1021" s="2"/>
      <c r="Q1021" s="2"/>
      <c r="R1021" s="2"/>
      <c r="S1021" s="2"/>
      <c r="T1021" s="2"/>
      <c r="U1021" s="2"/>
      <c r="V1021" s="2"/>
    </row>
    <row r="1022" spans="4:22" x14ac:dyDescent="0.25">
      <c r="D1022" s="2"/>
      <c r="E1022" s="2"/>
      <c r="F1022" s="2"/>
      <c r="G1022" s="2"/>
      <c r="H1022" s="2"/>
      <c r="I1022" s="2"/>
      <c r="J1022" s="2"/>
      <c r="K1022" s="2"/>
      <c r="L1022" s="2"/>
      <c r="M1022" s="2"/>
      <c r="N1022" s="2"/>
      <c r="O1022" s="2"/>
      <c r="P1022" s="2"/>
      <c r="Q1022" s="2"/>
      <c r="R1022" s="2"/>
      <c r="S1022" s="2"/>
      <c r="T1022" s="2"/>
      <c r="U1022" s="2"/>
      <c r="V1022" s="2"/>
    </row>
    <row r="1023" spans="4:22" x14ac:dyDescent="0.25">
      <c r="D1023" s="2"/>
      <c r="E1023" s="2"/>
      <c r="F1023" s="2"/>
      <c r="G1023" s="2"/>
      <c r="H1023" s="2"/>
      <c r="I1023" s="2"/>
      <c r="J1023" s="2"/>
      <c r="K1023" s="2"/>
      <c r="L1023" s="2"/>
      <c r="M1023" s="2"/>
      <c r="N1023" s="2"/>
      <c r="O1023" s="2"/>
      <c r="P1023" s="2"/>
      <c r="Q1023" s="2"/>
      <c r="R1023" s="2"/>
      <c r="S1023" s="2"/>
      <c r="T1023" s="2"/>
      <c r="U1023" s="2"/>
      <c r="V1023" s="2"/>
    </row>
    <row r="1024" spans="4:22" x14ac:dyDescent="0.25">
      <c r="D1024" s="2"/>
      <c r="E1024" s="2"/>
      <c r="F1024" s="2"/>
      <c r="G1024" s="2"/>
      <c r="H1024" s="2"/>
      <c r="I1024" s="2"/>
      <c r="J1024" s="2"/>
      <c r="K1024" s="2"/>
      <c r="L1024" s="2"/>
      <c r="M1024" s="2"/>
      <c r="N1024" s="2"/>
      <c r="O1024" s="2"/>
      <c r="P1024" s="2"/>
      <c r="Q1024" s="2"/>
      <c r="R1024" s="2"/>
      <c r="S1024" s="2"/>
      <c r="T1024" s="2"/>
      <c r="U1024" s="2"/>
      <c r="V1024" s="2"/>
    </row>
    <row r="1025" spans="4:22" x14ac:dyDescent="0.25">
      <c r="D1025" s="2"/>
      <c r="E1025" s="2"/>
      <c r="F1025" s="2"/>
      <c r="G1025" s="2"/>
      <c r="H1025" s="2"/>
      <c r="I1025" s="2"/>
      <c r="J1025" s="2"/>
      <c r="K1025" s="2"/>
      <c r="L1025" s="2"/>
      <c r="M1025" s="2"/>
      <c r="N1025" s="2"/>
      <c r="O1025" s="2"/>
      <c r="P1025" s="2"/>
      <c r="Q1025" s="2"/>
      <c r="R1025" s="2"/>
      <c r="S1025" s="2"/>
      <c r="T1025" s="2"/>
      <c r="U1025" s="2"/>
      <c r="V1025" s="2"/>
    </row>
    <row r="1026" spans="4:22" x14ac:dyDescent="0.25">
      <c r="D1026" s="2"/>
      <c r="E1026" s="2"/>
      <c r="F1026" s="2"/>
      <c r="G1026" s="2"/>
      <c r="H1026" s="2"/>
      <c r="I1026" s="2"/>
      <c r="J1026" s="2"/>
      <c r="K1026" s="2"/>
      <c r="L1026" s="2"/>
      <c r="M1026" s="2"/>
      <c r="N1026" s="2"/>
      <c r="O1026" s="2"/>
      <c r="P1026" s="2"/>
      <c r="Q1026" s="2"/>
      <c r="R1026" s="2"/>
      <c r="S1026" s="2"/>
      <c r="T1026" s="2"/>
      <c r="U1026" s="2"/>
      <c r="V1026" s="2"/>
    </row>
    <row r="1027" spans="4:22" x14ac:dyDescent="0.25">
      <c r="D1027" s="2"/>
      <c r="E1027" s="2"/>
      <c r="F1027" s="2"/>
      <c r="G1027" s="2"/>
      <c r="H1027" s="2"/>
      <c r="I1027" s="2"/>
      <c r="J1027" s="2"/>
      <c r="K1027" s="2"/>
      <c r="L1027" s="2"/>
      <c r="M1027" s="2"/>
      <c r="N1027" s="2"/>
      <c r="O1027" s="2"/>
      <c r="P1027" s="2"/>
      <c r="Q1027" s="2"/>
      <c r="R1027" s="2"/>
      <c r="S1027" s="2"/>
      <c r="T1027" s="2"/>
      <c r="U1027" s="2"/>
      <c r="V1027" s="2"/>
    </row>
    <row r="1028" spans="4:22" x14ac:dyDescent="0.25">
      <c r="D1028" s="2"/>
      <c r="E1028" s="2"/>
      <c r="F1028" s="2"/>
      <c r="G1028" s="2"/>
      <c r="H1028" s="2"/>
      <c r="I1028" s="2"/>
      <c r="J1028" s="2"/>
      <c r="K1028" s="2"/>
      <c r="L1028" s="2"/>
      <c r="M1028" s="2"/>
      <c r="N1028" s="2"/>
      <c r="O1028" s="2"/>
      <c r="P1028" s="2"/>
      <c r="Q1028" s="2"/>
      <c r="R1028" s="2"/>
      <c r="S1028" s="2"/>
      <c r="T1028" s="2"/>
      <c r="U1028" s="2"/>
      <c r="V1028" s="2"/>
    </row>
    <row r="1029" spans="4:22" x14ac:dyDescent="0.25">
      <c r="D1029" s="2"/>
      <c r="E1029" s="2"/>
      <c r="F1029" s="2"/>
      <c r="G1029" s="2"/>
      <c r="H1029" s="2"/>
      <c r="I1029" s="2"/>
      <c r="J1029" s="2"/>
      <c r="K1029" s="2"/>
      <c r="L1029" s="2"/>
      <c r="M1029" s="2"/>
      <c r="N1029" s="2"/>
      <c r="O1029" s="2"/>
      <c r="P1029" s="2"/>
      <c r="Q1029" s="2"/>
      <c r="R1029" s="2"/>
      <c r="S1029" s="2"/>
      <c r="T1029" s="2"/>
      <c r="U1029" s="2"/>
      <c r="V1029" s="2"/>
    </row>
    <row r="1030" spans="4:22" x14ac:dyDescent="0.25">
      <c r="D1030" s="2"/>
      <c r="E1030" s="2"/>
      <c r="F1030" s="2"/>
      <c r="G1030" s="2"/>
      <c r="H1030" s="2"/>
      <c r="I1030" s="2"/>
      <c r="J1030" s="2"/>
      <c r="K1030" s="2"/>
      <c r="L1030" s="2"/>
      <c r="M1030" s="2"/>
      <c r="N1030" s="2"/>
      <c r="O1030" s="2"/>
      <c r="P1030" s="2"/>
      <c r="Q1030" s="2"/>
      <c r="R1030" s="2"/>
      <c r="S1030" s="2"/>
      <c r="T1030" s="2"/>
      <c r="U1030" s="2"/>
      <c r="V1030" s="2"/>
    </row>
    <row r="1031" spans="4:22" x14ac:dyDescent="0.25">
      <c r="D1031" s="2"/>
      <c r="E1031" s="2"/>
      <c r="F1031" s="2"/>
      <c r="G1031" s="2"/>
      <c r="H1031" s="2"/>
      <c r="I1031" s="2"/>
      <c r="J1031" s="2"/>
      <c r="K1031" s="2"/>
      <c r="L1031" s="2"/>
      <c r="M1031" s="2"/>
      <c r="N1031" s="2"/>
      <c r="O1031" s="2"/>
      <c r="P1031" s="2"/>
      <c r="Q1031" s="2"/>
      <c r="R1031" s="2"/>
      <c r="S1031" s="2"/>
      <c r="T1031" s="2"/>
      <c r="U1031" s="2"/>
      <c r="V1031" s="2"/>
    </row>
    <row r="1032" spans="4:22" x14ac:dyDescent="0.25">
      <c r="D1032" s="2"/>
      <c r="E1032" s="2"/>
      <c r="F1032" s="2"/>
      <c r="G1032" s="2"/>
      <c r="H1032" s="2"/>
      <c r="I1032" s="2"/>
      <c r="J1032" s="2"/>
      <c r="K1032" s="2"/>
      <c r="L1032" s="2"/>
      <c r="M1032" s="2"/>
      <c r="N1032" s="2"/>
      <c r="O1032" s="2"/>
      <c r="P1032" s="2"/>
      <c r="Q1032" s="2"/>
      <c r="R1032" s="2"/>
      <c r="S1032" s="2"/>
      <c r="T1032" s="2"/>
      <c r="U1032" s="2"/>
      <c r="V1032" s="2"/>
    </row>
    <row r="1033" spans="4:22" x14ac:dyDescent="0.25">
      <c r="D1033" s="2"/>
      <c r="E1033" s="2"/>
      <c r="F1033" s="2"/>
      <c r="G1033" s="2"/>
      <c r="H1033" s="2"/>
      <c r="I1033" s="2"/>
      <c r="J1033" s="2"/>
      <c r="K1033" s="2"/>
      <c r="L1033" s="2"/>
      <c r="M1033" s="2"/>
      <c r="N1033" s="2"/>
      <c r="O1033" s="2"/>
      <c r="P1033" s="2"/>
      <c r="Q1033" s="2"/>
      <c r="R1033" s="2"/>
      <c r="S1033" s="2"/>
      <c r="T1033" s="2"/>
      <c r="U1033" s="2"/>
      <c r="V1033" s="2"/>
    </row>
    <row r="1034" spans="4:22" x14ac:dyDescent="0.25">
      <c r="D1034" s="2"/>
      <c r="E1034" s="2"/>
      <c r="F1034" s="2"/>
      <c r="G1034" s="2"/>
      <c r="H1034" s="2"/>
      <c r="I1034" s="2"/>
      <c r="J1034" s="2"/>
      <c r="K1034" s="2"/>
      <c r="L1034" s="2"/>
      <c r="M1034" s="2"/>
      <c r="N1034" s="2"/>
      <c r="O1034" s="2"/>
      <c r="P1034" s="2"/>
      <c r="Q1034" s="2"/>
      <c r="R1034" s="2"/>
      <c r="S1034" s="2"/>
      <c r="T1034" s="2"/>
      <c r="U1034" s="2"/>
      <c r="V1034" s="2"/>
    </row>
    <row r="1035" spans="4:22" x14ac:dyDescent="0.25">
      <c r="D1035" s="2"/>
      <c r="E1035" s="2"/>
      <c r="F1035" s="2"/>
      <c r="G1035" s="2"/>
      <c r="H1035" s="2"/>
      <c r="I1035" s="2"/>
      <c r="J1035" s="2"/>
      <c r="K1035" s="2"/>
      <c r="L1035" s="2"/>
      <c r="M1035" s="2"/>
      <c r="N1035" s="2"/>
      <c r="O1035" s="2"/>
      <c r="P1035" s="2"/>
      <c r="Q1035" s="2"/>
      <c r="R1035" s="2"/>
      <c r="S1035" s="2"/>
      <c r="T1035" s="2"/>
      <c r="U1035" s="2"/>
      <c r="V1035" s="2"/>
    </row>
    <row r="1036" spans="4:22" x14ac:dyDescent="0.25">
      <c r="D1036" s="2"/>
      <c r="E1036" s="2"/>
      <c r="F1036" s="2"/>
      <c r="G1036" s="2"/>
      <c r="H1036" s="2"/>
      <c r="I1036" s="2"/>
      <c r="J1036" s="2"/>
      <c r="K1036" s="2"/>
      <c r="L1036" s="2"/>
      <c r="M1036" s="2"/>
      <c r="N1036" s="2"/>
      <c r="O1036" s="2"/>
      <c r="P1036" s="2"/>
      <c r="Q1036" s="2"/>
      <c r="R1036" s="2"/>
      <c r="S1036" s="2"/>
      <c r="T1036" s="2"/>
      <c r="U1036" s="2"/>
      <c r="V1036" s="2"/>
    </row>
    <row r="1037" spans="4:22" x14ac:dyDescent="0.25">
      <c r="D1037" s="2"/>
      <c r="E1037" s="2"/>
      <c r="F1037" s="2"/>
      <c r="G1037" s="2"/>
      <c r="H1037" s="2"/>
      <c r="I1037" s="2"/>
      <c r="J1037" s="2"/>
      <c r="K1037" s="2"/>
      <c r="L1037" s="2"/>
      <c r="M1037" s="2"/>
      <c r="N1037" s="2"/>
      <c r="O1037" s="2"/>
      <c r="P1037" s="2"/>
      <c r="Q1037" s="2"/>
      <c r="R1037" s="2"/>
      <c r="S1037" s="2"/>
      <c r="T1037" s="2"/>
      <c r="U1037" s="2"/>
      <c r="V1037" s="2"/>
    </row>
    <row r="1038" spans="4:22" x14ac:dyDescent="0.25">
      <c r="D1038" s="2"/>
      <c r="E1038" s="2"/>
      <c r="F1038" s="2"/>
      <c r="G1038" s="2"/>
      <c r="H1038" s="2"/>
      <c r="I1038" s="2"/>
      <c r="J1038" s="2"/>
      <c r="K1038" s="2"/>
      <c r="L1038" s="2"/>
      <c r="M1038" s="2"/>
      <c r="N1038" s="2"/>
      <c r="O1038" s="2"/>
      <c r="P1038" s="2"/>
      <c r="Q1038" s="2"/>
      <c r="R1038" s="2"/>
      <c r="S1038" s="2"/>
      <c r="T1038" s="2"/>
      <c r="U1038" s="2"/>
      <c r="V1038" s="2"/>
    </row>
    <row r="1039" spans="4:22" x14ac:dyDescent="0.25">
      <c r="D1039" s="2"/>
      <c r="E1039" s="2"/>
      <c r="F1039" s="2"/>
      <c r="G1039" s="2"/>
      <c r="H1039" s="2"/>
      <c r="I1039" s="2"/>
      <c r="J1039" s="2"/>
      <c r="K1039" s="2"/>
      <c r="L1039" s="2"/>
      <c r="M1039" s="2"/>
      <c r="N1039" s="2"/>
      <c r="O1039" s="2"/>
      <c r="P1039" s="2"/>
      <c r="Q1039" s="2"/>
      <c r="R1039" s="2"/>
      <c r="S1039" s="2"/>
      <c r="T1039" s="2"/>
      <c r="U1039" s="2"/>
      <c r="V1039" s="2"/>
    </row>
    <row r="1040" spans="4:22" x14ac:dyDescent="0.25">
      <c r="D1040" s="2"/>
      <c r="E1040" s="2"/>
      <c r="F1040" s="2"/>
      <c r="G1040" s="2"/>
      <c r="H1040" s="2"/>
      <c r="I1040" s="2"/>
      <c r="J1040" s="2"/>
      <c r="K1040" s="2"/>
      <c r="L1040" s="2"/>
      <c r="M1040" s="2"/>
      <c r="N1040" s="2"/>
      <c r="O1040" s="2"/>
      <c r="P1040" s="2"/>
      <c r="Q1040" s="2"/>
      <c r="R1040" s="2"/>
      <c r="S1040" s="2"/>
      <c r="T1040" s="2"/>
      <c r="U1040" s="2"/>
      <c r="V1040" s="2"/>
    </row>
    <row r="1041" spans="4:22" x14ac:dyDescent="0.25">
      <c r="D1041" s="2"/>
      <c r="E1041" s="2"/>
      <c r="F1041" s="2"/>
      <c r="G1041" s="2"/>
      <c r="H1041" s="2"/>
      <c r="I1041" s="2"/>
      <c r="J1041" s="2"/>
      <c r="K1041" s="2"/>
      <c r="L1041" s="2"/>
      <c r="M1041" s="2"/>
      <c r="N1041" s="2"/>
      <c r="O1041" s="2"/>
      <c r="P1041" s="2"/>
      <c r="Q1041" s="2"/>
      <c r="R1041" s="2"/>
      <c r="S1041" s="2"/>
      <c r="T1041" s="2"/>
      <c r="U1041" s="2"/>
      <c r="V1041" s="2"/>
    </row>
    <row r="1042" spans="4:22" x14ac:dyDescent="0.25">
      <c r="D1042" s="2"/>
      <c r="E1042" s="2"/>
      <c r="F1042" s="2"/>
      <c r="G1042" s="2"/>
      <c r="H1042" s="2"/>
      <c r="I1042" s="2"/>
      <c r="J1042" s="2"/>
      <c r="K1042" s="2"/>
      <c r="L1042" s="2"/>
      <c r="M1042" s="2"/>
      <c r="N1042" s="2"/>
      <c r="O1042" s="2"/>
      <c r="P1042" s="2"/>
      <c r="Q1042" s="2"/>
      <c r="R1042" s="2"/>
      <c r="S1042" s="2"/>
      <c r="T1042" s="2"/>
      <c r="U1042" s="2"/>
      <c r="V1042" s="2"/>
    </row>
    <row r="1043" spans="4:22" x14ac:dyDescent="0.25">
      <c r="D1043" s="2"/>
      <c r="E1043" s="2"/>
      <c r="F1043" s="2"/>
      <c r="G1043" s="2"/>
      <c r="H1043" s="2"/>
      <c r="I1043" s="2"/>
      <c r="J1043" s="2"/>
      <c r="K1043" s="2"/>
      <c r="L1043" s="2"/>
      <c r="M1043" s="2"/>
      <c r="N1043" s="2"/>
      <c r="O1043" s="2"/>
      <c r="P1043" s="2"/>
      <c r="Q1043" s="2"/>
      <c r="R1043" s="2"/>
      <c r="S1043" s="2"/>
      <c r="T1043" s="2"/>
      <c r="U1043" s="2"/>
      <c r="V1043" s="2"/>
    </row>
    <row r="1044" spans="4:22" x14ac:dyDescent="0.25">
      <c r="D1044" s="2"/>
      <c r="E1044" s="2"/>
      <c r="F1044" s="2"/>
      <c r="G1044" s="2"/>
      <c r="H1044" s="2"/>
      <c r="I1044" s="2"/>
      <c r="J1044" s="2"/>
      <c r="K1044" s="2"/>
      <c r="L1044" s="2"/>
      <c r="M1044" s="2"/>
      <c r="N1044" s="2"/>
      <c r="O1044" s="2"/>
      <c r="P1044" s="2"/>
      <c r="Q1044" s="2"/>
      <c r="R1044" s="2"/>
      <c r="S1044" s="2"/>
      <c r="T1044" s="2"/>
      <c r="U1044" s="2"/>
      <c r="V1044" s="2"/>
    </row>
    <row r="1045" spans="4:22" x14ac:dyDescent="0.25">
      <c r="D1045" s="2"/>
      <c r="E1045" s="2"/>
      <c r="F1045" s="2"/>
      <c r="G1045" s="2"/>
      <c r="H1045" s="2"/>
      <c r="I1045" s="2"/>
      <c r="J1045" s="2"/>
      <c r="K1045" s="2"/>
      <c r="L1045" s="2"/>
      <c r="M1045" s="2"/>
      <c r="N1045" s="2"/>
      <c r="O1045" s="2"/>
      <c r="P1045" s="2"/>
      <c r="Q1045" s="2"/>
      <c r="R1045" s="2"/>
      <c r="S1045" s="2"/>
      <c r="T1045" s="2"/>
      <c r="U1045" s="2"/>
      <c r="V1045" s="2"/>
    </row>
    <row r="1046" spans="4:22" x14ac:dyDescent="0.25">
      <c r="D1046" s="2"/>
      <c r="E1046" s="2"/>
      <c r="F1046" s="2"/>
      <c r="G1046" s="2"/>
      <c r="H1046" s="2"/>
      <c r="I1046" s="2"/>
      <c r="J1046" s="2"/>
      <c r="K1046" s="2"/>
      <c r="L1046" s="2"/>
      <c r="M1046" s="2"/>
      <c r="N1046" s="2"/>
      <c r="O1046" s="2"/>
      <c r="P1046" s="2"/>
      <c r="Q1046" s="2"/>
      <c r="R1046" s="2"/>
      <c r="S1046" s="2"/>
      <c r="T1046" s="2"/>
      <c r="U1046" s="2"/>
      <c r="V1046" s="2"/>
    </row>
    <row r="1047" spans="4:22" x14ac:dyDescent="0.25">
      <c r="D1047" s="2"/>
      <c r="E1047" s="2"/>
      <c r="F1047" s="2"/>
      <c r="G1047" s="2"/>
      <c r="H1047" s="2"/>
      <c r="I1047" s="2"/>
      <c r="J1047" s="2"/>
      <c r="K1047" s="2"/>
      <c r="L1047" s="2"/>
      <c r="M1047" s="2"/>
      <c r="N1047" s="2"/>
      <c r="O1047" s="2"/>
      <c r="P1047" s="2"/>
      <c r="Q1047" s="2"/>
      <c r="R1047" s="2"/>
      <c r="S1047" s="2"/>
      <c r="T1047" s="2"/>
      <c r="U1047" s="2"/>
      <c r="V1047" s="2"/>
    </row>
    <row r="1048" spans="4:22" x14ac:dyDescent="0.25">
      <c r="D1048" s="2"/>
      <c r="E1048" s="2"/>
      <c r="F1048" s="2"/>
      <c r="G1048" s="2"/>
      <c r="H1048" s="2"/>
      <c r="I1048" s="2"/>
      <c r="J1048" s="2"/>
      <c r="K1048" s="2"/>
      <c r="L1048" s="2"/>
      <c r="M1048" s="2"/>
      <c r="N1048" s="2"/>
      <c r="O1048" s="2"/>
      <c r="P1048" s="2"/>
      <c r="Q1048" s="2"/>
      <c r="R1048" s="2"/>
      <c r="S1048" s="2"/>
      <c r="T1048" s="2"/>
      <c r="U1048" s="2"/>
      <c r="V1048" s="2"/>
    </row>
    <row r="1049" spans="4:22" x14ac:dyDescent="0.25">
      <c r="D1049" s="2"/>
      <c r="E1049" s="2"/>
      <c r="F1049" s="2"/>
      <c r="G1049" s="2"/>
      <c r="H1049" s="2"/>
      <c r="I1049" s="2"/>
      <c r="J1049" s="2"/>
      <c r="K1049" s="2"/>
      <c r="L1049" s="2"/>
      <c r="M1049" s="2"/>
      <c r="N1049" s="2"/>
      <c r="O1049" s="2"/>
      <c r="P1049" s="2"/>
      <c r="Q1049" s="2"/>
      <c r="R1049" s="2"/>
      <c r="S1049" s="2"/>
      <c r="T1049" s="2"/>
      <c r="U1049" s="2"/>
      <c r="V1049" s="2"/>
    </row>
    <row r="1050" spans="4:22" x14ac:dyDescent="0.25">
      <c r="D1050" s="2"/>
      <c r="E1050" s="2"/>
      <c r="F1050" s="2"/>
      <c r="G1050" s="2"/>
      <c r="H1050" s="2"/>
      <c r="I1050" s="2"/>
      <c r="J1050" s="2"/>
      <c r="K1050" s="2"/>
      <c r="L1050" s="2"/>
      <c r="M1050" s="2"/>
      <c r="N1050" s="2"/>
      <c r="O1050" s="2"/>
      <c r="P1050" s="2"/>
      <c r="Q1050" s="2"/>
      <c r="R1050" s="2"/>
      <c r="S1050" s="2"/>
      <c r="T1050" s="2"/>
      <c r="U1050" s="2"/>
      <c r="V1050" s="2"/>
    </row>
    <row r="1051" spans="4:22" x14ac:dyDescent="0.25">
      <c r="D1051" s="2"/>
      <c r="E1051" s="2"/>
      <c r="F1051" s="2"/>
      <c r="G1051" s="2"/>
      <c r="H1051" s="2"/>
      <c r="I1051" s="2"/>
      <c r="J1051" s="2"/>
      <c r="K1051" s="2"/>
      <c r="L1051" s="2"/>
      <c r="M1051" s="2"/>
      <c r="N1051" s="2"/>
      <c r="O1051" s="2"/>
      <c r="P1051" s="2"/>
      <c r="Q1051" s="2"/>
      <c r="R1051" s="2"/>
      <c r="S1051" s="2"/>
      <c r="T1051" s="2"/>
      <c r="U1051" s="2"/>
      <c r="V1051" s="2"/>
    </row>
    <row r="1052" spans="4:22" x14ac:dyDescent="0.25">
      <c r="D1052" s="2"/>
      <c r="E1052" s="2"/>
      <c r="F1052" s="2"/>
      <c r="G1052" s="2"/>
      <c r="H1052" s="2"/>
      <c r="I1052" s="2"/>
      <c r="J1052" s="2"/>
      <c r="K1052" s="2"/>
      <c r="L1052" s="2"/>
      <c r="M1052" s="2"/>
      <c r="N1052" s="2"/>
      <c r="O1052" s="2"/>
      <c r="P1052" s="2"/>
      <c r="Q1052" s="2"/>
      <c r="R1052" s="2"/>
      <c r="S1052" s="2"/>
      <c r="T1052" s="2"/>
      <c r="U1052" s="2"/>
      <c r="V1052" s="2"/>
    </row>
    <row r="1053" spans="4:22" x14ac:dyDescent="0.25">
      <c r="D1053" s="2"/>
      <c r="E1053" s="2"/>
      <c r="F1053" s="2"/>
      <c r="G1053" s="2"/>
      <c r="H1053" s="2"/>
      <c r="I1053" s="2"/>
      <c r="J1053" s="2"/>
      <c r="K1053" s="2"/>
      <c r="L1053" s="2"/>
      <c r="M1053" s="2"/>
      <c r="N1053" s="2"/>
      <c r="O1053" s="2"/>
      <c r="P1053" s="2"/>
      <c r="Q1053" s="2"/>
      <c r="R1053" s="2"/>
      <c r="S1053" s="2"/>
      <c r="T1053" s="2"/>
      <c r="U1053" s="2"/>
      <c r="V1053" s="2"/>
    </row>
    <row r="1054" spans="4:22" x14ac:dyDescent="0.25">
      <c r="D1054" s="2"/>
      <c r="E1054" s="2"/>
      <c r="F1054" s="2"/>
      <c r="G1054" s="2"/>
      <c r="H1054" s="2"/>
      <c r="I1054" s="2"/>
      <c r="J1054" s="2"/>
      <c r="K1054" s="2"/>
      <c r="L1054" s="2"/>
      <c r="M1054" s="2"/>
      <c r="N1054" s="2"/>
      <c r="O1054" s="2"/>
      <c r="P1054" s="2"/>
      <c r="Q1054" s="2"/>
      <c r="R1054" s="2"/>
      <c r="S1054" s="2"/>
      <c r="T1054" s="2"/>
      <c r="U1054" s="2"/>
      <c r="V1054" s="2"/>
    </row>
    <row r="1055" spans="4:22" x14ac:dyDescent="0.25">
      <c r="D1055" s="2"/>
      <c r="E1055" s="2"/>
      <c r="F1055" s="2"/>
      <c r="G1055" s="2"/>
      <c r="H1055" s="2"/>
      <c r="I1055" s="2"/>
      <c r="J1055" s="2"/>
      <c r="K1055" s="2"/>
      <c r="L1055" s="2"/>
      <c r="M1055" s="2"/>
      <c r="N1055" s="2"/>
      <c r="O1055" s="2"/>
      <c r="P1055" s="2"/>
      <c r="Q1055" s="2"/>
      <c r="R1055" s="2"/>
      <c r="S1055" s="2"/>
      <c r="T1055" s="2"/>
      <c r="U1055" s="2"/>
      <c r="V1055" s="2"/>
    </row>
    <row r="1056" spans="4:22" x14ac:dyDescent="0.25">
      <c r="D1056" s="2"/>
      <c r="E1056" s="2"/>
      <c r="F1056" s="2"/>
      <c r="G1056" s="2"/>
      <c r="H1056" s="2"/>
      <c r="I1056" s="2"/>
      <c r="J1056" s="2"/>
      <c r="K1056" s="2"/>
      <c r="L1056" s="2"/>
      <c r="M1056" s="2"/>
      <c r="N1056" s="2"/>
      <c r="O1056" s="2"/>
      <c r="P1056" s="2"/>
      <c r="Q1056" s="2"/>
      <c r="R1056" s="2"/>
      <c r="S1056" s="2"/>
      <c r="T1056" s="2"/>
      <c r="U1056" s="2"/>
      <c r="V1056" s="2"/>
    </row>
    <row r="1057" spans="4:22" x14ac:dyDescent="0.25">
      <c r="D1057" s="2"/>
      <c r="E1057" s="2"/>
      <c r="F1057" s="2"/>
      <c r="G1057" s="2"/>
      <c r="H1057" s="2"/>
      <c r="I1057" s="2"/>
      <c r="J1057" s="2"/>
      <c r="K1057" s="2"/>
      <c r="L1057" s="2"/>
      <c r="M1057" s="2"/>
      <c r="N1057" s="2"/>
      <c r="O1057" s="2"/>
      <c r="P1057" s="2"/>
      <c r="Q1057" s="2"/>
      <c r="R1057" s="2"/>
      <c r="S1057" s="2"/>
      <c r="T1057" s="2"/>
      <c r="U1057" s="2"/>
      <c r="V1057" s="2"/>
    </row>
    <row r="1058" spans="4:22" x14ac:dyDescent="0.25">
      <c r="D1058" s="2"/>
      <c r="E1058" s="2"/>
      <c r="F1058" s="2"/>
      <c r="G1058" s="2"/>
      <c r="H1058" s="2"/>
      <c r="I1058" s="2"/>
      <c r="J1058" s="2"/>
      <c r="K1058" s="2"/>
      <c r="L1058" s="2"/>
      <c r="M1058" s="2"/>
      <c r="N1058" s="2"/>
      <c r="O1058" s="2"/>
      <c r="P1058" s="2"/>
      <c r="Q1058" s="2"/>
      <c r="R1058" s="2"/>
      <c r="S1058" s="2"/>
      <c r="T1058" s="2"/>
      <c r="U1058" s="2"/>
      <c r="V1058" s="2"/>
    </row>
    <row r="1059" spans="4:22" x14ac:dyDescent="0.25">
      <c r="D1059" s="2"/>
      <c r="E1059" s="2"/>
      <c r="F1059" s="2"/>
      <c r="G1059" s="2"/>
      <c r="H1059" s="2"/>
      <c r="I1059" s="2"/>
      <c r="J1059" s="2"/>
      <c r="K1059" s="2"/>
      <c r="L1059" s="2"/>
      <c r="M1059" s="2"/>
      <c r="N1059" s="2"/>
      <c r="O1059" s="2"/>
      <c r="P1059" s="2"/>
      <c r="Q1059" s="2"/>
      <c r="R1059" s="2"/>
      <c r="S1059" s="2"/>
      <c r="T1059" s="2"/>
      <c r="U1059" s="2"/>
      <c r="V1059" s="2"/>
    </row>
    <row r="1060" spans="4:22" x14ac:dyDescent="0.25">
      <c r="D1060" s="2"/>
      <c r="E1060" s="2"/>
      <c r="F1060" s="2"/>
      <c r="G1060" s="2"/>
      <c r="H1060" s="2"/>
      <c r="I1060" s="2"/>
      <c r="J1060" s="2"/>
      <c r="K1060" s="2"/>
      <c r="L1060" s="2"/>
      <c r="M1060" s="2"/>
      <c r="N1060" s="2"/>
      <c r="O1060" s="2"/>
      <c r="P1060" s="2"/>
      <c r="Q1060" s="2"/>
      <c r="R1060" s="2"/>
      <c r="S1060" s="2"/>
      <c r="T1060" s="2"/>
      <c r="U1060" s="2"/>
      <c r="V1060" s="2"/>
    </row>
    <row r="1061" spans="4:22" x14ac:dyDescent="0.25">
      <c r="D1061" s="2"/>
      <c r="E1061" s="2"/>
      <c r="F1061" s="2"/>
      <c r="G1061" s="2"/>
      <c r="H1061" s="2"/>
      <c r="I1061" s="2"/>
      <c r="J1061" s="2"/>
      <c r="K1061" s="2"/>
      <c r="L1061" s="2"/>
      <c r="M1061" s="2"/>
      <c r="N1061" s="2"/>
      <c r="O1061" s="2"/>
      <c r="P1061" s="2"/>
      <c r="Q1061" s="2"/>
      <c r="R1061" s="2"/>
      <c r="S1061" s="2"/>
      <c r="T1061" s="2"/>
      <c r="U1061" s="2"/>
      <c r="V1061" s="2"/>
    </row>
  </sheetData>
  <sheetProtection algorithmName="SHA-512" hashValue="GcETxySWyQ0b0NHI7tgEflbdARQjw8CL1TJks/vJSk54yMHQCcE5w0tjIJjd16lRzdlnpYsh6ojABi/o5OIKVA==" saltValue="VNju16vIpvNKPhD2bi7rCA==" spinCount="100000" sheet="1" insertHyperlinks="0"/>
  <mergeCells count="14">
    <mergeCell ref="B10:B11"/>
    <mergeCell ref="C10:C11"/>
    <mergeCell ref="G2:H2"/>
    <mergeCell ref="G3:H3"/>
    <mergeCell ref="E19:K19"/>
    <mergeCell ref="D8:G8"/>
    <mergeCell ref="D2:D3"/>
    <mergeCell ref="F10:K10"/>
    <mergeCell ref="E17:K17"/>
    <mergeCell ref="E18:K18"/>
    <mergeCell ref="D12:D13"/>
    <mergeCell ref="D14:D15"/>
    <mergeCell ref="E10:E11"/>
    <mergeCell ref="D10:D11"/>
  </mergeCells>
  <phoneticPr fontId="13" type="noConversion"/>
  <conditionalFormatting sqref="F12 F14 H14">
    <cfRule type="expression" dxfId="65" priority="9">
      <formula>($H$4="Weight")</formula>
    </cfRule>
  </conditionalFormatting>
  <conditionalFormatting sqref="F13 F15 H15">
    <cfRule type="expression" dxfId="64" priority="1">
      <formula>($H$5="Weight")</formula>
    </cfRule>
  </conditionalFormatting>
  <conditionalFormatting sqref="J12 J14">
    <cfRule type="expression" dxfId="63" priority="5">
      <formula>($H$4="Number")</formula>
    </cfRule>
  </conditionalFormatting>
  <conditionalFormatting sqref="J13 J15">
    <cfRule type="expression" dxfId="62" priority="39">
      <formula>($H$5="Number")</formula>
    </cfRule>
  </conditionalFormatting>
  <dataValidations count="10">
    <dataValidation type="whole" errorStyle="warning" operator="greaterThanOrEqual" allowBlank="1" showInputMessage="1" showErrorMessage="1" error="Please indicate a value." prompt="Please indicate first in the section above in orange color whether you are reporting based on weight or number. _x000a__x000a_This value is mandatory when reporting based on NUMBER." sqref="J12:J15" xr:uid="{7ECDFC19-984B-48BF-831F-262ED13E1A51}">
      <formula1>0</formula1>
    </dataValidation>
    <dataValidation errorStyle="warning" allowBlank="1" sqref="I12" xr:uid="{8E0D1B48-2C18-4405-99ED-07DADF6BEAC9}"/>
    <dataValidation errorStyle="warning" allowBlank="1" showInputMessage="1" sqref="I13 H12:H13" xr:uid="{60029EFA-B072-4DCD-8764-5D2653FD52E0}"/>
    <dataValidation type="decimal" errorStyle="warning" operator="greaterThanOrEqual" allowBlank="1" showErrorMessage="1" error="Please indicate a value. For decimals, please use a dot instead of a comma." sqref="G12:G15" xr:uid="{BB3202F1-0E31-40E1-B901-44DA16C9DAE7}">
      <formula1>0</formula1>
    </dataValidation>
    <dataValidation type="decimal" errorStyle="warning" operator="greaterThanOrEqual" allowBlank="1" showInputMessage="1" showErrorMessage="1" error="Please indicate a value. For decimals, please use a dot instead of a comma." prompt="Please indicate first in the section above in orange color whether you are reporting based on weight or number. _x000a__x000a_This value is mandatory when reporting based on WEIGHT." sqref="F12:F15" xr:uid="{684CB452-86BB-4CCD-A083-AAF18C1A7EE5}">
      <formula1>0</formula1>
    </dataValidation>
    <dataValidation type="whole" errorStyle="warning" operator="greaterThanOrEqual" allowBlank="1" showErrorMessage="1" error="Please indicate a value. " sqref="K12:K15" xr:uid="{279BD1A6-72DB-4627-9067-54F2A96C5E39}">
      <formula1>0</formula1>
    </dataValidation>
    <dataValidation type="decimal" errorStyle="warning" operator="greaterThan" allowBlank="1" showInputMessage="1" showErrorMessage="1" error="Please indicate a value higher than the value in cell F14. _x000a_For decimals, please use a dot instead of a comma." prompt="Please indicate first in the section above in orange color whether you are reporting based on weight or number. _x000a__x000a_This value is mandatory when reporting based on WEIGHT." sqref="H14" xr:uid="{9883F279-773B-41C3-80F8-32805E6A4F67}">
      <formula1>F14</formula1>
    </dataValidation>
    <dataValidation type="decimal" errorStyle="warning" operator="greaterThan" allowBlank="1" showInputMessage="1" showErrorMessage="1" error="Please indicate a value higher than the value in cell F15. _x000a_For decimals, please use a dot instead of a comma." prompt="Please indicate first in the section above in orange color whether you are reporting based on weight or number. _x000a__x000a_This value is mandatory when reporting based on WEIGHT." sqref="H15" xr:uid="{AAC3F744-145E-4467-8B03-8990D46D22F7}">
      <formula1>F15</formula1>
    </dataValidation>
    <dataValidation type="decimal" errorStyle="warning" operator="greaterThan" allowBlank="1" showErrorMessage="1" error="Please indicate a value higher than the values in cell G14. _x000a_For decimals, please use a dot instead of a comma." sqref="I14" xr:uid="{52CFD61F-45FC-4168-9045-10D4E7CCAA12}">
      <formula1>G14</formula1>
    </dataValidation>
    <dataValidation type="decimal" errorStyle="warning" operator="greaterThan" allowBlank="1" showErrorMessage="1" error="Please indicate a value higer than the value in cell G15. _x000a_For decimals, please use a dot instead of a comma." sqref="I15" xr:uid="{49053064-D394-470B-8386-7A13B7CA5BDD}">
      <formula1>G15</formula1>
    </dataValidation>
  </dataValidations>
  <pageMargins left="0.7" right="0.7" top="0.75" bottom="0.75" header="0.3" footer="0.3"/>
  <pageSetup orientation="portrait" r:id="rId1"/>
  <ignoredErrors>
    <ignoredError sqref="D17:D19"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10E378E-D720-40F6-8DF4-A92861C80CBC}">
          <x14:formula1>
            <xm:f>Lists!$A$2:$A$32</xm:f>
          </x14:formula1>
          <xm:sqref>E5</xm:sqref>
        </x14:dataValidation>
        <x14:dataValidation type="list" allowBlank="1" showInputMessage="1" prompt="Please choose weight or number" xr:uid="{976730B3-353C-4AED-B8EB-814421604806}">
          <x14:formula1>
            <xm:f>Lists!$B$2:$B$4</xm:f>
          </x14:formula1>
          <xm:sqref>H4:H5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4BD23-8CD9-481E-B45D-B6B55B699F11}">
  <sheetPr>
    <tabColor theme="4" tint="0.59999389629810485"/>
  </sheetPr>
  <dimension ref="A1:ED374"/>
  <sheetViews>
    <sheetView zoomScale="80" zoomScaleNormal="80" workbookViewId="0">
      <selection activeCell="H2" sqref="H2"/>
    </sheetView>
  </sheetViews>
  <sheetFormatPr defaultRowHeight="15" x14ac:dyDescent="0.25"/>
  <cols>
    <col min="1" max="1" width="8.5703125" style="2"/>
    <col min="2" max="2" width="14.42578125" style="2" customWidth="1"/>
    <col min="3" max="3" width="19.5703125" style="8" customWidth="1"/>
    <col min="5" max="5" width="42.5703125" customWidth="1"/>
    <col min="6" max="6" width="77.42578125" customWidth="1"/>
    <col min="7" max="8" width="40.42578125" customWidth="1"/>
    <col min="9" max="11" width="33.5703125" customWidth="1"/>
    <col min="12" max="14" width="30.5703125" customWidth="1"/>
    <col min="15" max="15" width="34.42578125" customWidth="1"/>
    <col min="16" max="17" width="30.5703125" customWidth="1"/>
    <col min="18" max="18" width="33.42578125" customWidth="1"/>
  </cols>
  <sheetData>
    <row r="1" spans="3:133" ht="15.75" thickBot="1" x14ac:dyDescent="0.3">
      <c r="D1" s="2"/>
      <c r="E1" s="7"/>
      <c r="F1" s="7"/>
      <c r="G1" s="7"/>
      <c r="H1" s="7"/>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row>
    <row r="2" spans="3:133" ht="58.5" customHeight="1" x14ac:dyDescent="0.25">
      <c r="D2" s="8"/>
      <c r="E2" s="227" t="s">
        <v>23</v>
      </c>
      <c r="F2" s="222" t="s">
        <v>57</v>
      </c>
      <c r="G2" s="223"/>
      <c r="H2" s="6"/>
      <c r="I2" s="6"/>
      <c r="J2" s="6"/>
      <c r="K2" s="6"/>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3:133" ht="42" customHeight="1" thickBot="1" x14ac:dyDescent="0.3">
      <c r="D3" s="8"/>
      <c r="E3" s="228"/>
      <c r="F3" s="229" t="s">
        <v>58</v>
      </c>
      <c r="G3" s="230"/>
      <c r="H3" s="6"/>
      <c r="I3" s="6"/>
      <c r="J3" s="6"/>
      <c r="K3" s="6"/>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row>
    <row r="4" spans="3:133" ht="15.75" thickBot="1" x14ac:dyDescent="0.3">
      <c r="D4" s="2"/>
      <c r="E4" s="9"/>
      <c r="F4" s="9"/>
      <c r="G4" s="9"/>
      <c r="H4" s="9"/>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row>
    <row r="5" spans="3:133" ht="56.25" customHeight="1" thickBot="1" x14ac:dyDescent="0.3">
      <c r="D5" s="2"/>
      <c r="E5" s="213" t="s">
        <v>59</v>
      </c>
      <c r="F5" s="213"/>
      <c r="G5" s="213"/>
      <c r="H5" s="213"/>
      <c r="I5" s="213"/>
      <c r="J5" s="213"/>
      <c r="K5" s="213"/>
      <c r="L5" s="213"/>
      <c r="M5" s="213"/>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row>
    <row r="6" spans="3:133" ht="15.75" thickBot="1" x14ac:dyDescent="0.3">
      <c r="D6" s="2"/>
      <c r="E6" s="2"/>
      <c r="F6" s="2"/>
      <c r="G6" s="2"/>
      <c r="H6" s="2"/>
      <c r="I6" s="2"/>
      <c r="J6" s="2"/>
      <c r="K6" s="2"/>
      <c r="L6" s="2"/>
      <c r="M6" s="2"/>
      <c r="N6" s="2"/>
      <c r="O6" s="1"/>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row>
    <row r="7" spans="3:133" ht="47.1" customHeight="1" thickBot="1" x14ac:dyDescent="0.3">
      <c r="C7" s="14" t="s">
        <v>36</v>
      </c>
      <c r="D7" s="14" t="s">
        <v>37</v>
      </c>
      <c r="E7" s="10" t="s">
        <v>60</v>
      </c>
      <c r="F7" s="10" t="s">
        <v>61</v>
      </c>
      <c r="G7" s="10" t="s">
        <v>62</v>
      </c>
      <c r="H7" s="196" t="s">
        <v>648</v>
      </c>
      <c r="I7" s="10" t="s">
        <v>63</v>
      </c>
      <c r="J7" s="10" t="s">
        <v>64</v>
      </c>
      <c r="K7" s="10" t="s">
        <v>65</v>
      </c>
      <c r="L7" s="10" t="s">
        <v>66</v>
      </c>
      <c r="M7" s="10" t="s">
        <v>67</v>
      </c>
      <c r="N7" s="10" t="s">
        <v>68</v>
      </c>
      <c r="O7" s="10" t="s">
        <v>69</v>
      </c>
      <c r="P7" s="10" t="s">
        <v>70</v>
      </c>
      <c r="Q7" s="10" t="s">
        <v>71</v>
      </c>
      <c r="R7" s="10" t="s">
        <v>72</v>
      </c>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row>
    <row r="8" spans="3:133" ht="30.75" thickBot="1" x14ac:dyDescent="0.3">
      <c r="C8" s="86" t="str">
        <f>IF('CfB&amp;FC-PoM'!$E$5="&lt; Please select &gt;","&lt; Not selected &gt;",'CfB&amp;FC-PoM'!$E$5)</f>
        <v>&lt; Not selected &gt;</v>
      </c>
      <c r="D8" s="22" t="str">
        <f>'CfB&amp;FC-PoM'!$E$6</f>
        <v>2023</v>
      </c>
      <c r="E8" s="64" t="s">
        <v>73</v>
      </c>
      <c r="F8" s="64" t="s">
        <v>74</v>
      </c>
      <c r="G8" s="62" t="s">
        <v>76</v>
      </c>
      <c r="H8" s="119" t="str" cm="1">
        <f t="array" ref="H8">IFERROR(INDEX('2022_MCfB'!$G$2:$G$1000, MATCH(1, ('2022_MCfB'!$C$2:$C$1000=C8)*('2022_MCfB'!$F$2:$F$1000=F8), 0)), "No value found")</f>
        <v>No value found</v>
      </c>
      <c r="I8" s="79" t="s">
        <v>76</v>
      </c>
      <c r="J8" s="79"/>
      <c r="K8" s="79"/>
      <c r="L8" s="79"/>
      <c r="M8" s="76"/>
      <c r="N8" s="61" t="s">
        <v>76</v>
      </c>
      <c r="O8" s="61" t="s">
        <v>76</v>
      </c>
      <c r="P8" s="61" t="s">
        <v>76</v>
      </c>
      <c r="Q8" s="61" t="s">
        <v>76</v>
      </c>
      <c r="R8" s="60"/>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row>
    <row r="9" spans="3:133" ht="30.75" thickBot="1" x14ac:dyDescent="0.3">
      <c r="C9" s="86" t="str">
        <f>IF('CfB&amp;FC-PoM'!$E$5="&lt; Please select &gt;","&lt; Not selected &gt;",'CfB&amp;FC-PoM'!$E$5)</f>
        <v>&lt; Not selected &gt;</v>
      </c>
      <c r="D9" s="22" t="str">
        <f>'CfB&amp;FC-PoM'!$E$6</f>
        <v>2023</v>
      </c>
      <c r="E9" s="64" t="s">
        <v>73</v>
      </c>
      <c r="F9" s="64" t="s">
        <v>77</v>
      </c>
      <c r="G9" s="62" t="s">
        <v>76</v>
      </c>
      <c r="H9" s="119" t="str" cm="1">
        <f t="array" ref="H9">IFERROR(INDEX('2022_MCfB'!$G$2:$G$1000, MATCH(1, ('2022_MCfB'!$C$2:$C$1000=C9)*('2022_MCfB'!$F$2:$F$1000=F9), 0)), "No value found")</f>
        <v>No value found</v>
      </c>
      <c r="I9" s="79" t="s">
        <v>76</v>
      </c>
      <c r="J9" s="79"/>
      <c r="K9" s="79"/>
      <c r="L9" s="79"/>
      <c r="M9" s="76"/>
      <c r="N9" s="61" t="s">
        <v>76</v>
      </c>
      <c r="O9" s="61" t="s">
        <v>76</v>
      </c>
      <c r="P9" s="61" t="s">
        <v>76</v>
      </c>
      <c r="Q9" s="61" t="s">
        <v>76</v>
      </c>
      <c r="R9" s="60"/>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row>
    <row r="10" spans="3:133" ht="30.75" thickBot="1" x14ac:dyDescent="0.3">
      <c r="C10" s="86" t="str">
        <f>IF('CfB&amp;FC-PoM'!$E$5="&lt; Please select &gt;","&lt; Not selected &gt;",'CfB&amp;FC-PoM'!$E$5)</f>
        <v>&lt; Not selected &gt;</v>
      </c>
      <c r="D10" s="22" t="str">
        <f>'CfB&amp;FC-PoM'!$E$6</f>
        <v>2023</v>
      </c>
      <c r="E10" s="64" t="s">
        <v>78</v>
      </c>
      <c r="F10" s="64" t="s">
        <v>79</v>
      </c>
      <c r="G10" s="62" t="s">
        <v>76</v>
      </c>
      <c r="H10" s="119" t="str" cm="1">
        <f t="array" ref="H10">IFERROR(INDEX('2022_MCfB'!$G$2:$G$1000, MATCH(1, ('2022_MCfB'!$C$2:$C$1000=C10)*('2022_MCfB'!$F$2:$F$1000=F10), 0)), "No value found")</f>
        <v>No value found</v>
      </c>
      <c r="I10" s="79" t="s">
        <v>76</v>
      </c>
      <c r="J10" s="79"/>
      <c r="K10" s="79"/>
      <c r="L10" s="79"/>
      <c r="M10" s="76"/>
      <c r="N10" s="61" t="s">
        <v>76</v>
      </c>
      <c r="O10" s="61" t="s">
        <v>76</v>
      </c>
      <c r="P10" s="61" t="s">
        <v>76</v>
      </c>
      <c r="Q10" s="61" t="s">
        <v>76</v>
      </c>
      <c r="R10" s="60"/>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row>
    <row r="11" spans="3:133" ht="30.75" thickBot="1" x14ac:dyDescent="0.3">
      <c r="C11" s="86" t="str">
        <f>IF('CfB&amp;FC-PoM'!$E$5="&lt; Please select &gt;","&lt; Not selected &gt;",'CfB&amp;FC-PoM'!$E$5)</f>
        <v>&lt; Not selected &gt;</v>
      </c>
      <c r="D11" s="22" t="str">
        <f>'CfB&amp;FC-PoM'!$E$6</f>
        <v>2023</v>
      </c>
      <c r="E11" s="64" t="s">
        <v>78</v>
      </c>
      <c r="F11" s="64" t="s">
        <v>80</v>
      </c>
      <c r="G11" s="62" t="s">
        <v>76</v>
      </c>
      <c r="H11" s="119" t="str" cm="1">
        <f t="array" ref="H11">IFERROR(INDEX('2022_MCfB'!$G$2:$G$1000, MATCH(1, ('2022_MCfB'!$C$2:$C$1000=C11)*('2022_MCfB'!$F$2:$F$1000=F11), 0)), "No value found")</f>
        <v>No value found</v>
      </c>
      <c r="I11" s="79" t="s">
        <v>76</v>
      </c>
      <c r="J11" s="79"/>
      <c r="K11" s="79"/>
      <c r="L11" s="79"/>
      <c r="M11" s="76"/>
      <c r="N11" s="61" t="s">
        <v>76</v>
      </c>
      <c r="O11" s="61" t="s">
        <v>76</v>
      </c>
      <c r="P11" s="61" t="s">
        <v>76</v>
      </c>
      <c r="Q11" s="61" t="s">
        <v>76</v>
      </c>
      <c r="R11" s="60"/>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row>
    <row r="12" spans="3:133" ht="30.75" thickBot="1" x14ac:dyDescent="0.3">
      <c r="C12" s="86" t="str">
        <f>IF('CfB&amp;FC-PoM'!$E$5="&lt; Please select &gt;","&lt; Not selected &gt;",'CfB&amp;FC-PoM'!$E$5)</f>
        <v>&lt; Not selected &gt;</v>
      </c>
      <c r="D12" s="22" t="str">
        <f>'CfB&amp;FC-PoM'!$E$6</f>
        <v>2023</v>
      </c>
      <c r="E12" s="64" t="s">
        <v>78</v>
      </c>
      <c r="F12" s="64" t="s">
        <v>81</v>
      </c>
      <c r="G12" s="62" t="s">
        <v>76</v>
      </c>
      <c r="H12" s="119" t="str" cm="1">
        <f t="array" ref="H12">IFERROR(INDEX('2022_MCfB'!$G$2:$G$1000, MATCH(1, ('2022_MCfB'!$C$2:$C$1000=C12)*('2022_MCfB'!$F$2:$F$1000=F12), 0)), "No value found")</f>
        <v>No value found</v>
      </c>
      <c r="I12" s="79" t="s">
        <v>76</v>
      </c>
      <c r="J12" s="79"/>
      <c r="K12" s="79"/>
      <c r="L12" s="79"/>
      <c r="M12" s="76"/>
      <c r="N12" s="61" t="s">
        <v>76</v>
      </c>
      <c r="O12" s="61" t="s">
        <v>76</v>
      </c>
      <c r="P12" s="61" t="s">
        <v>76</v>
      </c>
      <c r="Q12" s="61" t="s">
        <v>76</v>
      </c>
      <c r="R12" s="60"/>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row>
    <row r="13" spans="3:133" ht="30.75" thickBot="1" x14ac:dyDescent="0.3">
      <c r="C13" s="86" t="str">
        <f>IF('CfB&amp;FC-PoM'!$E$5="&lt; Please select &gt;","&lt; Not selected &gt;",'CfB&amp;FC-PoM'!$E$5)</f>
        <v>&lt; Not selected &gt;</v>
      </c>
      <c r="D13" s="22" t="str">
        <f>'CfB&amp;FC-PoM'!$E$6</f>
        <v>2023</v>
      </c>
      <c r="E13" s="64" t="s">
        <v>78</v>
      </c>
      <c r="F13" s="64" t="s">
        <v>82</v>
      </c>
      <c r="G13" s="62" t="s">
        <v>76</v>
      </c>
      <c r="H13" s="119" t="str" cm="1">
        <f t="array" ref="H13">IFERROR(INDEX('2022_MCfB'!$G$2:$G$1000, MATCH(1, ('2022_MCfB'!$C$2:$C$1000=C13)*('2022_MCfB'!$F$2:$F$1000=F13), 0)), "No value found")</f>
        <v>No value found</v>
      </c>
      <c r="I13" s="79" t="s">
        <v>76</v>
      </c>
      <c r="J13" s="79"/>
      <c r="K13" s="79"/>
      <c r="L13" s="79"/>
      <c r="M13" s="76"/>
      <c r="N13" s="61" t="s">
        <v>76</v>
      </c>
      <c r="O13" s="61" t="s">
        <v>76</v>
      </c>
      <c r="P13" s="61" t="s">
        <v>76</v>
      </c>
      <c r="Q13" s="61" t="s">
        <v>76</v>
      </c>
      <c r="R13" s="60"/>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row>
    <row r="14" spans="3:133" ht="30.75" thickBot="1" x14ac:dyDescent="0.3">
      <c r="C14" s="86" t="str">
        <f>IF('CfB&amp;FC-PoM'!$E$5="&lt; Please select &gt;","&lt; Not selected &gt;",'CfB&amp;FC-PoM'!$E$5)</f>
        <v>&lt; Not selected &gt;</v>
      </c>
      <c r="D14" s="22" t="str">
        <f>'CfB&amp;FC-PoM'!$E$6</f>
        <v>2023</v>
      </c>
      <c r="E14" s="64" t="s">
        <v>78</v>
      </c>
      <c r="F14" s="64" t="s">
        <v>83</v>
      </c>
      <c r="G14" s="62" t="s">
        <v>76</v>
      </c>
      <c r="H14" s="119" t="str" cm="1">
        <f t="array" ref="H14">IFERROR(INDEX('2022_MCfB'!$G$2:$G$1000, MATCH(1, ('2022_MCfB'!$C$2:$C$1000=C14)*('2022_MCfB'!$F$2:$F$1000=F14), 0)), "No value found")</f>
        <v>No value found</v>
      </c>
      <c r="I14" s="79" t="s">
        <v>76</v>
      </c>
      <c r="J14" s="79"/>
      <c r="K14" s="79"/>
      <c r="L14" s="79"/>
      <c r="M14" s="76"/>
      <c r="N14" s="61" t="s">
        <v>76</v>
      </c>
      <c r="O14" s="61" t="s">
        <v>76</v>
      </c>
      <c r="P14" s="61" t="s">
        <v>76</v>
      </c>
      <c r="Q14" s="61" t="s">
        <v>76</v>
      </c>
      <c r="R14" s="60"/>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row>
    <row r="15" spans="3:133" ht="30.75" thickBot="1" x14ac:dyDescent="0.3">
      <c r="C15" s="86" t="str">
        <f>IF('CfB&amp;FC-PoM'!$E$5="&lt; Please select &gt;","&lt; Not selected &gt;",'CfB&amp;FC-PoM'!$E$5)</f>
        <v>&lt; Not selected &gt;</v>
      </c>
      <c r="D15" s="22" t="str">
        <f>'CfB&amp;FC-PoM'!$E$6</f>
        <v>2023</v>
      </c>
      <c r="E15" s="64" t="s">
        <v>78</v>
      </c>
      <c r="F15" s="64" t="s">
        <v>84</v>
      </c>
      <c r="G15" s="62" t="s">
        <v>76</v>
      </c>
      <c r="H15" s="119" t="str" cm="1">
        <f t="array" ref="H15">IFERROR(INDEX('2022_MCfB'!$G$2:$G$1000, MATCH(1, ('2022_MCfB'!$C$2:$C$1000=C15)*('2022_MCfB'!$F$2:$F$1000=F15), 0)), "No value found")</f>
        <v>No value found</v>
      </c>
      <c r="I15" s="79" t="s">
        <v>76</v>
      </c>
      <c r="J15" s="79"/>
      <c r="K15" s="79"/>
      <c r="L15" s="79"/>
      <c r="M15" s="76"/>
      <c r="N15" s="61" t="s">
        <v>76</v>
      </c>
      <c r="O15" s="61" t="s">
        <v>76</v>
      </c>
      <c r="P15" s="61" t="s">
        <v>76</v>
      </c>
      <c r="Q15" s="61" t="s">
        <v>76</v>
      </c>
      <c r="R15" s="60"/>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row>
    <row r="16" spans="3:133" ht="15.75" thickBot="1" x14ac:dyDescent="0.3">
      <c r="C16" s="86" t="str">
        <f>IF('CfB&amp;FC-PoM'!$E$5="&lt; Please select &gt;","&lt; Not selected &gt;",'CfB&amp;FC-PoM'!$E$5)</f>
        <v>&lt; Not selected &gt;</v>
      </c>
      <c r="D16" s="22" t="str">
        <f>'CfB&amp;FC-PoM'!$E$6</f>
        <v>2023</v>
      </c>
      <c r="E16" s="64" t="s">
        <v>85</v>
      </c>
      <c r="F16" s="64" t="s">
        <v>86</v>
      </c>
      <c r="G16" s="62" t="s">
        <v>76</v>
      </c>
      <c r="H16" s="119" t="str" cm="1">
        <f t="array" ref="H16">IFERROR(INDEX('2022_MCfB'!$G$2:$G$1000, MATCH(1, ('2022_MCfB'!$C$2:$C$1000=C16)*('2022_MCfB'!$F$2:$F$1000=F16), 0)), "No value found")</f>
        <v>No value found</v>
      </c>
      <c r="I16" s="79" t="s">
        <v>76</v>
      </c>
      <c r="J16" s="79"/>
      <c r="K16" s="79"/>
      <c r="L16" s="79"/>
      <c r="M16" s="76"/>
      <c r="N16" s="61" t="s">
        <v>76</v>
      </c>
      <c r="O16" s="61" t="s">
        <v>76</v>
      </c>
      <c r="P16" s="61" t="s">
        <v>76</v>
      </c>
      <c r="Q16" s="61" t="s">
        <v>76</v>
      </c>
      <c r="R16" s="60"/>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row>
    <row r="17" spans="2:134" ht="15.75" thickBot="1" x14ac:dyDescent="0.3">
      <c r="C17" s="86" t="str">
        <f>IF('CfB&amp;FC-PoM'!$E$5="&lt; Please select &gt;","&lt; Not selected &gt;",'CfB&amp;FC-PoM'!$E$5)</f>
        <v>&lt; Not selected &gt;</v>
      </c>
      <c r="D17" s="22" t="str">
        <f>'CfB&amp;FC-PoM'!$E$6</f>
        <v>2023</v>
      </c>
      <c r="E17" s="64" t="s">
        <v>85</v>
      </c>
      <c r="F17" s="64" t="s">
        <v>87</v>
      </c>
      <c r="G17" s="62" t="s">
        <v>76</v>
      </c>
      <c r="H17" s="119" t="str" cm="1">
        <f t="array" ref="H17">IFERROR(INDEX('2022_MCfB'!$G$2:$G$1000, MATCH(1, ('2022_MCfB'!$C$2:$C$1000=C17)*('2022_MCfB'!$F$2:$F$1000=F17), 0)), "No value found")</f>
        <v>No value found</v>
      </c>
      <c r="I17" s="79" t="s">
        <v>76</v>
      </c>
      <c r="J17" s="79"/>
      <c r="K17" s="79"/>
      <c r="L17" s="79"/>
      <c r="M17" s="76"/>
      <c r="N17" s="61" t="s">
        <v>76</v>
      </c>
      <c r="O17" s="61" t="s">
        <v>76</v>
      </c>
      <c r="P17" s="61" t="s">
        <v>76</v>
      </c>
      <c r="Q17" s="61" t="s">
        <v>76</v>
      </c>
      <c r="R17" s="60"/>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row>
    <row r="18" spans="2:134" ht="15.75" thickBot="1" x14ac:dyDescent="0.3">
      <c r="C18" s="86" t="str">
        <f>IF('CfB&amp;FC-PoM'!$E$5="&lt; Please select &gt;","&lt; Not selected &gt;",'CfB&amp;FC-PoM'!$E$5)</f>
        <v>&lt; Not selected &gt;</v>
      </c>
      <c r="D18" s="22" t="str">
        <f>'CfB&amp;FC-PoM'!$E$6</f>
        <v>2023</v>
      </c>
      <c r="E18" s="64" t="s">
        <v>85</v>
      </c>
      <c r="F18" s="64" t="s">
        <v>88</v>
      </c>
      <c r="G18" s="62" t="s">
        <v>76</v>
      </c>
      <c r="H18" s="119" t="str" cm="1">
        <f t="array" ref="H18">IFERROR(INDEX('2022_MCfB'!$G$2:$G$1000, MATCH(1, ('2022_MCfB'!$C$2:$C$1000=C18)*('2022_MCfB'!$F$2:$F$1000=F18), 0)), "No value found")</f>
        <v>No value found</v>
      </c>
      <c r="I18" s="79" t="s">
        <v>76</v>
      </c>
      <c r="J18" s="79"/>
      <c r="K18" s="79"/>
      <c r="L18" s="79"/>
      <c r="M18" s="76"/>
      <c r="N18" s="61" t="s">
        <v>76</v>
      </c>
      <c r="O18" s="61" t="s">
        <v>76</v>
      </c>
      <c r="P18" s="61" t="s">
        <v>76</v>
      </c>
      <c r="Q18" s="61" t="s">
        <v>76</v>
      </c>
      <c r="R18" s="60"/>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row>
    <row r="19" spans="2:134" ht="30.75" thickBot="1" x14ac:dyDescent="0.3">
      <c r="C19" s="86" t="str">
        <f>IF('CfB&amp;FC-PoM'!$E$5="&lt; Please select &gt;","&lt; Not selected &gt;",'CfB&amp;FC-PoM'!$E$5)</f>
        <v>&lt; Not selected &gt;</v>
      </c>
      <c r="D19" s="22" t="str">
        <f>'CfB&amp;FC-PoM'!$E$6</f>
        <v>2023</v>
      </c>
      <c r="E19" s="64" t="s">
        <v>85</v>
      </c>
      <c r="F19" s="64" t="s">
        <v>89</v>
      </c>
      <c r="G19" s="62" t="s">
        <v>76</v>
      </c>
      <c r="H19" s="119" t="str" cm="1">
        <f t="array" ref="H19">IFERROR(INDEX('2022_MCfB'!$G$2:$G$1000, MATCH(1, ('2022_MCfB'!$C$2:$C$1000=C19)*('2022_MCfB'!$F$2:$F$1000=F19), 0)), "No value found")</f>
        <v>No value found</v>
      </c>
      <c r="I19" s="79" t="s">
        <v>76</v>
      </c>
      <c r="J19" s="79"/>
      <c r="K19" s="79"/>
      <c r="L19" s="79"/>
      <c r="M19" s="76"/>
      <c r="N19" s="61" t="s">
        <v>76</v>
      </c>
      <c r="O19" s="61" t="s">
        <v>76</v>
      </c>
      <c r="P19" s="61" t="s">
        <v>76</v>
      </c>
      <c r="Q19" s="61" t="s">
        <v>76</v>
      </c>
      <c r="R19" s="60"/>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row>
    <row r="20" spans="2:134" ht="30.75" thickBot="1" x14ac:dyDescent="0.3">
      <c r="C20" s="86" t="str">
        <f>IF('CfB&amp;FC-PoM'!$E$5="&lt; Please select &gt;","&lt; Not selected &gt;",'CfB&amp;FC-PoM'!$E$5)</f>
        <v>&lt; Not selected &gt;</v>
      </c>
      <c r="D20" s="22" t="str">
        <f>'CfB&amp;FC-PoM'!$E$6</f>
        <v>2023</v>
      </c>
      <c r="E20" s="64" t="s">
        <v>85</v>
      </c>
      <c r="F20" s="64" t="s">
        <v>90</v>
      </c>
      <c r="G20" s="62" t="s">
        <v>76</v>
      </c>
      <c r="H20" s="119" t="str" cm="1">
        <f t="array" ref="H20">IFERROR(INDEX('2022_MCfB'!$G$2:$G$1000, MATCH(1, ('2022_MCfB'!$C$2:$C$1000=C20)*('2022_MCfB'!$F$2:$F$1000=F20), 0)), "No value found")</f>
        <v>No value found</v>
      </c>
      <c r="I20" s="79" t="s">
        <v>76</v>
      </c>
      <c r="J20" s="79"/>
      <c r="K20" s="79"/>
      <c r="L20" s="79"/>
      <c r="M20" s="76"/>
      <c r="N20" s="61" t="s">
        <v>76</v>
      </c>
      <c r="O20" s="61" t="s">
        <v>76</v>
      </c>
      <c r="P20" s="61" t="s">
        <v>76</v>
      </c>
      <c r="Q20" s="61" t="s">
        <v>76</v>
      </c>
      <c r="R20" s="60"/>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row>
    <row r="21" spans="2:134" ht="15.75" thickBot="1" x14ac:dyDescent="0.3">
      <c r="C21" s="86" t="str">
        <f>IF('CfB&amp;FC-PoM'!$E$5="&lt; Please select &gt;","&lt; Not selected &gt;",'CfB&amp;FC-PoM'!$E$5)</f>
        <v>&lt; Not selected &gt;</v>
      </c>
      <c r="D21" s="22" t="str">
        <f>'CfB&amp;FC-PoM'!$E$6</f>
        <v>2023</v>
      </c>
      <c r="E21" s="64" t="s">
        <v>85</v>
      </c>
      <c r="F21" s="64" t="s">
        <v>91</v>
      </c>
      <c r="G21" s="62" t="s">
        <v>76</v>
      </c>
      <c r="H21" s="119" t="str" cm="1">
        <f t="array" ref="H21">IFERROR(INDEX('2022_MCfB'!$G$2:$G$1000, MATCH(1, ('2022_MCfB'!$C$2:$C$1000=C21)*('2022_MCfB'!$F$2:$F$1000=F21), 0)), "No value found")</f>
        <v>No value found</v>
      </c>
      <c r="I21" s="79" t="s">
        <v>76</v>
      </c>
      <c r="J21" s="79"/>
      <c r="K21" s="79"/>
      <c r="L21" s="79"/>
      <c r="M21" s="76"/>
      <c r="N21" s="61" t="s">
        <v>76</v>
      </c>
      <c r="O21" s="61" t="s">
        <v>76</v>
      </c>
      <c r="P21" s="61" t="s">
        <v>76</v>
      </c>
      <c r="Q21" s="61" t="s">
        <v>76</v>
      </c>
      <c r="R21" s="60"/>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row>
    <row r="22" spans="2:134" ht="60.75" thickBot="1" x14ac:dyDescent="0.3">
      <c r="C22" s="86" t="str">
        <f>IF('CfB&amp;FC-PoM'!$E$5="&lt; Please select &gt;","&lt; Not selected &gt;",'CfB&amp;FC-PoM'!$E$5)</f>
        <v>&lt; Not selected &gt;</v>
      </c>
      <c r="D22" s="22" t="str">
        <f>'CfB&amp;FC-PoM'!$E$6</f>
        <v>2023</v>
      </c>
      <c r="E22" s="64" t="s">
        <v>92</v>
      </c>
      <c r="F22" s="64" t="s">
        <v>93</v>
      </c>
      <c r="G22" s="62" t="s">
        <v>76</v>
      </c>
      <c r="H22" s="119" t="str" cm="1">
        <f t="array" ref="H22">IFERROR(INDEX('2022_MCfB'!$G$2:$G$1000, MATCH(1, ('2022_MCfB'!$C$2:$C$1000=C22)*('2022_MCfB'!$F$2:$F$1000=F22), 0)), "No value found")</f>
        <v>No value found</v>
      </c>
      <c r="I22" s="79" t="s">
        <v>76</v>
      </c>
      <c r="J22" s="79"/>
      <c r="K22" s="79"/>
      <c r="L22" s="79"/>
      <c r="M22" s="76"/>
      <c r="N22" s="61" t="s">
        <v>76</v>
      </c>
      <c r="O22" s="61" t="s">
        <v>76</v>
      </c>
      <c r="P22" s="61" t="s">
        <v>76</v>
      </c>
      <c r="Q22" s="61" t="s">
        <v>76</v>
      </c>
      <c r="R22" s="60"/>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row>
    <row r="23" spans="2:134" ht="45.75" thickBot="1" x14ac:dyDescent="0.3">
      <c r="C23" s="86" t="str">
        <f>IF('CfB&amp;FC-PoM'!$E$5="&lt; Please select &gt;","&lt; Not selected &gt;",'CfB&amp;FC-PoM'!$E$5)</f>
        <v>&lt; Not selected &gt;</v>
      </c>
      <c r="D23" s="22" t="str">
        <f>'CfB&amp;FC-PoM'!$E$6</f>
        <v>2023</v>
      </c>
      <c r="E23" s="64" t="s">
        <v>92</v>
      </c>
      <c r="F23" s="64" t="s">
        <v>94</v>
      </c>
      <c r="G23" s="62" t="s">
        <v>76</v>
      </c>
      <c r="H23" s="119" t="str" cm="1">
        <f t="array" ref="H23">IFERROR(INDEX('2022_MCfB'!$G$2:$G$1000, MATCH(1, ('2022_MCfB'!$C$2:$C$1000=C23)*('2022_MCfB'!$F$2:$F$1000=F23), 0)), "No value found")</f>
        <v>No value found</v>
      </c>
      <c r="I23" s="79" t="s">
        <v>76</v>
      </c>
      <c r="J23" s="79"/>
      <c r="K23" s="79"/>
      <c r="L23" s="79"/>
      <c r="M23" s="76"/>
      <c r="N23" s="61" t="s">
        <v>76</v>
      </c>
      <c r="O23" s="61" t="s">
        <v>76</v>
      </c>
      <c r="P23" s="61" t="s">
        <v>76</v>
      </c>
      <c r="Q23" s="61" t="s">
        <v>76</v>
      </c>
      <c r="R23" s="60"/>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row>
    <row r="24" spans="2:134" ht="15.75" thickBot="1" x14ac:dyDescent="0.3">
      <c r="C24" s="86" t="str">
        <f>IF('CfB&amp;FC-PoM'!$E$5="&lt; Please select &gt;","&lt; Not selected &gt;",'CfB&amp;FC-PoM'!$E$5)</f>
        <v>&lt; Not selected &gt;</v>
      </c>
      <c r="D24" s="22" t="str">
        <f>'CfB&amp;FC-PoM'!$E$6</f>
        <v>2023</v>
      </c>
      <c r="E24" s="64" t="s">
        <v>92</v>
      </c>
      <c r="F24" s="64" t="s">
        <v>95</v>
      </c>
      <c r="G24" s="62" t="s">
        <v>76</v>
      </c>
      <c r="H24" s="119" t="str" cm="1">
        <f t="array" ref="H24">IFERROR(INDEX('2022_MCfB'!$G$2:$G$1000, MATCH(1, ('2022_MCfB'!$C$2:$C$1000=C24)*('2022_MCfB'!$F$2:$F$1000=F24), 0)), "No value found")</f>
        <v>No value found</v>
      </c>
      <c r="I24" s="79" t="s">
        <v>76</v>
      </c>
      <c r="J24" s="79"/>
      <c r="K24" s="79"/>
      <c r="L24" s="79"/>
      <c r="M24" s="76"/>
      <c r="N24" s="61" t="s">
        <v>76</v>
      </c>
      <c r="O24" s="61" t="s">
        <v>76</v>
      </c>
      <c r="P24" s="61" t="s">
        <v>76</v>
      </c>
      <c r="Q24" s="61" t="s">
        <v>76</v>
      </c>
      <c r="R24" s="60"/>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row>
    <row r="25" spans="2:134" ht="45.75" thickBot="1" x14ac:dyDescent="0.3">
      <c r="C25" s="86" t="str">
        <f>IF('CfB&amp;FC-PoM'!$E$5="&lt; Please select &gt;","&lt; Not selected &gt;",'CfB&amp;FC-PoM'!$E$5)</f>
        <v>&lt; Not selected &gt;</v>
      </c>
      <c r="D25" s="22" t="str">
        <f>'CfB&amp;FC-PoM'!$E$6</f>
        <v>2023</v>
      </c>
      <c r="E25" s="64" t="s">
        <v>96</v>
      </c>
      <c r="F25" s="64" t="s">
        <v>97</v>
      </c>
      <c r="G25" s="62" t="s">
        <v>76</v>
      </c>
      <c r="H25" s="119" t="str" cm="1">
        <f t="array" ref="H25">IFERROR(INDEX('2022_MCfB'!$G$2:$G$1000, MATCH(1, ('2022_MCfB'!$C$2:$C$1000=C25)*('2022_MCfB'!$F$2:$F$1000=F25), 0)), "No value found")</f>
        <v>No value found</v>
      </c>
      <c r="I25" s="79" t="s">
        <v>76</v>
      </c>
      <c r="J25" s="79"/>
      <c r="K25" s="79"/>
      <c r="L25" s="79"/>
      <c r="M25" s="76"/>
      <c r="N25" s="61" t="s">
        <v>76</v>
      </c>
      <c r="O25" s="61" t="s">
        <v>76</v>
      </c>
      <c r="P25" s="61" t="s">
        <v>76</v>
      </c>
      <c r="Q25" s="61" t="s">
        <v>76</v>
      </c>
      <c r="R25" s="79"/>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row>
    <row r="26" spans="2:134" ht="45.75" thickBot="1" x14ac:dyDescent="0.3">
      <c r="C26" s="86" t="str">
        <f>IF('CfB&amp;FC-PoM'!$E$5="&lt; Please select &gt;","&lt; Not selected &gt;",'CfB&amp;FC-PoM'!$E$5)</f>
        <v>&lt; Not selected &gt;</v>
      </c>
      <c r="D26" s="22" t="str">
        <f>'CfB&amp;FC-PoM'!$E$6</f>
        <v>2023</v>
      </c>
      <c r="E26" s="64" t="s">
        <v>96</v>
      </c>
      <c r="F26" s="64" t="s">
        <v>98</v>
      </c>
      <c r="G26" s="62" t="s">
        <v>76</v>
      </c>
      <c r="H26" s="119" t="str" cm="1">
        <f t="array" ref="H26">IFERROR(INDEX('2022_MCfB'!$G$2:$G$1000, MATCH(1, ('2022_MCfB'!$C$2:$C$1000=C26)*('2022_MCfB'!$F$2:$F$1000=F26), 0)), "No value found")</f>
        <v>No value found</v>
      </c>
      <c r="I26" s="79" t="s">
        <v>76</v>
      </c>
      <c r="J26" s="79"/>
      <c r="K26" s="79"/>
      <c r="L26" s="79"/>
      <c r="M26" s="76"/>
      <c r="N26" s="61" t="s">
        <v>76</v>
      </c>
      <c r="O26" s="61" t="s">
        <v>76</v>
      </c>
      <c r="P26" s="61" t="s">
        <v>76</v>
      </c>
      <c r="Q26" s="61" t="s">
        <v>76</v>
      </c>
      <c r="R26" s="79"/>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row>
    <row r="27" spans="2:134" ht="45.75" thickBot="1" x14ac:dyDescent="0.3">
      <c r="C27" s="86" t="str">
        <f>IF('CfB&amp;FC-PoM'!$E$5="&lt; Please select &gt;","&lt; Not selected &gt;",'CfB&amp;FC-PoM'!$E$5)</f>
        <v>&lt; Not selected &gt;</v>
      </c>
      <c r="D27" s="22" t="str">
        <f>'CfB&amp;FC-PoM'!$E$6</f>
        <v>2023</v>
      </c>
      <c r="E27" s="64" t="s">
        <v>96</v>
      </c>
      <c r="F27" s="64" t="s">
        <v>99</v>
      </c>
      <c r="G27" s="62" t="s">
        <v>76</v>
      </c>
      <c r="H27" s="119" t="str" cm="1">
        <f t="array" ref="H27">IFERROR(INDEX('2022_MCfB'!$G$2:$G$1000, MATCH(1, ('2022_MCfB'!$C$2:$C$1000=C27)*('2022_MCfB'!$F$2:$F$1000=F27), 0)), "No value found")</f>
        <v>No value found</v>
      </c>
      <c r="I27" s="79" t="s">
        <v>76</v>
      </c>
      <c r="J27" s="79"/>
      <c r="K27" s="79"/>
      <c r="L27" s="79"/>
      <c r="M27" s="76"/>
      <c r="N27" s="61" t="s">
        <v>76</v>
      </c>
      <c r="O27" s="61" t="s">
        <v>76</v>
      </c>
      <c r="P27" s="61" t="s">
        <v>76</v>
      </c>
      <c r="Q27" s="61" t="s">
        <v>76</v>
      </c>
      <c r="R27" s="79"/>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row>
    <row r="28" spans="2:134" ht="45.75" thickBot="1" x14ac:dyDescent="0.3">
      <c r="C28" s="86" t="str">
        <f>IF('CfB&amp;FC-PoM'!$E$5="&lt; Please select &gt;","&lt; Not selected &gt;",'CfB&amp;FC-PoM'!$E$5)</f>
        <v>&lt; Not selected &gt;</v>
      </c>
      <c r="D28" s="22" t="str">
        <f>'CfB&amp;FC-PoM'!$E$6</f>
        <v>2023</v>
      </c>
      <c r="E28" s="64" t="s">
        <v>100</v>
      </c>
      <c r="F28" s="64" t="s">
        <v>101</v>
      </c>
      <c r="G28" s="62" t="s">
        <v>76</v>
      </c>
      <c r="H28" s="119" t="str" cm="1">
        <f t="array" ref="H28">IFERROR(INDEX('2022_MCfB'!$G$2:$G$1000, MATCH(1, ('2022_MCfB'!$C$2:$C$1000=C28)*('2022_MCfB'!$F$2:$F$1000=F28), 0)), "No value found")</f>
        <v>No value found</v>
      </c>
      <c r="I28" s="79" t="s">
        <v>76</v>
      </c>
      <c r="J28" s="79"/>
      <c r="K28" s="79"/>
      <c r="L28" s="79"/>
      <c r="M28" s="76"/>
      <c r="N28" s="61" t="s">
        <v>76</v>
      </c>
      <c r="O28" s="61" t="s">
        <v>76</v>
      </c>
      <c r="P28" s="61" t="s">
        <v>76</v>
      </c>
      <c r="Q28" s="61" t="s">
        <v>76</v>
      </c>
      <c r="R28" s="60"/>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row>
    <row r="29" spans="2:134" ht="32.450000000000003" customHeight="1" thickBot="1" x14ac:dyDescent="0.3">
      <c r="C29" s="86" t="str">
        <f>IF('CfB&amp;FC-PoM'!$E$5="&lt; Please select &gt;","&lt; Not selected &gt;",'CfB&amp;FC-PoM'!$E$5)</f>
        <v>&lt; Not selected &gt;</v>
      </c>
      <c r="D29" s="22" t="str">
        <f>'CfB&amp;FC-PoM'!$E$6</f>
        <v>2023</v>
      </c>
      <c r="E29" s="64" t="s">
        <v>100</v>
      </c>
      <c r="F29" s="64" t="s">
        <v>102</v>
      </c>
      <c r="G29" s="62" t="s">
        <v>76</v>
      </c>
      <c r="H29" s="119" t="str" cm="1">
        <f t="array" ref="H29">IFERROR(INDEX('2022_MCfB'!$G$2:$G$1000, MATCH(1, ('2022_MCfB'!$C$2:$C$1000=C29)*('2022_MCfB'!$F$2:$F$1000=F29), 0)), "No value found")</f>
        <v>No value found</v>
      </c>
      <c r="I29" s="79" t="s">
        <v>76</v>
      </c>
      <c r="J29" s="79"/>
      <c r="K29" s="79"/>
      <c r="L29" s="79"/>
      <c r="M29" s="76"/>
      <c r="N29" s="61" t="s">
        <v>76</v>
      </c>
      <c r="O29" s="61" t="s">
        <v>76</v>
      </c>
      <c r="P29" s="61" t="s">
        <v>76</v>
      </c>
      <c r="Q29" s="61" t="s">
        <v>76</v>
      </c>
      <c r="R29" s="60"/>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row>
    <row r="30" spans="2:134" ht="33" customHeight="1" thickBot="1" x14ac:dyDescent="0.3">
      <c r="C30" s="86" t="str">
        <f>IF('CfB&amp;FC-PoM'!$E$5="&lt; Please select &gt;","&lt; Not selected &gt;",'CfB&amp;FC-PoM'!$E$5)</f>
        <v>&lt; Not selected &gt;</v>
      </c>
      <c r="D30" s="22" t="str">
        <f>'CfB&amp;FC-PoM'!$E$6</f>
        <v>2023</v>
      </c>
      <c r="E30" s="64" t="s">
        <v>100</v>
      </c>
      <c r="F30" s="64" t="s">
        <v>103</v>
      </c>
      <c r="G30" s="62" t="s">
        <v>76</v>
      </c>
      <c r="H30" s="119" t="str" cm="1">
        <f t="array" ref="H30">IFERROR(INDEX('2022_MCfB'!$G$2:$G$1000, MATCH(1, ('2022_MCfB'!$C$2:$C$1000=C30)*('2022_MCfB'!$F$2:$F$1000=F30), 0)), "No value found")</f>
        <v>No value found</v>
      </c>
      <c r="I30" s="79" t="s">
        <v>76</v>
      </c>
      <c r="J30" s="79"/>
      <c r="K30" s="79"/>
      <c r="L30" s="79"/>
      <c r="M30" s="76"/>
      <c r="N30" s="61" t="s">
        <v>76</v>
      </c>
      <c r="O30" s="61" t="s">
        <v>76</v>
      </c>
      <c r="P30" s="61" t="s">
        <v>76</v>
      </c>
      <c r="Q30" s="61" t="s">
        <v>76</v>
      </c>
      <c r="R30" s="60"/>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row>
    <row r="31" spans="2:134" ht="15.75" thickBot="1" x14ac:dyDescent="0.3">
      <c r="B31" s="224" t="s">
        <v>104</v>
      </c>
      <c r="C31" s="86" t="str">
        <f>IF('CfB&amp;FC-PoM'!$E$5="&lt; Please select &gt;","&lt; Not selected &gt;",'CfB&amp;FC-PoM'!$E$5)</f>
        <v>&lt; Not selected &gt;</v>
      </c>
      <c r="D31" s="22" t="str">
        <f>'CfB&amp;FC-PoM'!$E$6</f>
        <v>2023</v>
      </c>
      <c r="E31" s="61" t="s">
        <v>76</v>
      </c>
      <c r="F31" s="61" t="s">
        <v>105</v>
      </c>
      <c r="G31" s="61" t="s">
        <v>76</v>
      </c>
      <c r="H31" s="8"/>
      <c r="I31" s="79" t="s">
        <v>76</v>
      </c>
      <c r="J31" s="79"/>
      <c r="K31" s="79"/>
      <c r="L31" s="79"/>
      <c r="M31" s="76"/>
      <c r="N31" s="61" t="s">
        <v>76</v>
      </c>
      <c r="O31" s="61" t="s">
        <v>76</v>
      </c>
      <c r="P31" s="61" t="s">
        <v>76</v>
      </c>
      <c r="Q31" s="61" t="s">
        <v>76</v>
      </c>
      <c r="R31" s="60"/>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row>
    <row r="32" spans="2:134" ht="15.75" thickBot="1" x14ac:dyDescent="0.3">
      <c r="B32" s="225"/>
      <c r="C32" s="86" t="str">
        <f>IF('CfB&amp;FC-PoM'!$E$5="&lt; Please select &gt;","&lt; Not selected &gt;",'CfB&amp;FC-PoM'!$E$5)</f>
        <v>&lt; Not selected &gt;</v>
      </c>
      <c r="D32" s="22" t="str">
        <f>'CfB&amp;FC-PoM'!$E$6</f>
        <v>2023</v>
      </c>
      <c r="E32" s="61" t="s">
        <v>76</v>
      </c>
      <c r="F32" s="61" t="s">
        <v>105</v>
      </c>
      <c r="G32" s="61" t="s">
        <v>76</v>
      </c>
      <c r="I32" s="79" t="s">
        <v>76</v>
      </c>
      <c r="J32" s="79"/>
      <c r="K32" s="79"/>
      <c r="L32" s="79"/>
      <c r="M32" s="76"/>
      <c r="N32" s="61" t="s">
        <v>76</v>
      </c>
      <c r="O32" s="61" t="s">
        <v>76</v>
      </c>
      <c r="P32" s="61" t="s">
        <v>76</v>
      </c>
      <c r="Q32" s="61" t="s">
        <v>76</v>
      </c>
      <c r="R32" s="60"/>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row>
    <row r="33" spans="2:134" ht="15.75" thickBot="1" x14ac:dyDescent="0.3">
      <c r="B33" s="225"/>
      <c r="C33" s="86" t="str">
        <f>IF('CfB&amp;FC-PoM'!$E$5="&lt; Please select &gt;","&lt; Not selected &gt;",'CfB&amp;FC-PoM'!$E$5)</f>
        <v>&lt; Not selected &gt;</v>
      </c>
      <c r="D33" s="22" t="str">
        <f>'CfB&amp;FC-PoM'!$E$6</f>
        <v>2023</v>
      </c>
      <c r="E33" s="61" t="s">
        <v>76</v>
      </c>
      <c r="F33" s="61" t="s">
        <v>105</v>
      </c>
      <c r="G33" s="61" t="s">
        <v>76</v>
      </c>
      <c r="H33" s="8"/>
      <c r="I33" s="79" t="s">
        <v>76</v>
      </c>
      <c r="J33" s="79"/>
      <c r="K33" s="79"/>
      <c r="L33" s="79"/>
      <c r="M33" s="76"/>
      <c r="N33" s="61" t="s">
        <v>76</v>
      </c>
      <c r="O33" s="61" t="s">
        <v>76</v>
      </c>
      <c r="P33" s="61" t="s">
        <v>76</v>
      </c>
      <c r="Q33" s="61" t="s">
        <v>76</v>
      </c>
      <c r="R33" s="60"/>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row>
    <row r="34" spans="2:134" ht="15.75" thickBot="1" x14ac:dyDescent="0.3">
      <c r="B34" s="225"/>
      <c r="C34" s="86" t="str">
        <f>IF('CfB&amp;FC-PoM'!$E$5="&lt; Please select &gt;","&lt; Not selected &gt;",'CfB&amp;FC-PoM'!$E$5)</f>
        <v>&lt; Not selected &gt;</v>
      </c>
      <c r="D34" s="22" t="str">
        <f>'CfB&amp;FC-PoM'!$E$6</f>
        <v>2023</v>
      </c>
      <c r="E34" s="61" t="s">
        <v>76</v>
      </c>
      <c r="F34" s="61" t="s">
        <v>105</v>
      </c>
      <c r="G34" s="61" t="s">
        <v>76</v>
      </c>
      <c r="H34" s="8"/>
      <c r="I34" s="79" t="s">
        <v>76</v>
      </c>
      <c r="J34" s="79"/>
      <c r="K34" s="79"/>
      <c r="L34" s="79"/>
      <c r="M34" s="76"/>
      <c r="N34" s="61" t="s">
        <v>76</v>
      </c>
      <c r="O34" s="61" t="s">
        <v>76</v>
      </c>
      <c r="P34" s="61" t="s">
        <v>76</v>
      </c>
      <c r="Q34" s="61" t="s">
        <v>76</v>
      </c>
      <c r="R34" s="60"/>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row>
    <row r="35" spans="2:134" ht="15.75" thickBot="1" x14ac:dyDescent="0.3">
      <c r="B35" s="225"/>
      <c r="C35" s="86" t="str">
        <f>IF('CfB&amp;FC-PoM'!$E$5="&lt; Please select &gt;","&lt; Not selected &gt;",'CfB&amp;FC-PoM'!$E$5)</f>
        <v>&lt; Not selected &gt;</v>
      </c>
      <c r="D35" s="22" t="str">
        <f>'CfB&amp;FC-PoM'!$E$6</f>
        <v>2023</v>
      </c>
      <c r="E35" s="61" t="s">
        <v>76</v>
      </c>
      <c r="F35" s="61" t="s">
        <v>105</v>
      </c>
      <c r="G35" s="61" t="s">
        <v>76</v>
      </c>
      <c r="H35" s="8"/>
      <c r="I35" s="79" t="s">
        <v>76</v>
      </c>
      <c r="J35" s="79"/>
      <c r="K35" s="79"/>
      <c r="L35" s="79"/>
      <c r="M35" s="76"/>
      <c r="N35" s="61" t="s">
        <v>76</v>
      </c>
      <c r="O35" s="61" t="s">
        <v>76</v>
      </c>
      <c r="P35" s="61" t="s">
        <v>76</v>
      </c>
      <c r="Q35" s="61" t="s">
        <v>76</v>
      </c>
      <c r="R35" s="60"/>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row>
    <row r="36" spans="2:134" ht="15.75" thickBot="1" x14ac:dyDescent="0.3">
      <c r="B36" s="225"/>
      <c r="C36" s="86" t="str">
        <f>IF('CfB&amp;FC-PoM'!$E$5="&lt; Please select &gt;","&lt; Not selected &gt;",'CfB&amp;FC-PoM'!$E$5)</f>
        <v>&lt; Not selected &gt;</v>
      </c>
      <c r="D36" s="22" t="str">
        <f>'CfB&amp;FC-PoM'!$E$6</f>
        <v>2023</v>
      </c>
      <c r="E36" s="61" t="s">
        <v>76</v>
      </c>
      <c r="F36" s="61" t="s">
        <v>105</v>
      </c>
      <c r="G36" s="61" t="s">
        <v>76</v>
      </c>
      <c r="H36" s="8"/>
      <c r="I36" s="79" t="s">
        <v>76</v>
      </c>
      <c r="J36" s="79"/>
      <c r="K36" s="79"/>
      <c r="L36" s="79"/>
      <c r="M36" s="76"/>
      <c r="N36" s="61" t="s">
        <v>76</v>
      </c>
      <c r="O36" s="61" t="s">
        <v>76</v>
      </c>
      <c r="P36" s="61" t="s">
        <v>76</v>
      </c>
      <c r="Q36" s="61" t="s">
        <v>76</v>
      </c>
      <c r="R36" s="60"/>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row>
    <row r="37" spans="2:134" ht="15.75" thickBot="1" x14ac:dyDescent="0.3">
      <c r="B37" s="225"/>
      <c r="C37" s="86" t="str">
        <f>IF('CfB&amp;FC-PoM'!$E$5="&lt; Please select &gt;","&lt; Not selected &gt;",'CfB&amp;FC-PoM'!$E$5)</f>
        <v>&lt; Not selected &gt;</v>
      </c>
      <c r="D37" s="22" t="str">
        <f>'CfB&amp;FC-PoM'!$E$6</f>
        <v>2023</v>
      </c>
      <c r="E37" s="61" t="s">
        <v>76</v>
      </c>
      <c r="F37" s="61" t="s">
        <v>105</v>
      </c>
      <c r="G37" s="61" t="s">
        <v>76</v>
      </c>
      <c r="H37" s="8"/>
      <c r="I37" s="79" t="s">
        <v>76</v>
      </c>
      <c r="J37" s="79"/>
      <c r="K37" s="79"/>
      <c r="L37" s="79"/>
      <c r="M37" s="76"/>
      <c r="N37" s="61" t="s">
        <v>76</v>
      </c>
      <c r="O37" s="61" t="s">
        <v>76</v>
      </c>
      <c r="P37" s="61" t="s">
        <v>76</v>
      </c>
      <c r="Q37" s="61" t="s">
        <v>76</v>
      </c>
      <c r="R37" s="60"/>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row>
    <row r="38" spans="2:134" ht="15.75" thickBot="1" x14ac:dyDescent="0.3">
      <c r="B38" s="225"/>
      <c r="C38" s="86" t="str">
        <f>IF('CfB&amp;FC-PoM'!$E$5="&lt; Please select &gt;","&lt; Not selected &gt;",'CfB&amp;FC-PoM'!$E$5)</f>
        <v>&lt; Not selected &gt;</v>
      </c>
      <c r="D38" s="22" t="str">
        <f>'CfB&amp;FC-PoM'!$E$6</f>
        <v>2023</v>
      </c>
      <c r="E38" s="61" t="s">
        <v>76</v>
      </c>
      <c r="F38" s="61" t="s">
        <v>105</v>
      </c>
      <c r="G38" s="61" t="s">
        <v>76</v>
      </c>
      <c r="H38" s="8"/>
      <c r="I38" s="79" t="s">
        <v>76</v>
      </c>
      <c r="J38" s="79"/>
      <c r="K38" s="79"/>
      <c r="L38" s="79"/>
      <c r="M38" s="76"/>
      <c r="N38" s="61" t="s">
        <v>76</v>
      </c>
      <c r="O38" s="61" t="s">
        <v>76</v>
      </c>
      <c r="P38" s="61" t="s">
        <v>76</v>
      </c>
      <c r="Q38" s="61" t="s">
        <v>76</v>
      </c>
      <c r="R38" s="60"/>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row>
    <row r="39" spans="2:134" ht="15.75" thickBot="1" x14ac:dyDescent="0.3">
      <c r="B39" s="225"/>
      <c r="C39" s="86" t="str">
        <f>IF('CfB&amp;FC-PoM'!$E$5="&lt; Please select &gt;","&lt; Not selected &gt;",'CfB&amp;FC-PoM'!$E$5)</f>
        <v>&lt; Not selected &gt;</v>
      </c>
      <c r="D39" s="22" t="str">
        <f>'CfB&amp;FC-PoM'!$E$6</f>
        <v>2023</v>
      </c>
      <c r="E39" s="61" t="s">
        <v>76</v>
      </c>
      <c r="F39" s="61" t="s">
        <v>105</v>
      </c>
      <c r="G39" s="61" t="s">
        <v>76</v>
      </c>
      <c r="H39" s="8"/>
      <c r="I39" s="79" t="s">
        <v>76</v>
      </c>
      <c r="J39" s="79"/>
      <c r="K39" s="79"/>
      <c r="L39" s="79"/>
      <c r="M39" s="76"/>
      <c r="N39" s="61" t="s">
        <v>76</v>
      </c>
      <c r="O39" s="61" t="s">
        <v>76</v>
      </c>
      <c r="P39" s="61" t="s">
        <v>76</v>
      </c>
      <c r="Q39" s="61" t="s">
        <v>76</v>
      </c>
      <c r="R39" s="60"/>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row>
    <row r="40" spans="2:134" ht="15.75" thickBot="1" x14ac:dyDescent="0.3">
      <c r="B40" s="225"/>
      <c r="C40" s="86" t="str">
        <f>IF('CfB&amp;FC-PoM'!$E$5="&lt; Please select &gt;","&lt; Not selected &gt;",'CfB&amp;FC-PoM'!$E$5)</f>
        <v>&lt; Not selected &gt;</v>
      </c>
      <c r="D40" s="22" t="str">
        <f>'CfB&amp;FC-PoM'!$E$6</f>
        <v>2023</v>
      </c>
      <c r="E40" s="61" t="s">
        <v>76</v>
      </c>
      <c r="F40" s="61" t="s">
        <v>105</v>
      </c>
      <c r="G40" s="61" t="s">
        <v>76</v>
      </c>
      <c r="H40" s="8"/>
      <c r="I40" s="79" t="s">
        <v>76</v>
      </c>
      <c r="J40" s="79"/>
      <c r="K40" s="79"/>
      <c r="L40" s="79"/>
      <c r="M40" s="76"/>
      <c r="N40" s="61" t="s">
        <v>76</v>
      </c>
      <c r="O40" s="61" t="s">
        <v>76</v>
      </c>
      <c r="P40" s="61" t="s">
        <v>76</v>
      </c>
      <c r="Q40" s="61" t="s">
        <v>76</v>
      </c>
      <c r="R40" s="60"/>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row>
    <row r="41" spans="2:134" ht="15.75" thickBot="1" x14ac:dyDescent="0.3">
      <c r="B41" s="225"/>
      <c r="C41" s="86" t="str">
        <f>IF('CfB&amp;FC-PoM'!$E$5="&lt; Please select &gt;","&lt; Not selected &gt;",'CfB&amp;FC-PoM'!$E$5)</f>
        <v>&lt; Not selected &gt;</v>
      </c>
      <c r="D41" s="22" t="str">
        <f>'CfB&amp;FC-PoM'!$E$6</f>
        <v>2023</v>
      </c>
      <c r="E41" s="61" t="s">
        <v>76</v>
      </c>
      <c r="F41" s="61" t="s">
        <v>105</v>
      </c>
      <c r="G41" s="61" t="s">
        <v>76</v>
      </c>
      <c r="H41" s="8"/>
      <c r="I41" s="79" t="s">
        <v>76</v>
      </c>
      <c r="J41" s="79"/>
      <c r="K41" s="79"/>
      <c r="L41" s="79"/>
      <c r="M41" s="76"/>
      <c r="N41" s="61" t="s">
        <v>76</v>
      </c>
      <c r="O41" s="61" t="s">
        <v>76</v>
      </c>
      <c r="P41" s="61" t="s">
        <v>76</v>
      </c>
      <c r="Q41" s="61" t="s">
        <v>76</v>
      </c>
      <c r="R41" s="60"/>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row>
    <row r="42" spans="2:134" ht="15.75" thickBot="1" x14ac:dyDescent="0.3">
      <c r="B42" s="225"/>
      <c r="C42" s="86" t="str">
        <f>IF('CfB&amp;FC-PoM'!$E$5="&lt; Please select &gt;","&lt; Not selected &gt;",'CfB&amp;FC-PoM'!$E$5)</f>
        <v>&lt; Not selected &gt;</v>
      </c>
      <c r="D42" s="22" t="str">
        <f>'CfB&amp;FC-PoM'!$E$6</f>
        <v>2023</v>
      </c>
      <c r="E42" s="61" t="s">
        <v>76</v>
      </c>
      <c r="F42" s="61" t="s">
        <v>105</v>
      </c>
      <c r="G42" s="61" t="s">
        <v>76</v>
      </c>
      <c r="H42" s="8"/>
      <c r="I42" s="79" t="s">
        <v>76</v>
      </c>
      <c r="J42" s="79"/>
      <c r="K42" s="79"/>
      <c r="L42" s="79"/>
      <c r="M42" s="76"/>
      <c r="N42" s="61" t="s">
        <v>76</v>
      </c>
      <c r="O42" s="61" t="s">
        <v>76</v>
      </c>
      <c r="P42" s="61" t="s">
        <v>76</v>
      </c>
      <c r="Q42" s="61" t="s">
        <v>76</v>
      </c>
      <c r="R42" s="60"/>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row>
    <row r="43" spans="2:134" ht="15.75" thickBot="1" x14ac:dyDescent="0.3">
      <c r="B43" s="225"/>
      <c r="C43" s="86" t="str">
        <f>IF('CfB&amp;FC-PoM'!$E$5="&lt; Please select &gt;","&lt; Not selected &gt;",'CfB&amp;FC-PoM'!$E$5)</f>
        <v>&lt; Not selected &gt;</v>
      </c>
      <c r="D43" s="22" t="str">
        <f>'CfB&amp;FC-PoM'!$E$6</f>
        <v>2023</v>
      </c>
      <c r="E43" s="61" t="s">
        <v>76</v>
      </c>
      <c r="F43" s="61" t="s">
        <v>105</v>
      </c>
      <c r="G43" s="61" t="s">
        <v>76</v>
      </c>
      <c r="H43" s="8"/>
      <c r="I43" s="79" t="s">
        <v>76</v>
      </c>
      <c r="J43" s="79"/>
      <c r="K43" s="79"/>
      <c r="L43" s="79"/>
      <c r="M43" s="76"/>
      <c r="N43" s="61" t="s">
        <v>76</v>
      </c>
      <c r="O43" s="61" t="s">
        <v>76</v>
      </c>
      <c r="P43" s="61" t="s">
        <v>76</v>
      </c>
      <c r="Q43" s="61" t="s">
        <v>76</v>
      </c>
      <c r="R43" s="60"/>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row>
    <row r="44" spans="2:134" ht="15.75" thickBot="1" x14ac:dyDescent="0.3">
      <c r="B44" s="225"/>
      <c r="C44" s="86" t="str">
        <f>IF('CfB&amp;FC-PoM'!$E$5="&lt; Please select &gt;","&lt; Not selected &gt;",'CfB&amp;FC-PoM'!$E$5)</f>
        <v>&lt; Not selected &gt;</v>
      </c>
      <c r="D44" s="22" t="str">
        <f>'CfB&amp;FC-PoM'!$E$6</f>
        <v>2023</v>
      </c>
      <c r="E44" s="61" t="s">
        <v>76</v>
      </c>
      <c r="F44" s="61" t="s">
        <v>105</v>
      </c>
      <c r="G44" s="61" t="s">
        <v>76</v>
      </c>
      <c r="H44" s="8"/>
      <c r="I44" s="79" t="s">
        <v>76</v>
      </c>
      <c r="J44" s="79"/>
      <c r="K44" s="79"/>
      <c r="L44" s="79"/>
      <c r="M44" s="76"/>
      <c r="N44" s="61" t="s">
        <v>76</v>
      </c>
      <c r="O44" s="61" t="s">
        <v>76</v>
      </c>
      <c r="P44" s="61" t="s">
        <v>76</v>
      </c>
      <c r="Q44" s="61" t="s">
        <v>76</v>
      </c>
      <c r="R44" s="60"/>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row>
    <row r="45" spans="2:134" ht="15.75" thickBot="1" x14ac:dyDescent="0.3">
      <c r="B45" s="226"/>
      <c r="C45" s="86" t="str">
        <f>IF('CfB&amp;FC-PoM'!$E$5="&lt; Please select &gt;","&lt; Not selected &gt;",'CfB&amp;FC-PoM'!$E$5)</f>
        <v>&lt; Not selected &gt;</v>
      </c>
      <c r="D45" s="22" t="str">
        <f>'CfB&amp;FC-PoM'!$E$6</f>
        <v>2023</v>
      </c>
      <c r="E45" s="61" t="s">
        <v>76</v>
      </c>
      <c r="F45" s="61" t="s">
        <v>105</v>
      </c>
      <c r="G45" s="61" t="s">
        <v>76</v>
      </c>
      <c r="H45" s="8"/>
      <c r="I45" s="79" t="s">
        <v>76</v>
      </c>
      <c r="J45" s="79"/>
      <c r="K45" s="79"/>
      <c r="L45" s="79"/>
      <c r="M45" s="76"/>
      <c r="N45" s="61" t="s">
        <v>76</v>
      </c>
      <c r="O45" s="61" t="s">
        <v>76</v>
      </c>
      <c r="P45" s="61" t="s">
        <v>76</v>
      </c>
      <c r="Q45" s="61" t="s">
        <v>76</v>
      </c>
      <c r="R45" s="60"/>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row>
    <row r="46" spans="2:134" x14ac:dyDescent="0.25">
      <c r="C46" s="59"/>
      <c r="D46" s="60"/>
      <c r="E46" s="60"/>
      <c r="F46" s="60"/>
      <c r="G46" s="60"/>
      <c r="H46" s="60"/>
      <c r="I46" s="60"/>
      <c r="J46" s="60"/>
      <c r="K46" s="60"/>
      <c r="L46" s="60"/>
      <c r="M46" s="60"/>
      <c r="N46" s="60"/>
      <c r="O46" s="60"/>
      <c r="P46" s="60"/>
      <c r="Q46" s="60"/>
      <c r="R46" s="60"/>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row>
    <row r="47" spans="2:134" x14ac:dyDescent="0.25">
      <c r="C47" s="59"/>
      <c r="D47" s="60"/>
      <c r="E47" s="60"/>
      <c r="F47" s="60"/>
      <c r="G47" s="60"/>
      <c r="H47" s="60"/>
      <c r="I47" s="60"/>
      <c r="J47" s="60"/>
      <c r="K47" s="60"/>
      <c r="L47" s="60"/>
      <c r="M47" s="60"/>
      <c r="N47" s="60"/>
      <c r="O47" s="60"/>
      <c r="P47" s="60"/>
      <c r="Q47" s="60"/>
      <c r="R47" s="60"/>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row>
    <row r="48" spans="2:134" x14ac:dyDescent="0.25">
      <c r="C48" s="59"/>
      <c r="D48" s="60"/>
      <c r="E48" s="60"/>
      <c r="F48" s="60"/>
      <c r="G48" s="60"/>
      <c r="H48" s="60"/>
      <c r="I48" s="60"/>
      <c r="J48" s="60"/>
      <c r="K48" s="60"/>
      <c r="L48" s="60"/>
      <c r="M48" s="60"/>
      <c r="N48" s="60"/>
      <c r="O48" s="60"/>
      <c r="P48" s="60"/>
      <c r="Q48" s="60"/>
      <c r="R48" s="60"/>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row>
    <row r="49" spans="3:134" x14ac:dyDescent="0.25">
      <c r="C49" s="59"/>
      <c r="D49" s="60"/>
      <c r="E49" s="60"/>
      <c r="F49" s="60"/>
      <c r="G49" s="60"/>
      <c r="H49" s="60"/>
      <c r="I49" s="60"/>
      <c r="J49" s="60"/>
      <c r="K49" s="60"/>
      <c r="L49" s="60"/>
      <c r="M49" s="60"/>
      <c r="N49" s="60"/>
      <c r="O49" s="60"/>
      <c r="P49" s="60"/>
      <c r="Q49" s="60"/>
      <c r="R49" s="60"/>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row>
    <row r="50" spans="3:134" x14ac:dyDescent="0.25">
      <c r="C50" s="59"/>
      <c r="D50" s="60"/>
      <c r="E50" s="60"/>
      <c r="F50" s="60"/>
      <c r="G50" s="60"/>
      <c r="H50" s="60"/>
      <c r="I50" s="60"/>
      <c r="J50" s="60"/>
      <c r="K50" s="60"/>
      <c r="L50" s="60"/>
      <c r="M50" s="60"/>
      <c r="N50" s="60"/>
      <c r="O50" s="60"/>
      <c r="P50" s="60"/>
      <c r="Q50" s="60"/>
      <c r="R50" s="60"/>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row>
    <row r="51" spans="3:134" x14ac:dyDescent="0.25">
      <c r="C51" s="59"/>
      <c r="D51" s="60"/>
      <c r="E51" s="60"/>
      <c r="F51" s="60"/>
      <c r="G51" s="60"/>
      <c r="H51" s="60"/>
      <c r="I51" s="60"/>
      <c r="J51" s="60"/>
      <c r="K51" s="60"/>
      <c r="L51" s="60"/>
      <c r="M51" s="60"/>
      <c r="N51" s="60"/>
      <c r="O51" s="60"/>
      <c r="P51" s="60"/>
      <c r="Q51" s="60"/>
      <c r="R51" s="60"/>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row>
    <row r="52" spans="3:134" x14ac:dyDescent="0.25">
      <c r="C52" s="59"/>
      <c r="D52" s="60"/>
      <c r="E52" s="60"/>
      <c r="F52" s="60"/>
      <c r="G52" s="60"/>
      <c r="H52" s="60"/>
      <c r="I52" s="60"/>
      <c r="J52" s="60"/>
      <c r="K52" s="60"/>
      <c r="L52" s="60"/>
      <c r="M52" s="60"/>
      <c r="N52" s="60"/>
      <c r="O52" s="60"/>
      <c r="P52" s="60"/>
      <c r="Q52" s="60"/>
      <c r="R52" s="60"/>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row>
    <row r="53" spans="3:134" x14ac:dyDescent="0.25">
      <c r="C53" s="59"/>
      <c r="D53" s="60"/>
      <c r="E53" s="60"/>
      <c r="F53" s="60"/>
      <c r="G53" s="60"/>
      <c r="H53" s="60"/>
      <c r="I53" s="60"/>
      <c r="J53" s="60"/>
      <c r="K53" s="60"/>
      <c r="L53" s="60"/>
      <c r="M53" s="60"/>
      <c r="N53" s="60"/>
      <c r="O53" s="60"/>
      <c r="P53" s="60"/>
      <c r="Q53" s="60"/>
      <c r="R53" s="60"/>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row>
    <row r="54" spans="3:134" x14ac:dyDescent="0.25">
      <c r="C54" s="59"/>
      <c r="D54" s="60"/>
      <c r="E54" s="60"/>
      <c r="F54" s="60"/>
      <c r="G54" s="60"/>
      <c r="H54" s="60"/>
      <c r="I54" s="60"/>
      <c r="J54" s="60"/>
      <c r="K54" s="60"/>
      <c r="L54" s="60"/>
      <c r="M54" s="60"/>
      <c r="N54" s="60"/>
      <c r="O54" s="60"/>
      <c r="P54" s="60"/>
      <c r="Q54" s="60"/>
      <c r="R54" s="60"/>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row>
    <row r="55" spans="3:134" x14ac:dyDescent="0.25">
      <c r="C55" s="59"/>
      <c r="D55" s="60"/>
      <c r="E55" s="60"/>
      <c r="F55" s="60"/>
      <c r="G55" s="60"/>
      <c r="H55" s="60"/>
      <c r="I55" s="60"/>
      <c r="J55" s="60"/>
      <c r="K55" s="60"/>
      <c r="L55" s="60"/>
      <c r="M55" s="60"/>
      <c r="N55" s="60"/>
      <c r="O55" s="60"/>
      <c r="P55" s="60"/>
      <c r="Q55" s="60"/>
      <c r="R55" s="60"/>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row>
    <row r="56" spans="3:134" x14ac:dyDescent="0.25">
      <c r="C56" s="59"/>
      <c r="D56" s="60"/>
      <c r="E56" s="60"/>
      <c r="F56" s="60"/>
      <c r="G56" s="60"/>
      <c r="H56" s="60"/>
      <c r="I56" s="60"/>
      <c r="J56" s="60"/>
      <c r="K56" s="60"/>
      <c r="L56" s="60"/>
      <c r="M56" s="60"/>
      <c r="N56" s="60"/>
      <c r="O56" s="60"/>
      <c r="P56" s="60"/>
      <c r="Q56" s="60"/>
      <c r="R56" s="60"/>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row>
    <row r="57" spans="3:134" x14ac:dyDescent="0.25">
      <c r="C57" s="59"/>
      <c r="D57" s="60"/>
      <c r="E57" s="60"/>
      <c r="F57" s="60"/>
      <c r="G57" s="60"/>
      <c r="H57" s="60"/>
      <c r="I57" s="60"/>
      <c r="J57" s="60"/>
      <c r="K57" s="60"/>
      <c r="L57" s="60"/>
      <c r="M57" s="60"/>
      <c r="N57" s="60"/>
      <c r="O57" s="60"/>
      <c r="P57" s="60"/>
      <c r="Q57" s="60"/>
      <c r="R57" s="60"/>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row>
    <row r="58" spans="3:134" x14ac:dyDescent="0.25">
      <c r="C58" s="59"/>
      <c r="D58" s="60"/>
      <c r="E58" s="60"/>
      <c r="F58" s="60"/>
      <c r="G58" s="60"/>
      <c r="H58" s="60"/>
      <c r="I58" s="60"/>
      <c r="J58" s="60"/>
      <c r="K58" s="60"/>
      <c r="L58" s="60"/>
      <c r="M58" s="60"/>
      <c r="N58" s="60"/>
      <c r="O58" s="60"/>
      <c r="P58" s="60"/>
      <c r="Q58" s="60"/>
      <c r="R58" s="60"/>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row>
    <row r="59" spans="3:134" x14ac:dyDescent="0.25">
      <c r="C59" s="59"/>
      <c r="D59" s="60"/>
      <c r="E59" s="60"/>
      <c r="F59" s="60"/>
      <c r="G59" s="60"/>
      <c r="H59" s="60"/>
      <c r="I59" s="60"/>
      <c r="J59" s="60"/>
      <c r="K59" s="60"/>
      <c r="L59" s="60"/>
      <c r="M59" s="60"/>
      <c r="N59" s="60"/>
      <c r="O59" s="60"/>
      <c r="P59" s="60"/>
      <c r="Q59" s="60"/>
      <c r="R59" s="60"/>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row>
    <row r="60" spans="3:134" x14ac:dyDescent="0.25">
      <c r="C60" s="59"/>
      <c r="D60" s="60"/>
      <c r="E60" s="60"/>
      <c r="F60" s="60"/>
      <c r="G60" s="60"/>
      <c r="H60" s="60"/>
      <c r="I60" s="60"/>
      <c r="J60" s="60"/>
      <c r="K60" s="60"/>
      <c r="L60" s="60"/>
      <c r="M60" s="60"/>
      <c r="N60" s="60"/>
      <c r="O60" s="60"/>
      <c r="P60" s="60"/>
      <c r="Q60" s="60"/>
      <c r="R60" s="60"/>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row>
    <row r="61" spans="3:134" x14ac:dyDescent="0.25">
      <c r="C61" s="59"/>
      <c r="D61" s="60"/>
      <c r="E61" s="60"/>
      <c r="F61" s="60"/>
      <c r="G61" s="60"/>
      <c r="H61" s="60"/>
      <c r="I61" s="60"/>
      <c r="J61" s="60"/>
      <c r="K61" s="60"/>
      <c r="L61" s="60"/>
      <c r="M61" s="60"/>
      <c r="N61" s="60"/>
      <c r="O61" s="60"/>
      <c r="P61" s="60"/>
      <c r="Q61" s="60"/>
      <c r="R61" s="60"/>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row>
    <row r="62" spans="3:134" x14ac:dyDescent="0.25">
      <c r="C62" s="59"/>
      <c r="D62" s="60"/>
      <c r="E62" s="60"/>
      <c r="F62" s="60"/>
      <c r="G62" s="60"/>
      <c r="H62" s="60"/>
      <c r="I62" s="60"/>
      <c r="J62" s="60"/>
      <c r="K62" s="60"/>
      <c r="L62" s="60"/>
      <c r="M62" s="60"/>
      <c r="N62" s="60"/>
      <c r="O62" s="60"/>
      <c r="P62" s="60"/>
      <c r="Q62" s="60"/>
      <c r="R62" s="60"/>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row>
    <row r="63" spans="3:134" x14ac:dyDescent="0.25">
      <c r="C63" s="59"/>
      <c r="D63" s="60"/>
      <c r="E63" s="60"/>
      <c r="F63" s="60"/>
      <c r="G63" s="60"/>
      <c r="H63" s="60"/>
      <c r="I63" s="60"/>
      <c r="J63" s="60"/>
      <c r="K63" s="60"/>
      <c r="L63" s="60"/>
      <c r="M63" s="60"/>
      <c r="N63" s="60"/>
      <c r="O63" s="60"/>
      <c r="P63" s="60"/>
      <c r="Q63" s="60"/>
      <c r="R63" s="60"/>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row>
    <row r="64" spans="3:134" x14ac:dyDescent="0.25">
      <c r="C64" s="59"/>
      <c r="D64" s="60"/>
      <c r="E64" s="60"/>
      <c r="F64" s="60"/>
      <c r="G64" s="60"/>
      <c r="H64" s="60"/>
      <c r="I64" s="60"/>
      <c r="J64" s="60"/>
      <c r="K64" s="60"/>
      <c r="L64" s="60"/>
      <c r="M64" s="60"/>
      <c r="N64" s="60"/>
      <c r="O64" s="60"/>
      <c r="P64" s="60"/>
      <c r="Q64" s="60"/>
      <c r="R64" s="60"/>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row>
    <row r="65" spans="3:134" x14ac:dyDescent="0.25">
      <c r="C65" s="59"/>
      <c r="D65" s="60"/>
      <c r="E65" s="60"/>
      <c r="F65" s="60"/>
      <c r="G65" s="60"/>
      <c r="H65" s="60"/>
      <c r="I65" s="60"/>
      <c r="J65" s="60"/>
      <c r="K65" s="60"/>
      <c r="L65" s="60"/>
      <c r="M65" s="60"/>
      <c r="N65" s="60"/>
      <c r="O65" s="60"/>
      <c r="P65" s="60"/>
      <c r="Q65" s="60"/>
      <c r="R65" s="60"/>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row>
    <row r="66" spans="3:134" x14ac:dyDescent="0.25">
      <c r="C66" s="59"/>
      <c r="D66" s="60"/>
      <c r="E66" s="60"/>
      <c r="F66" s="60"/>
      <c r="G66" s="60"/>
      <c r="H66" s="60"/>
      <c r="I66" s="60"/>
      <c r="J66" s="60"/>
      <c r="K66" s="60"/>
      <c r="L66" s="60"/>
      <c r="M66" s="60"/>
      <c r="N66" s="60"/>
      <c r="O66" s="60"/>
      <c r="P66" s="60"/>
      <c r="Q66" s="60"/>
      <c r="R66" s="60"/>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row>
    <row r="67" spans="3:134" x14ac:dyDescent="0.25">
      <c r="C67" s="59"/>
      <c r="D67" s="60"/>
      <c r="E67" s="60"/>
      <c r="F67" s="60"/>
      <c r="G67" s="60"/>
      <c r="H67" s="60"/>
      <c r="I67" s="60"/>
      <c r="J67" s="60"/>
      <c r="K67" s="60"/>
      <c r="L67" s="60"/>
      <c r="M67" s="60"/>
      <c r="N67" s="60"/>
      <c r="O67" s="60"/>
      <c r="P67" s="60"/>
      <c r="Q67" s="60"/>
      <c r="R67" s="60"/>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row>
    <row r="68" spans="3:134" x14ac:dyDescent="0.25">
      <c r="C68" s="59"/>
      <c r="D68" s="60"/>
      <c r="E68" s="60"/>
      <c r="F68" s="60"/>
      <c r="G68" s="60"/>
      <c r="H68" s="60"/>
      <c r="I68" s="60"/>
      <c r="J68" s="60"/>
      <c r="K68" s="60"/>
      <c r="L68" s="60"/>
      <c r="M68" s="60"/>
      <c r="N68" s="60"/>
      <c r="O68" s="60"/>
      <c r="P68" s="60"/>
      <c r="Q68" s="60"/>
      <c r="R68" s="60"/>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row>
    <row r="69" spans="3:134" x14ac:dyDescent="0.25">
      <c r="C69" s="59"/>
      <c r="D69" s="60"/>
      <c r="E69" s="60"/>
      <c r="F69" s="60"/>
      <c r="G69" s="60"/>
      <c r="H69" s="60"/>
      <c r="I69" s="60"/>
      <c r="J69" s="60"/>
      <c r="K69" s="60"/>
      <c r="L69" s="60"/>
      <c r="M69" s="60"/>
      <c r="N69" s="60"/>
      <c r="O69" s="60"/>
      <c r="P69" s="60"/>
      <c r="Q69" s="60"/>
      <c r="R69" s="60"/>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row>
    <row r="70" spans="3:134" x14ac:dyDescent="0.25">
      <c r="C70" s="59"/>
      <c r="D70" s="60"/>
      <c r="E70" s="60"/>
      <c r="F70" s="60"/>
      <c r="G70" s="60"/>
      <c r="H70" s="60"/>
      <c r="I70" s="60"/>
      <c r="J70" s="60"/>
      <c r="K70" s="60"/>
      <c r="L70" s="60"/>
      <c r="M70" s="60"/>
      <c r="N70" s="60"/>
      <c r="O70" s="60"/>
      <c r="P70" s="60"/>
      <c r="Q70" s="60"/>
      <c r="R70" s="60"/>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row>
    <row r="71" spans="3:134" x14ac:dyDescent="0.25">
      <c r="C71" s="59"/>
      <c r="D71" s="60"/>
      <c r="E71" s="60"/>
      <c r="F71" s="60"/>
      <c r="G71" s="60"/>
      <c r="H71" s="60"/>
      <c r="I71" s="60"/>
      <c r="J71" s="60"/>
      <c r="K71" s="60"/>
      <c r="L71" s="60"/>
      <c r="M71" s="60"/>
      <c r="N71" s="60"/>
      <c r="O71" s="60"/>
      <c r="P71" s="60"/>
      <c r="Q71" s="60"/>
      <c r="R71" s="60"/>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row>
    <row r="72" spans="3:134" x14ac:dyDescent="0.25">
      <c r="C72" s="59"/>
      <c r="D72" s="60"/>
      <c r="E72" s="60"/>
      <c r="F72" s="60"/>
      <c r="G72" s="60"/>
      <c r="H72" s="60"/>
      <c r="I72" s="60"/>
      <c r="J72" s="60"/>
      <c r="K72" s="60"/>
      <c r="L72" s="60"/>
      <c r="M72" s="60"/>
      <c r="N72" s="60"/>
      <c r="O72" s="60"/>
      <c r="P72" s="60"/>
      <c r="Q72" s="60"/>
      <c r="R72" s="60"/>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row>
    <row r="73" spans="3:134" x14ac:dyDescent="0.25">
      <c r="C73" s="59"/>
      <c r="D73" s="60"/>
      <c r="E73" s="60"/>
      <c r="F73" s="60"/>
      <c r="G73" s="60"/>
      <c r="H73" s="60"/>
      <c r="I73" s="60"/>
      <c r="J73" s="60"/>
      <c r="K73" s="60"/>
      <c r="L73" s="60"/>
      <c r="M73" s="60"/>
      <c r="N73" s="60"/>
      <c r="O73" s="60"/>
      <c r="P73" s="60"/>
      <c r="Q73" s="60"/>
      <c r="R73" s="60"/>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row>
    <row r="74" spans="3:134" x14ac:dyDescent="0.25">
      <c r="C74" s="59"/>
      <c r="D74" s="60"/>
      <c r="E74" s="60"/>
      <c r="F74" s="60"/>
      <c r="G74" s="60"/>
      <c r="H74" s="60"/>
      <c r="I74" s="60"/>
      <c r="J74" s="60"/>
      <c r="K74" s="60"/>
      <c r="L74" s="60"/>
      <c r="M74" s="60"/>
      <c r="N74" s="60"/>
      <c r="O74" s="60"/>
      <c r="P74" s="60"/>
      <c r="Q74" s="60"/>
      <c r="R74" s="60"/>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row>
    <row r="75" spans="3:134" x14ac:dyDescent="0.25">
      <c r="C75" s="59"/>
      <c r="D75" s="60"/>
      <c r="E75" s="60"/>
      <c r="F75" s="60"/>
      <c r="G75" s="60"/>
      <c r="H75" s="60"/>
      <c r="I75" s="60"/>
      <c r="J75" s="60"/>
      <c r="K75" s="60"/>
      <c r="L75" s="60"/>
      <c r="M75" s="60"/>
      <c r="N75" s="60"/>
      <c r="O75" s="60"/>
      <c r="P75" s="60"/>
      <c r="Q75" s="60"/>
      <c r="R75" s="60"/>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row>
    <row r="76" spans="3:134" x14ac:dyDescent="0.25">
      <c r="C76" s="59"/>
      <c r="D76" s="60"/>
      <c r="E76" s="60"/>
      <c r="F76" s="60"/>
      <c r="G76" s="60"/>
      <c r="H76" s="60"/>
      <c r="I76" s="60"/>
      <c r="J76" s="60"/>
      <c r="K76" s="60"/>
      <c r="L76" s="60"/>
      <c r="M76" s="60"/>
      <c r="N76" s="60"/>
      <c r="O76" s="60"/>
      <c r="P76" s="60"/>
      <c r="Q76" s="60"/>
      <c r="R76" s="60"/>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row>
    <row r="77" spans="3:134" x14ac:dyDescent="0.25">
      <c r="C77" s="59"/>
      <c r="D77" s="60"/>
      <c r="E77" s="60"/>
      <c r="F77" s="60"/>
      <c r="G77" s="60"/>
      <c r="H77" s="60"/>
      <c r="I77" s="60"/>
      <c r="J77" s="60"/>
      <c r="K77" s="60"/>
      <c r="L77" s="60"/>
      <c r="M77" s="60"/>
      <c r="N77" s="60"/>
      <c r="O77" s="60"/>
      <c r="P77" s="60"/>
      <c r="Q77" s="60"/>
      <c r="R77" s="60"/>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row>
    <row r="78" spans="3:134" x14ac:dyDescent="0.25">
      <c r="C78" s="59"/>
      <c r="D78" s="60"/>
      <c r="E78" s="60"/>
      <c r="F78" s="60"/>
      <c r="G78" s="60"/>
      <c r="H78" s="60"/>
      <c r="I78" s="60"/>
      <c r="J78" s="60"/>
      <c r="K78" s="60"/>
      <c r="L78" s="60"/>
      <c r="M78" s="60"/>
      <c r="N78" s="60"/>
      <c r="O78" s="60"/>
      <c r="P78" s="60"/>
      <c r="Q78" s="60"/>
      <c r="R78" s="60"/>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row>
    <row r="79" spans="3:134" x14ac:dyDescent="0.25">
      <c r="C79" s="59"/>
      <c r="D79" s="60"/>
      <c r="E79" s="60"/>
      <c r="F79" s="60"/>
      <c r="G79" s="60"/>
      <c r="H79" s="60"/>
      <c r="I79" s="60"/>
      <c r="J79" s="60"/>
      <c r="K79" s="60"/>
      <c r="L79" s="60"/>
      <c r="M79" s="60"/>
      <c r="N79" s="60"/>
      <c r="O79" s="60"/>
      <c r="P79" s="60"/>
      <c r="Q79" s="60"/>
      <c r="R79" s="60"/>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row>
    <row r="80" spans="3:134" x14ac:dyDescent="0.25">
      <c r="C80" s="59"/>
      <c r="D80" s="60"/>
      <c r="E80" s="60"/>
      <c r="F80" s="60"/>
      <c r="G80" s="60"/>
      <c r="H80" s="60"/>
      <c r="I80" s="60"/>
      <c r="J80" s="60"/>
      <c r="K80" s="60"/>
      <c r="L80" s="60"/>
      <c r="M80" s="60"/>
      <c r="N80" s="60"/>
      <c r="O80" s="60"/>
      <c r="P80" s="60"/>
      <c r="Q80" s="60"/>
      <c r="R80" s="60"/>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row>
    <row r="81" spans="3:134" x14ac:dyDescent="0.25">
      <c r="C81" s="59"/>
      <c r="D81" s="60"/>
      <c r="E81" s="60"/>
      <c r="F81" s="60"/>
      <c r="G81" s="60"/>
      <c r="H81" s="60"/>
      <c r="I81" s="60"/>
      <c r="J81" s="60"/>
      <c r="K81" s="60"/>
      <c r="L81" s="60"/>
      <c r="M81" s="60"/>
      <c r="N81" s="60"/>
      <c r="O81" s="60"/>
      <c r="P81" s="60"/>
      <c r="Q81" s="60"/>
      <c r="R81" s="60"/>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row>
    <row r="82" spans="3:134" x14ac:dyDescent="0.25">
      <c r="C82" s="59"/>
      <c r="D82" s="60"/>
      <c r="E82" s="60"/>
      <c r="F82" s="60"/>
      <c r="G82" s="60"/>
      <c r="H82" s="60"/>
      <c r="I82" s="60"/>
      <c r="J82" s="60"/>
      <c r="K82" s="60"/>
      <c r="L82" s="60"/>
      <c r="M82" s="60"/>
      <c r="N82" s="60"/>
      <c r="O82" s="60"/>
      <c r="P82" s="60"/>
      <c r="Q82" s="60"/>
      <c r="R82" s="60"/>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row>
    <row r="83" spans="3:134" x14ac:dyDescent="0.25">
      <c r="C83" s="59"/>
      <c r="D83" s="60"/>
      <c r="E83" s="60"/>
      <c r="F83" s="60"/>
      <c r="G83" s="60"/>
      <c r="H83" s="60"/>
      <c r="I83" s="60"/>
      <c r="J83" s="60"/>
      <c r="K83" s="60"/>
      <c r="L83" s="60"/>
      <c r="M83" s="60"/>
      <c r="N83" s="60"/>
      <c r="O83" s="60"/>
      <c r="P83" s="60"/>
      <c r="Q83" s="60"/>
      <c r="R83" s="60"/>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row>
    <row r="84" spans="3:134" x14ac:dyDescent="0.25">
      <c r="C84" s="59"/>
      <c r="D84" s="60"/>
      <c r="E84" s="60"/>
      <c r="F84" s="60"/>
      <c r="G84" s="60"/>
      <c r="H84" s="60"/>
      <c r="I84" s="60"/>
      <c r="J84" s="60"/>
      <c r="K84" s="60"/>
      <c r="L84" s="60"/>
      <c r="M84" s="60"/>
      <c r="N84" s="60"/>
      <c r="O84" s="60"/>
      <c r="P84" s="60"/>
      <c r="Q84" s="60"/>
      <c r="R84" s="60"/>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row>
    <row r="85" spans="3:134" x14ac:dyDescent="0.25">
      <c r="C85" s="59"/>
      <c r="D85" s="60"/>
      <c r="E85" s="60"/>
      <c r="F85" s="60"/>
      <c r="G85" s="60"/>
      <c r="H85" s="60"/>
      <c r="I85" s="60"/>
      <c r="J85" s="60"/>
      <c r="K85" s="60"/>
      <c r="L85" s="60"/>
      <c r="M85" s="60"/>
      <c r="N85" s="60"/>
      <c r="O85" s="60"/>
      <c r="P85" s="60"/>
      <c r="Q85" s="60"/>
      <c r="R85" s="60"/>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row>
    <row r="86" spans="3:134" x14ac:dyDescent="0.25">
      <c r="C86" s="59"/>
      <c r="D86" s="60"/>
      <c r="E86" s="60"/>
      <c r="F86" s="60"/>
      <c r="G86" s="60"/>
      <c r="H86" s="60"/>
      <c r="I86" s="60"/>
      <c r="J86" s="60"/>
      <c r="K86" s="60"/>
      <c r="L86" s="60"/>
      <c r="M86" s="60"/>
      <c r="N86" s="60"/>
      <c r="O86" s="60"/>
      <c r="P86" s="60"/>
      <c r="Q86" s="60"/>
      <c r="R86" s="60"/>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row>
    <row r="87" spans="3:134" x14ac:dyDescent="0.25">
      <c r="C87" s="59"/>
      <c r="D87" s="60"/>
      <c r="E87" s="60"/>
      <c r="F87" s="60"/>
      <c r="G87" s="60"/>
      <c r="H87" s="60"/>
      <c r="I87" s="60"/>
      <c r="J87" s="60"/>
      <c r="K87" s="60"/>
      <c r="L87" s="60"/>
      <c r="M87" s="60"/>
      <c r="N87" s="60"/>
      <c r="O87" s="60"/>
      <c r="P87" s="60"/>
      <c r="Q87" s="60"/>
      <c r="R87" s="60"/>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row>
    <row r="88" spans="3:134" x14ac:dyDescent="0.25">
      <c r="C88" s="59"/>
      <c r="D88" s="60"/>
      <c r="E88" s="60"/>
      <c r="F88" s="60"/>
      <c r="G88" s="60"/>
      <c r="H88" s="60"/>
      <c r="I88" s="60"/>
      <c r="J88" s="60"/>
      <c r="K88" s="60"/>
      <c r="L88" s="60"/>
      <c r="M88" s="60"/>
      <c r="N88" s="60"/>
      <c r="O88" s="60"/>
      <c r="P88" s="60"/>
      <c r="Q88" s="60"/>
      <c r="R88" s="60"/>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row>
    <row r="89" spans="3:134" x14ac:dyDescent="0.25">
      <c r="C89" s="59"/>
      <c r="D89" s="60"/>
      <c r="E89" s="60"/>
      <c r="F89" s="60"/>
      <c r="G89" s="60"/>
      <c r="H89" s="60"/>
      <c r="I89" s="60"/>
      <c r="J89" s="60"/>
      <c r="K89" s="60"/>
      <c r="L89" s="60"/>
      <c r="M89" s="60"/>
      <c r="N89" s="60"/>
      <c r="O89" s="60"/>
      <c r="P89" s="60"/>
      <c r="Q89" s="60"/>
      <c r="R89" s="60"/>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row>
    <row r="90" spans="3:134" x14ac:dyDescent="0.25">
      <c r="C90" s="59"/>
      <c r="D90" s="60"/>
      <c r="E90" s="60"/>
      <c r="F90" s="60"/>
      <c r="G90" s="60"/>
      <c r="H90" s="60"/>
      <c r="I90" s="60"/>
      <c r="J90" s="60"/>
      <c r="K90" s="60"/>
      <c r="L90" s="60"/>
      <c r="M90" s="60"/>
      <c r="N90" s="60"/>
      <c r="O90" s="60"/>
      <c r="P90" s="60"/>
      <c r="Q90" s="60"/>
      <c r="R90" s="60"/>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row>
    <row r="91" spans="3:134" x14ac:dyDescent="0.25">
      <c r="C91" s="59"/>
      <c r="D91" s="60"/>
      <c r="E91" s="60"/>
      <c r="F91" s="60"/>
      <c r="G91" s="60"/>
      <c r="H91" s="60"/>
      <c r="I91" s="60"/>
      <c r="J91" s="60"/>
      <c r="K91" s="60"/>
      <c r="L91" s="60"/>
      <c r="M91" s="60"/>
      <c r="N91" s="60"/>
      <c r="O91" s="60"/>
      <c r="P91" s="60"/>
      <c r="Q91" s="60"/>
      <c r="R91" s="60"/>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row>
    <row r="92" spans="3:134" x14ac:dyDescent="0.25">
      <c r="C92" s="59"/>
      <c r="D92" s="60"/>
      <c r="E92" s="60"/>
      <c r="F92" s="60"/>
      <c r="G92" s="60"/>
      <c r="H92" s="60"/>
      <c r="I92" s="60"/>
      <c r="J92" s="60"/>
      <c r="K92" s="60"/>
      <c r="L92" s="60"/>
      <c r="M92" s="60"/>
      <c r="N92" s="60"/>
      <c r="O92" s="60"/>
      <c r="P92" s="60"/>
      <c r="Q92" s="60"/>
      <c r="R92" s="60"/>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row>
    <row r="93" spans="3:134" x14ac:dyDescent="0.25">
      <c r="C93" s="59"/>
      <c r="D93" s="60"/>
      <c r="E93" s="60"/>
      <c r="F93" s="60"/>
      <c r="G93" s="60"/>
      <c r="H93" s="60"/>
      <c r="I93" s="60"/>
      <c r="J93" s="60"/>
      <c r="K93" s="60"/>
      <c r="L93" s="60"/>
      <c r="M93" s="60"/>
      <c r="N93" s="60"/>
      <c r="O93" s="60"/>
      <c r="P93" s="60"/>
      <c r="Q93" s="60"/>
      <c r="R93" s="60"/>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row>
    <row r="94" spans="3:134" x14ac:dyDescent="0.25">
      <c r="C94" s="59"/>
      <c r="D94" s="60"/>
      <c r="E94" s="60"/>
      <c r="F94" s="60"/>
      <c r="G94" s="60"/>
      <c r="H94" s="60"/>
      <c r="I94" s="60"/>
      <c r="J94" s="60"/>
      <c r="K94" s="60"/>
      <c r="L94" s="60"/>
      <c r="M94" s="60"/>
      <c r="N94" s="60"/>
      <c r="O94" s="60"/>
      <c r="P94" s="60"/>
      <c r="Q94" s="60"/>
      <c r="R94" s="60"/>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row>
    <row r="95" spans="3:134" x14ac:dyDescent="0.25">
      <c r="C95" s="59"/>
      <c r="D95" s="60"/>
      <c r="E95" s="60"/>
      <c r="F95" s="60"/>
      <c r="G95" s="60"/>
      <c r="H95" s="60"/>
      <c r="I95" s="60"/>
      <c r="J95" s="60"/>
      <c r="K95" s="60"/>
      <c r="L95" s="60"/>
      <c r="M95" s="60"/>
      <c r="N95" s="60"/>
      <c r="O95" s="60"/>
      <c r="P95" s="60"/>
      <c r="Q95" s="60"/>
      <c r="R95" s="60"/>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row>
    <row r="96" spans="3:134" x14ac:dyDescent="0.25">
      <c r="C96" s="59"/>
      <c r="D96" s="60"/>
      <c r="E96" s="60"/>
      <c r="F96" s="60"/>
      <c r="G96" s="60"/>
      <c r="H96" s="60"/>
      <c r="I96" s="60"/>
      <c r="J96" s="60"/>
      <c r="K96" s="60"/>
      <c r="L96" s="60"/>
      <c r="M96" s="60"/>
      <c r="N96" s="60"/>
      <c r="O96" s="60"/>
      <c r="P96" s="60"/>
      <c r="Q96" s="60"/>
      <c r="R96" s="60"/>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row>
    <row r="97" spans="3:134" x14ac:dyDescent="0.25">
      <c r="C97" s="59"/>
      <c r="D97" s="60"/>
      <c r="E97" s="60"/>
      <c r="F97" s="60"/>
      <c r="G97" s="60"/>
      <c r="H97" s="60"/>
      <c r="I97" s="60"/>
      <c r="J97" s="60"/>
      <c r="K97" s="60"/>
      <c r="L97" s="60"/>
      <c r="M97" s="60"/>
      <c r="N97" s="60"/>
      <c r="O97" s="60"/>
      <c r="P97" s="60"/>
      <c r="Q97" s="60"/>
      <c r="R97" s="60"/>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row>
    <row r="98" spans="3:134" x14ac:dyDescent="0.25">
      <c r="C98" s="59"/>
      <c r="D98" s="60"/>
      <c r="E98" s="60"/>
      <c r="F98" s="60"/>
      <c r="G98" s="60"/>
      <c r="H98" s="60"/>
      <c r="I98" s="60"/>
      <c r="J98" s="60"/>
      <c r="K98" s="60"/>
      <c r="L98" s="60"/>
      <c r="M98" s="60"/>
      <c r="N98" s="60"/>
      <c r="O98" s="60"/>
      <c r="P98" s="60"/>
      <c r="Q98" s="60"/>
      <c r="R98" s="60"/>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row>
    <row r="99" spans="3:134" x14ac:dyDescent="0.25">
      <c r="C99" s="59"/>
      <c r="D99" s="60"/>
      <c r="E99" s="60"/>
      <c r="F99" s="60"/>
      <c r="G99" s="60"/>
      <c r="H99" s="60"/>
      <c r="I99" s="60"/>
      <c r="J99" s="60"/>
      <c r="K99" s="60"/>
      <c r="L99" s="60"/>
      <c r="M99" s="60"/>
      <c r="N99" s="60"/>
      <c r="O99" s="60"/>
      <c r="P99" s="60"/>
      <c r="Q99" s="60"/>
      <c r="R99" s="60"/>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row>
    <row r="100" spans="3:134" x14ac:dyDescent="0.25">
      <c r="C100" s="59"/>
      <c r="D100" s="60"/>
      <c r="E100" s="60"/>
      <c r="F100" s="60"/>
      <c r="G100" s="60"/>
      <c r="H100" s="60"/>
      <c r="I100" s="60"/>
      <c r="J100" s="60"/>
      <c r="K100" s="60"/>
      <c r="L100" s="60"/>
      <c r="M100" s="60"/>
      <c r="N100" s="60"/>
      <c r="O100" s="60"/>
      <c r="P100" s="60"/>
      <c r="Q100" s="60"/>
      <c r="R100" s="60"/>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row>
    <row r="101" spans="3:134" x14ac:dyDescent="0.25">
      <c r="C101" s="59"/>
      <c r="D101" s="60"/>
      <c r="E101" s="60"/>
      <c r="F101" s="60"/>
      <c r="G101" s="60"/>
      <c r="H101" s="60"/>
      <c r="I101" s="60"/>
      <c r="J101" s="60"/>
      <c r="K101" s="60"/>
      <c r="L101" s="60"/>
      <c r="M101" s="60"/>
      <c r="N101" s="60"/>
      <c r="O101" s="60"/>
      <c r="P101" s="60"/>
      <c r="Q101" s="60"/>
      <c r="R101" s="60"/>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row>
    <row r="102" spans="3:134" x14ac:dyDescent="0.25">
      <c r="C102" s="59"/>
      <c r="D102" s="60"/>
      <c r="E102" s="60"/>
      <c r="F102" s="60"/>
      <c r="G102" s="60"/>
      <c r="H102" s="60"/>
      <c r="I102" s="60"/>
      <c r="J102" s="60"/>
      <c r="K102" s="60"/>
      <c r="L102" s="60"/>
      <c r="M102" s="60"/>
      <c r="N102" s="60"/>
      <c r="O102" s="60"/>
      <c r="P102" s="60"/>
      <c r="Q102" s="60"/>
      <c r="R102" s="60"/>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row>
    <row r="103" spans="3:134" x14ac:dyDescent="0.25">
      <c r="C103" s="59"/>
      <c r="D103" s="60"/>
      <c r="E103" s="60"/>
      <c r="F103" s="60"/>
      <c r="G103" s="60"/>
      <c r="H103" s="60"/>
      <c r="I103" s="60"/>
      <c r="J103" s="60"/>
      <c r="K103" s="60"/>
      <c r="L103" s="60"/>
      <c r="M103" s="60"/>
      <c r="N103" s="60"/>
      <c r="O103" s="60"/>
      <c r="P103" s="60"/>
      <c r="Q103" s="60"/>
      <c r="R103" s="60"/>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row>
    <row r="104" spans="3:134" x14ac:dyDescent="0.25">
      <c r="C104" s="59"/>
      <c r="D104" s="60"/>
      <c r="E104" s="60"/>
      <c r="F104" s="60"/>
      <c r="G104" s="60"/>
      <c r="H104" s="60"/>
      <c r="I104" s="60"/>
      <c r="J104" s="60"/>
      <c r="K104" s="60"/>
      <c r="L104" s="60"/>
      <c r="M104" s="60"/>
      <c r="N104" s="60"/>
      <c r="O104" s="60"/>
      <c r="P104" s="60"/>
      <c r="Q104" s="60"/>
      <c r="R104" s="60"/>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row>
    <row r="105" spans="3:134" x14ac:dyDescent="0.25">
      <c r="C105" s="59"/>
      <c r="D105" s="60"/>
      <c r="E105" s="60"/>
      <c r="F105" s="60"/>
      <c r="G105" s="60"/>
      <c r="H105" s="60"/>
      <c r="I105" s="60"/>
      <c r="J105" s="60"/>
      <c r="K105" s="60"/>
      <c r="L105" s="60"/>
      <c r="M105" s="60"/>
      <c r="N105" s="60"/>
      <c r="O105" s="60"/>
      <c r="P105" s="60"/>
      <c r="Q105" s="60"/>
      <c r="R105" s="60"/>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row>
    <row r="106" spans="3:134" x14ac:dyDescent="0.25">
      <c r="C106" s="59"/>
      <c r="D106" s="60"/>
      <c r="E106" s="60"/>
      <c r="F106" s="60"/>
      <c r="G106" s="60"/>
      <c r="H106" s="60"/>
      <c r="I106" s="60"/>
      <c r="J106" s="60"/>
      <c r="K106" s="60"/>
      <c r="L106" s="60"/>
      <c r="M106" s="60"/>
      <c r="N106" s="60"/>
      <c r="O106" s="60"/>
      <c r="P106" s="60"/>
      <c r="Q106" s="60"/>
      <c r="R106" s="60"/>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row>
    <row r="107" spans="3:134" x14ac:dyDescent="0.25">
      <c r="C107" s="59"/>
      <c r="D107" s="60"/>
      <c r="E107" s="60"/>
      <c r="F107" s="60"/>
      <c r="G107" s="60"/>
      <c r="H107" s="60"/>
      <c r="I107" s="60"/>
      <c r="J107" s="60"/>
      <c r="K107" s="60"/>
      <c r="L107" s="60"/>
      <c r="M107" s="60"/>
      <c r="N107" s="60"/>
      <c r="O107" s="60"/>
      <c r="P107" s="60"/>
      <c r="Q107" s="60"/>
      <c r="R107" s="60"/>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row>
    <row r="108" spans="3:134" x14ac:dyDescent="0.25">
      <c r="C108" s="59"/>
      <c r="D108" s="60"/>
      <c r="E108" s="60"/>
      <c r="F108" s="60"/>
      <c r="G108" s="60"/>
      <c r="H108" s="60"/>
      <c r="I108" s="60"/>
      <c r="J108" s="60"/>
      <c r="K108" s="60"/>
      <c r="L108" s="60"/>
      <c r="M108" s="60"/>
      <c r="N108" s="60"/>
      <c r="O108" s="60"/>
      <c r="P108" s="60"/>
      <c r="Q108" s="60"/>
      <c r="R108" s="60"/>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row>
    <row r="109" spans="3:134" x14ac:dyDescent="0.25">
      <c r="C109" s="59"/>
      <c r="D109" s="60"/>
      <c r="E109" s="60"/>
      <c r="F109" s="60"/>
      <c r="G109" s="60"/>
      <c r="H109" s="60"/>
      <c r="I109" s="60"/>
      <c r="J109" s="60"/>
      <c r="K109" s="60"/>
      <c r="L109" s="60"/>
      <c r="M109" s="60"/>
      <c r="N109" s="60"/>
      <c r="O109" s="60"/>
      <c r="P109" s="60"/>
      <c r="Q109" s="60"/>
      <c r="R109" s="60"/>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row>
    <row r="110" spans="3:134" x14ac:dyDescent="0.25">
      <c r="C110" s="59"/>
      <c r="D110" s="60"/>
      <c r="E110" s="60"/>
      <c r="F110" s="60"/>
      <c r="G110" s="60"/>
      <c r="H110" s="60"/>
      <c r="I110" s="60"/>
      <c r="J110" s="60"/>
      <c r="K110" s="60"/>
      <c r="L110" s="60"/>
      <c r="M110" s="60"/>
      <c r="N110" s="60"/>
      <c r="O110" s="60"/>
      <c r="P110" s="60"/>
      <c r="Q110" s="60"/>
      <c r="R110" s="60"/>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row>
    <row r="111" spans="3:134" x14ac:dyDescent="0.25">
      <c r="C111" s="59"/>
      <c r="D111" s="60"/>
      <c r="E111" s="60"/>
      <c r="F111" s="60"/>
      <c r="G111" s="60"/>
      <c r="H111" s="60"/>
      <c r="I111" s="60"/>
      <c r="J111" s="60"/>
      <c r="K111" s="60"/>
      <c r="L111" s="60"/>
      <c r="M111" s="60"/>
      <c r="N111" s="60"/>
      <c r="O111" s="60"/>
      <c r="P111" s="60"/>
      <c r="Q111" s="60"/>
      <c r="R111" s="60"/>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row>
    <row r="112" spans="3:134" x14ac:dyDescent="0.25">
      <c r="C112" s="59"/>
      <c r="D112" s="60"/>
      <c r="E112" s="60"/>
      <c r="F112" s="60"/>
      <c r="G112" s="60"/>
      <c r="H112" s="60"/>
      <c r="I112" s="60"/>
      <c r="J112" s="60"/>
      <c r="K112" s="60"/>
      <c r="L112" s="60"/>
      <c r="M112" s="60"/>
      <c r="N112" s="60"/>
      <c r="O112" s="60"/>
      <c r="P112" s="60"/>
      <c r="Q112" s="60"/>
      <c r="R112" s="60"/>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row>
    <row r="113" spans="3:134" x14ac:dyDescent="0.25">
      <c r="C113" s="59"/>
      <c r="D113" s="60"/>
      <c r="E113" s="60"/>
      <c r="F113" s="60"/>
      <c r="G113" s="60"/>
      <c r="H113" s="60"/>
      <c r="I113" s="60"/>
      <c r="J113" s="60"/>
      <c r="K113" s="60"/>
      <c r="L113" s="60"/>
      <c r="M113" s="60"/>
      <c r="N113" s="60"/>
      <c r="O113" s="60"/>
      <c r="P113" s="60"/>
      <c r="Q113" s="60"/>
      <c r="R113" s="60"/>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row>
    <row r="114" spans="3:134" x14ac:dyDescent="0.25">
      <c r="C114" s="59"/>
      <c r="D114" s="60"/>
      <c r="E114" s="60"/>
      <c r="F114" s="60"/>
      <c r="G114" s="60"/>
      <c r="H114" s="60"/>
      <c r="I114" s="60"/>
      <c r="J114" s="60"/>
      <c r="K114" s="60"/>
      <c r="L114" s="60"/>
      <c r="M114" s="60"/>
      <c r="N114" s="60"/>
      <c r="O114" s="60"/>
      <c r="P114" s="60"/>
      <c r="Q114" s="60"/>
      <c r="R114" s="60"/>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row>
    <row r="115" spans="3:134" x14ac:dyDescent="0.25">
      <c r="C115" s="59"/>
      <c r="D115" s="60"/>
      <c r="E115" s="60"/>
      <c r="F115" s="60"/>
      <c r="G115" s="60"/>
      <c r="H115" s="60"/>
      <c r="I115" s="60"/>
      <c r="J115" s="60"/>
      <c r="K115" s="60"/>
      <c r="L115" s="60"/>
      <c r="M115" s="60"/>
      <c r="N115" s="60"/>
      <c r="O115" s="60"/>
      <c r="P115" s="60"/>
      <c r="Q115" s="60"/>
      <c r="R115" s="60"/>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row>
    <row r="116" spans="3:134" x14ac:dyDescent="0.25">
      <c r="C116" s="59"/>
      <c r="D116" s="60"/>
      <c r="E116" s="60"/>
      <c r="F116" s="60"/>
      <c r="G116" s="60"/>
      <c r="H116" s="60"/>
      <c r="I116" s="60"/>
      <c r="J116" s="60"/>
      <c r="K116" s="60"/>
      <c r="L116" s="60"/>
      <c r="M116" s="60"/>
      <c r="N116" s="60"/>
      <c r="O116" s="60"/>
      <c r="P116" s="60"/>
      <c r="Q116" s="60"/>
      <c r="R116" s="60"/>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row>
    <row r="117" spans="3:134" x14ac:dyDescent="0.25">
      <c r="C117" s="59"/>
      <c r="D117" s="60"/>
      <c r="E117" s="60"/>
      <c r="F117" s="60"/>
      <c r="G117" s="60"/>
      <c r="H117" s="60"/>
      <c r="I117" s="60"/>
      <c r="J117" s="60"/>
      <c r="K117" s="60"/>
      <c r="L117" s="60"/>
      <c r="M117" s="60"/>
      <c r="N117" s="60"/>
      <c r="O117" s="60"/>
      <c r="P117" s="60"/>
      <c r="Q117" s="60"/>
      <c r="R117" s="60"/>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row>
    <row r="118" spans="3:134" x14ac:dyDescent="0.25">
      <c r="C118" s="59"/>
      <c r="D118" s="60"/>
      <c r="E118" s="60"/>
      <c r="F118" s="60"/>
      <c r="G118" s="60"/>
      <c r="H118" s="60"/>
      <c r="I118" s="60"/>
      <c r="J118" s="60"/>
      <c r="K118" s="60"/>
      <c r="L118" s="60"/>
      <c r="M118" s="60"/>
      <c r="N118" s="60"/>
      <c r="O118" s="60"/>
      <c r="P118" s="60"/>
      <c r="Q118" s="60"/>
      <c r="R118" s="60"/>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row>
    <row r="119" spans="3:134" x14ac:dyDescent="0.25">
      <c r="C119" s="59"/>
      <c r="D119" s="60"/>
      <c r="E119" s="60"/>
      <c r="F119" s="60"/>
      <c r="G119" s="60"/>
      <c r="H119" s="60"/>
      <c r="I119" s="60"/>
      <c r="J119" s="60"/>
      <c r="K119" s="60"/>
      <c r="L119" s="60"/>
      <c r="M119" s="60"/>
      <c r="N119" s="60"/>
      <c r="O119" s="60"/>
      <c r="P119" s="60"/>
      <c r="Q119" s="60"/>
      <c r="R119" s="60"/>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row>
    <row r="120" spans="3:134" x14ac:dyDescent="0.25">
      <c r="C120" s="59"/>
      <c r="D120" s="60"/>
      <c r="E120" s="60"/>
      <c r="F120" s="60"/>
      <c r="G120" s="60"/>
      <c r="H120" s="60"/>
      <c r="I120" s="60"/>
      <c r="J120" s="60"/>
      <c r="K120" s="60"/>
      <c r="L120" s="60"/>
      <c r="M120" s="60"/>
      <c r="N120" s="60"/>
      <c r="O120" s="60"/>
      <c r="P120" s="60"/>
      <c r="Q120" s="60"/>
      <c r="R120" s="60"/>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row>
    <row r="121" spans="3:134" x14ac:dyDescent="0.25">
      <c r="C121" s="59"/>
      <c r="D121" s="60"/>
      <c r="E121" s="60"/>
      <c r="F121" s="60"/>
      <c r="G121" s="60"/>
      <c r="H121" s="60"/>
      <c r="I121" s="60"/>
      <c r="J121" s="60"/>
      <c r="K121" s="60"/>
      <c r="L121" s="60"/>
      <c r="M121" s="60"/>
      <c r="N121" s="60"/>
      <c r="O121" s="60"/>
      <c r="P121" s="60"/>
      <c r="Q121" s="60"/>
      <c r="R121" s="60"/>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row>
    <row r="122" spans="3:134" x14ac:dyDescent="0.25">
      <c r="C122" s="59"/>
      <c r="D122" s="60"/>
      <c r="E122" s="60"/>
      <c r="F122" s="60"/>
      <c r="G122" s="60"/>
      <c r="H122" s="60"/>
      <c r="I122" s="60"/>
      <c r="J122" s="60"/>
      <c r="K122" s="60"/>
      <c r="L122" s="60"/>
      <c r="M122" s="60"/>
      <c r="N122" s="60"/>
      <c r="O122" s="60"/>
      <c r="P122" s="60"/>
      <c r="Q122" s="60"/>
      <c r="R122" s="60"/>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row>
    <row r="123" spans="3:134" x14ac:dyDescent="0.25">
      <c r="C123" s="59"/>
      <c r="D123" s="60"/>
      <c r="E123" s="60"/>
      <c r="F123" s="60"/>
      <c r="G123" s="60"/>
      <c r="H123" s="60"/>
      <c r="I123" s="60"/>
      <c r="J123" s="60"/>
      <c r="K123" s="60"/>
      <c r="L123" s="60"/>
      <c r="M123" s="60"/>
      <c r="N123" s="60"/>
      <c r="O123" s="60"/>
      <c r="P123" s="60"/>
      <c r="Q123" s="60"/>
      <c r="R123" s="60"/>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row>
    <row r="124" spans="3:134" x14ac:dyDescent="0.25">
      <c r="C124" s="59"/>
      <c r="D124" s="60"/>
      <c r="E124" s="60"/>
      <c r="F124" s="60"/>
      <c r="G124" s="60"/>
      <c r="H124" s="60"/>
      <c r="I124" s="60"/>
      <c r="J124" s="60"/>
      <c r="K124" s="60"/>
      <c r="L124" s="60"/>
      <c r="M124" s="60"/>
      <c r="N124" s="60"/>
      <c r="O124" s="60"/>
      <c r="P124" s="60"/>
      <c r="Q124" s="60"/>
      <c r="R124" s="60"/>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row>
    <row r="125" spans="3:134" x14ac:dyDescent="0.25">
      <c r="C125" s="59"/>
      <c r="D125" s="60"/>
      <c r="E125" s="60"/>
      <c r="F125" s="60"/>
      <c r="G125" s="60"/>
      <c r="H125" s="60"/>
      <c r="I125" s="60"/>
      <c r="J125" s="60"/>
      <c r="K125" s="60"/>
      <c r="L125" s="60"/>
      <c r="M125" s="60"/>
      <c r="N125" s="60"/>
      <c r="O125" s="60"/>
      <c r="P125" s="60"/>
      <c r="Q125" s="60"/>
      <c r="R125" s="60"/>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row>
    <row r="126" spans="3:134" x14ac:dyDescent="0.25">
      <c r="C126" s="59"/>
      <c r="D126" s="60"/>
      <c r="E126" s="60"/>
      <c r="F126" s="60"/>
      <c r="G126" s="60"/>
      <c r="H126" s="60"/>
      <c r="I126" s="60"/>
      <c r="J126" s="60"/>
      <c r="K126" s="60"/>
      <c r="L126" s="60"/>
      <c r="M126" s="60"/>
      <c r="N126" s="60"/>
      <c r="O126" s="60"/>
      <c r="P126" s="60"/>
      <c r="Q126" s="60"/>
      <c r="R126" s="60"/>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row>
    <row r="127" spans="3:134" x14ac:dyDescent="0.25">
      <c r="C127" s="59"/>
      <c r="D127" s="60"/>
      <c r="E127" s="60"/>
      <c r="F127" s="60"/>
      <c r="G127" s="60"/>
      <c r="H127" s="60"/>
      <c r="I127" s="60"/>
      <c r="J127" s="60"/>
      <c r="K127" s="60"/>
      <c r="L127" s="60"/>
      <c r="M127" s="60"/>
      <c r="N127" s="60"/>
      <c r="O127" s="60"/>
      <c r="P127" s="60"/>
      <c r="Q127" s="60"/>
      <c r="R127" s="60"/>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row>
    <row r="128" spans="3:134" x14ac:dyDescent="0.25">
      <c r="C128" s="59"/>
      <c r="D128" s="60"/>
      <c r="E128" s="60"/>
      <c r="F128" s="60"/>
      <c r="G128" s="60"/>
      <c r="H128" s="60"/>
      <c r="I128" s="60"/>
      <c r="J128" s="60"/>
      <c r="K128" s="60"/>
      <c r="L128" s="60"/>
      <c r="M128" s="60"/>
      <c r="N128" s="60"/>
      <c r="O128" s="60"/>
      <c r="P128" s="60"/>
      <c r="Q128" s="60"/>
      <c r="R128" s="60"/>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row>
    <row r="129" spans="3:134" x14ac:dyDescent="0.25">
      <c r="C129" s="59"/>
      <c r="D129" s="60"/>
      <c r="E129" s="60"/>
      <c r="F129" s="60"/>
      <c r="G129" s="60"/>
      <c r="H129" s="60"/>
      <c r="I129" s="60"/>
      <c r="J129" s="60"/>
      <c r="K129" s="60"/>
      <c r="L129" s="60"/>
      <c r="M129" s="60"/>
      <c r="N129" s="60"/>
      <c r="O129" s="60"/>
      <c r="P129" s="60"/>
      <c r="Q129" s="60"/>
      <c r="R129" s="60"/>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row>
    <row r="130" spans="3:134" x14ac:dyDescent="0.25">
      <c r="C130" s="59"/>
      <c r="D130" s="60"/>
      <c r="E130" s="60"/>
      <c r="F130" s="60"/>
      <c r="G130" s="60"/>
      <c r="H130" s="60"/>
      <c r="I130" s="60"/>
      <c r="J130" s="60"/>
      <c r="K130" s="60"/>
      <c r="L130" s="60"/>
      <c r="M130" s="60"/>
      <c r="N130" s="60"/>
      <c r="O130" s="60"/>
      <c r="P130" s="60"/>
      <c r="Q130" s="60"/>
      <c r="R130" s="60"/>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row>
    <row r="131" spans="3:134" x14ac:dyDescent="0.25">
      <c r="C131" s="59"/>
      <c r="D131" s="60"/>
      <c r="E131" s="60"/>
      <c r="F131" s="60"/>
      <c r="G131" s="60"/>
      <c r="H131" s="60"/>
      <c r="I131" s="60"/>
      <c r="J131" s="60"/>
      <c r="K131" s="60"/>
      <c r="L131" s="60"/>
      <c r="M131" s="60"/>
      <c r="N131" s="60"/>
      <c r="O131" s="60"/>
      <c r="P131" s="60"/>
      <c r="Q131" s="60"/>
      <c r="R131" s="60"/>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row>
    <row r="132" spans="3:134" x14ac:dyDescent="0.25">
      <c r="C132" s="59"/>
      <c r="D132" s="60"/>
      <c r="E132" s="60"/>
      <c r="F132" s="60"/>
      <c r="G132" s="60"/>
      <c r="H132" s="60"/>
      <c r="I132" s="60"/>
      <c r="J132" s="60"/>
      <c r="K132" s="60"/>
      <c r="L132" s="60"/>
      <c r="M132" s="60"/>
      <c r="N132" s="60"/>
      <c r="O132" s="60"/>
      <c r="P132" s="60"/>
      <c r="Q132" s="60"/>
      <c r="R132" s="60"/>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row>
    <row r="133" spans="3:134" x14ac:dyDescent="0.25">
      <c r="C133" s="59"/>
      <c r="D133" s="60"/>
      <c r="E133" s="60"/>
      <c r="F133" s="60"/>
      <c r="G133" s="60"/>
      <c r="H133" s="60"/>
      <c r="I133" s="60"/>
      <c r="J133" s="60"/>
      <c r="K133" s="60"/>
      <c r="L133" s="60"/>
      <c r="M133" s="60"/>
      <c r="N133" s="60"/>
      <c r="O133" s="60"/>
      <c r="P133" s="60"/>
      <c r="Q133" s="60"/>
      <c r="R133" s="60"/>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row>
    <row r="134" spans="3:134" x14ac:dyDescent="0.25">
      <c r="C134" s="59"/>
      <c r="D134" s="60"/>
      <c r="E134" s="60"/>
      <c r="F134" s="60"/>
      <c r="G134" s="60"/>
      <c r="H134" s="60"/>
      <c r="I134" s="60"/>
      <c r="J134" s="60"/>
      <c r="K134" s="60"/>
      <c r="L134" s="60"/>
      <c r="M134" s="60"/>
      <c r="N134" s="60"/>
      <c r="O134" s="60"/>
      <c r="P134" s="60"/>
      <c r="Q134" s="60"/>
      <c r="R134" s="60"/>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row>
    <row r="135" spans="3:134" x14ac:dyDescent="0.25">
      <c r="C135" s="59"/>
      <c r="D135" s="60"/>
      <c r="E135" s="60"/>
      <c r="F135" s="60"/>
      <c r="G135" s="60"/>
      <c r="H135" s="60"/>
      <c r="I135" s="60"/>
      <c r="J135" s="60"/>
      <c r="K135" s="60"/>
      <c r="L135" s="60"/>
      <c r="M135" s="60"/>
      <c r="N135" s="60"/>
      <c r="O135" s="60"/>
      <c r="P135" s="60"/>
      <c r="Q135" s="60"/>
      <c r="R135" s="60"/>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row>
    <row r="136" spans="3:134" x14ac:dyDescent="0.25">
      <c r="C136" s="59"/>
      <c r="D136" s="60"/>
      <c r="E136" s="60"/>
      <c r="F136" s="60"/>
      <c r="G136" s="60"/>
      <c r="H136" s="60"/>
      <c r="I136" s="60"/>
      <c r="J136" s="60"/>
      <c r="K136" s="60"/>
      <c r="L136" s="60"/>
      <c r="M136" s="60"/>
      <c r="N136" s="60"/>
      <c r="O136" s="60"/>
      <c r="P136" s="60"/>
      <c r="Q136" s="60"/>
      <c r="R136" s="60"/>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row>
    <row r="137" spans="3:134" x14ac:dyDescent="0.25">
      <c r="C137" s="59"/>
      <c r="D137" s="60"/>
      <c r="E137" s="60"/>
      <c r="F137" s="60"/>
      <c r="G137" s="60"/>
      <c r="H137" s="60"/>
      <c r="I137" s="60"/>
      <c r="J137" s="60"/>
      <c r="K137" s="60"/>
      <c r="L137" s="60"/>
      <c r="M137" s="60"/>
      <c r="N137" s="60"/>
      <c r="O137" s="60"/>
      <c r="P137" s="60"/>
      <c r="Q137" s="60"/>
      <c r="R137" s="60"/>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row>
    <row r="138" spans="3:134" x14ac:dyDescent="0.25">
      <c r="C138" s="59"/>
      <c r="D138" s="60"/>
      <c r="E138" s="60"/>
      <c r="F138" s="60"/>
      <c r="G138" s="60"/>
      <c r="H138" s="60"/>
      <c r="I138" s="60"/>
      <c r="J138" s="60"/>
      <c r="K138" s="60"/>
      <c r="L138" s="60"/>
      <c r="M138" s="60"/>
      <c r="N138" s="60"/>
      <c r="O138" s="60"/>
      <c r="P138" s="60"/>
      <c r="Q138" s="60"/>
      <c r="R138" s="60"/>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row>
    <row r="139" spans="3:134" x14ac:dyDescent="0.25">
      <c r="C139" s="59"/>
      <c r="D139" s="60"/>
      <c r="E139" s="60"/>
      <c r="F139" s="60"/>
      <c r="G139" s="60"/>
      <c r="H139" s="60"/>
      <c r="I139" s="60"/>
      <c r="J139" s="60"/>
      <c r="K139" s="60"/>
      <c r="L139" s="60"/>
      <c r="M139" s="60"/>
      <c r="N139" s="60"/>
      <c r="O139" s="60"/>
      <c r="P139" s="60"/>
      <c r="Q139" s="60"/>
      <c r="R139" s="60"/>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row>
    <row r="140" spans="3:134" x14ac:dyDescent="0.25">
      <c r="C140" s="59"/>
      <c r="D140" s="60"/>
      <c r="E140" s="60"/>
      <c r="F140" s="60"/>
      <c r="G140" s="60"/>
      <c r="H140" s="60"/>
      <c r="I140" s="60"/>
      <c r="J140" s="60"/>
      <c r="K140" s="60"/>
      <c r="L140" s="60"/>
      <c r="M140" s="60"/>
      <c r="N140" s="60"/>
      <c r="O140" s="60"/>
      <c r="P140" s="60"/>
      <c r="Q140" s="60"/>
      <c r="R140" s="60"/>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row>
    <row r="141" spans="3:134" x14ac:dyDescent="0.25">
      <c r="C141" s="59"/>
      <c r="D141" s="60"/>
      <c r="E141" s="60"/>
      <c r="F141" s="60"/>
      <c r="G141" s="60"/>
      <c r="H141" s="60"/>
      <c r="I141" s="60"/>
      <c r="J141" s="60"/>
      <c r="K141" s="60"/>
      <c r="L141" s="60"/>
      <c r="M141" s="60"/>
      <c r="N141" s="60"/>
      <c r="O141" s="60"/>
      <c r="P141" s="60"/>
      <c r="Q141" s="60"/>
      <c r="R141" s="60"/>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row>
    <row r="142" spans="3:134" x14ac:dyDescent="0.25">
      <c r="C142" s="59"/>
      <c r="D142" s="60"/>
      <c r="E142" s="60"/>
      <c r="F142" s="60"/>
      <c r="G142" s="60"/>
      <c r="H142" s="60"/>
      <c r="I142" s="60"/>
      <c r="J142" s="60"/>
      <c r="K142" s="60"/>
      <c r="L142" s="60"/>
      <c r="M142" s="60"/>
      <c r="N142" s="60"/>
      <c r="O142" s="60"/>
      <c r="P142" s="60"/>
      <c r="Q142" s="60"/>
      <c r="R142" s="60"/>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row>
    <row r="143" spans="3:134" x14ac:dyDescent="0.25">
      <c r="D143" s="60"/>
      <c r="E143" s="60"/>
      <c r="F143" s="60"/>
      <c r="G143" s="60"/>
      <c r="H143" s="60"/>
      <c r="I143" s="60"/>
      <c r="J143" s="60"/>
      <c r="K143" s="60"/>
      <c r="L143" s="60"/>
      <c r="M143" s="60"/>
      <c r="N143" s="60"/>
      <c r="O143" s="60"/>
      <c r="P143" s="60"/>
      <c r="Q143" s="60"/>
      <c r="R143" s="60"/>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row>
    <row r="144" spans="3:134" x14ac:dyDescent="0.25">
      <c r="D144" s="60"/>
      <c r="E144" s="60"/>
      <c r="F144" s="60"/>
      <c r="G144" s="60"/>
      <c r="H144" s="60"/>
      <c r="I144" s="60"/>
      <c r="J144" s="60"/>
      <c r="K144" s="60"/>
      <c r="L144" s="60"/>
      <c r="M144" s="60"/>
      <c r="N144" s="60"/>
      <c r="O144" s="60"/>
      <c r="P144" s="60"/>
      <c r="Q144" s="60"/>
      <c r="R144" s="60"/>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row>
    <row r="145" spans="4:134" x14ac:dyDescent="0.25">
      <c r="D145" s="60"/>
      <c r="E145" s="60"/>
      <c r="F145" s="60"/>
      <c r="G145" s="60"/>
      <c r="H145" s="60"/>
      <c r="I145" s="60"/>
      <c r="J145" s="60"/>
      <c r="K145" s="60"/>
      <c r="L145" s="60"/>
      <c r="M145" s="60"/>
      <c r="N145" s="60"/>
      <c r="O145" s="60"/>
      <c r="P145" s="60"/>
      <c r="Q145" s="60"/>
      <c r="R145" s="60"/>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row>
    <row r="146" spans="4:134" x14ac:dyDescent="0.25">
      <c r="D146" s="60"/>
      <c r="E146" s="60"/>
      <c r="F146" s="60"/>
      <c r="G146" s="60"/>
      <c r="H146" s="60"/>
      <c r="I146" s="60"/>
      <c r="J146" s="60"/>
      <c r="K146" s="60"/>
      <c r="L146" s="60"/>
      <c r="M146" s="60"/>
      <c r="N146" s="60"/>
      <c r="O146" s="60"/>
      <c r="P146" s="60"/>
      <c r="Q146" s="60"/>
      <c r="R146" s="60"/>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row>
    <row r="147" spans="4:134" x14ac:dyDescent="0.25">
      <c r="D147" s="60"/>
      <c r="E147" s="60"/>
      <c r="F147" s="60"/>
      <c r="G147" s="60"/>
      <c r="H147" s="60"/>
      <c r="I147" s="60"/>
      <c r="J147" s="60"/>
      <c r="K147" s="60"/>
      <c r="L147" s="60"/>
      <c r="M147" s="60"/>
      <c r="N147" s="60"/>
      <c r="O147" s="60"/>
      <c r="P147" s="60"/>
      <c r="Q147" s="60"/>
      <c r="R147" s="60"/>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row>
    <row r="148" spans="4:134" x14ac:dyDescent="0.25">
      <c r="D148" s="60"/>
      <c r="E148" s="60"/>
      <c r="F148" s="60"/>
      <c r="G148" s="60"/>
      <c r="H148" s="60"/>
      <c r="I148" s="60"/>
      <c r="J148" s="60"/>
      <c r="K148" s="60"/>
      <c r="L148" s="60"/>
      <c r="M148" s="60"/>
      <c r="N148" s="60"/>
      <c r="O148" s="60"/>
      <c r="P148" s="60"/>
      <c r="Q148" s="60"/>
      <c r="R148" s="60"/>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row>
    <row r="149" spans="4:134" x14ac:dyDescent="0.25">
      <c r="D149" s="60"/>
      <c r="E149" s="60"/>
      <c r="F149" s="60"/>
      <c r="G149" s="60"/>
      <c r="H149" s="60"/>
      <c r="I149" s="60"/>
      <c r="J149" s="60"/>
      <c r="K149" s="60"/>
      <c r="L149" s="60"/>
      <c r="M149" s="60"/>
      <c r="N149" s="60"/>
      <c r="O149" s="60"/>
      <c r="P149" s="60"/>
      <c r="Q149" s="60"/>
      <c r="R149" s="60"/>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row>
    <row r="150" spans="4:134" x14ac:dyDescent="0.25">
      <c r="D150" s="60"/>
      <c r="E150" s="60"/>
      <c r="F150" s="60"/>
      <c r="G150" s="60"/>
      <c r="H150" s="60"/>
      <c r="I150" s="60"/>
      <c r="J150" s="60"/>
      <c r="K150" s="60"/>
      <c r="L150" s="60"/>
      <c r="M150" s="60"/>
      <c r="N150" s="60"/>
      <c r="O150" s="60"/>
      <c r="P150" s="60"/>
      <c r="Q150" s="60"/>
      <c r="R150" s="60"/>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row>
    <row r="151" spans="4:134" x14ac:dyDescent="0.25">
      <c r="D151" s="60"/>
      <c r="E151" s="60"/>
      <c r="F151" s="60"/>
      <c r="G151" s="60"/>
      <c r="H151" s="60"/>
      <c r="I151" s="60"/>
      <c r="J151" s="60"/>
      <c r="K151" s="60"/>
      <c r="L151" s="60"/>
      <c r="M151" s="60"/>
      <c r="N151" s="60"/>
      <c r="O151" s="60"/>
      <c r="P151" s="60"/>
      <c r="Q151" s="60"/>
      <c r="R151" s="60"/>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row>
    <row r="152" spans="4:134" x14ac:dyDescent="0.25">
      <c r="D152" s="60"/>
      <c r="E152" s="60"/>
      <c r="F152" s="60"/>
      <c r="G152" s="60"/>
      <c r="H152" s="60"/>
      <c r="I152" s="60"/>
      <c r="J152" s="60"/>
      <c r="K152" s="60"/>
      <c r="L152" s="60"/>
      <c r="M152" s="60"/>
      <c r="N152" s="60"/>
      <c r="O152" s="60"/>
      <c r="P152" s="60"/>
      <c r="Q152" s="60"/>
      <c r="R152" s="60"/>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row>
    <row r="153" spans="4:134" x14ac:dyDescent="0.25">
      <c r="D153" s="60"/>
      <c r="E153" s="60"/>
      <c r="F153" s="60"/>
      <c r="G153" s="60"/>
      <c r="H153" s="60"/>
      <c r="I153" s="60"/>
      <c r="J153" s="60"/>
      <c r="K153" s="60"/>
      <c r="L153" s="60"/>
      <c r="M153" s="60"/>
      <c r="N153" s="60"/>
      <c r="O153" s="60"/>
      <c r="P153" s="60"/>
      <c r="Q153" s="60"/>
      <c r="R153" s="60"/>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row>
    <row r="154" spans="4:134" x14ac:dyDescent="0.25">
      <c r="D154" s="60"/>
      <c r="E154" s="60"/>
      <c r="F154" s="60"/>
      <c r="G154" s="60"/>
      <c r="H154" s="60"/>
      <c r="I154" s="60"/>
      <c r="J154" s="60"/>
      <c r="K154" s="60"/>
      <c r="L154" s="60"/>
      <c r="M154" s="60"/>
      <c r="N154" s="60"/>
      <c r="O154" s="60"/>
      <c r="P154" s="60"/>
      <c r="Q154" s="60"/>
      <c r="R154" s="60"/>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row>
    <row r="155" spans="4:134" x14ac:dyDescent="0.25">
      <c r="D155" s="60"/>
      <c r="E155" s="60"/>
      <c r="F155" s="60"/>
      <c r="G155" s="60"/>
      <c r="H155" s="60"/>
      <c r="I155" s="60"/>
      <c r="J155" s="60"/>
      <c r="K155" s="60"/>
      <c r="L155" s="60"/>
      <c r="M155" s="60"/>
      <c r="N155" s="60"/>
      <c r="O155" s="60"/>
      <c r="P155" s="60"/>
      <c r="Q155" s="60"/>
      <c r="R155" s="60"/>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row>
    <row r="156" spans="4:134" x14ac:dyDescent="0.25">
      <c r="D156" s="60"/>
      <c r="E156" s="60"/>
      <c r="F156" s="60"/>
      <c r="G156" s="60"/>
      <c r="H156" s="60"/>
      <c r="I156" s="60"/>
      <c r="J156" s="60"/>
      <c r="K156" s="60"/>
      <c r="L156" s="60"/>
      <c r="M156" s="60"/>
      <c r="N156" s="60"/>
      <c r="O156" s="60"/>
      <c r="P156" s="60"/>
      <c r="Q156" s="60"/>
      <c r="R156" s="60"/>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row>
    <row r="157" spans="4:134" x14ac:dyDescent="0.25">
      <c r="D157" s="60"/>
      <c r="E157" s="60"/>
      <c r="F157" s="60"/>
      <c r="G157" s="60"/>
      <c r="H157" s="60"/>
      <c r="I157" s="60"/>
      <c r="J157" s="60"/>
      <c r="K157" s="60"/>
      <c r="L157" s="60"/>
      <c r="M157" s="60"/>
      <c r="N157" s="60"/>
      <c r="O157" s="60"/>
      <c r="P157" s="60"/>
      <c r="Q157" s="60"/>
      <c r="R157" s="60"/>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row>
    <row r="158" spans="4:134" x14ac:dyDescent="0.25">
      <c r="D158" s="60"/>
      <c r="E158" s="60"/>
      <c r="F158" s="60"/>
      <c r="G158" s="60"/>
      <c r="H158" s="60"/>
      <c r="I158" s="60"/>
      <c r="J158" s="60"/>
      <c r="K158" s="60"/>
      <c r="L158" s="60"/>
      <c r="M158" s="60"/>
      <c r="N158" s="60"/>
      <c r="O158" s="60"/>
      <c r="P158" s="60"/>
      <c r="Q158" s="60"/>
      <c r="R158" s="60"/>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row>
    <row r="159" spans="4:134" x14ac:dyDescent="0.25">
      <c r="D159" s="60"/>
      <c r="E159" s="60"/>
      <c r="F159" s="60"/>
      <c r="G159" s="60"/>
      <c r="H159" s="60"/>
      <c r="I159" s="60"/>
      <c r="J159" s="60"/>
      <c r="K159" s="60"/>
      <c r="L159" s="60"/>
      <c r="M159" s="60"/>
      <c r="N159" s="60"/>
      <c r="O159" s="60"/>
      <c r="P159" s="60"/>
      <c r="Q159" s="60"/>
      <c r="R159" s="60"/>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row>
    <row r="160" spans="4:134" x14ac:dyDescent="0.25">
      <c r="D160" s="60"/>
      <c r="E160" s="60"/>
      <c r="F160" s="60"/>
      <c r="G160" s="60"/>
      <c r="H160" s="60"/>
      <c r="I160" s="60"/>
      <c r="J160" s="60"/>
      <c r="K160" s="60"/>
      <c r="L160" s="60"/>
      <c r="M160" s="60"/>
      <c r="N160" s="60"/>
      <c r="O160" s="60"/>
      <c r="P160" s="60"/>
      <c r="Q160" s="60"/>
      <c r="R160" s="60"/>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row>
    <row r="161" spans="4:134" x14ac:dyDescent="0.25">
      <c r="D161" s="60"/>
      <c r="E161" s="60"/>
      <c r="F161" s="60"/>
      <c r="G161" s="60"/>
      <c r="H161" s="60"/>
      <c r="I161" s="60"/>
      <c r="J161" s="60"/>
      <c r="K161" s="60"/>
      <c r="L161" s="60"/>
      <c r="M161" s="60"/>
      <c r="N161" s="60"/>
      <c r="O161" s="60"/>
      <c r="P161" s="60"/>
      <c r="Q161" s="60"/>
      <c r="R161" s="60"/>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row>
    <row r="162" spans="4:134" x14ac:dyDescent="0.25">
      <c r="D162" s="60"/>
      <c r="E162" s="60"/>
      <c r="F162" s="60"/>
      <c r="G162" s="60"/>
      <c r="H162" s="60"/>
      <c r="I162" s="60"/>
      <c r="J162" s="60"/>
      <c r="K162" s="60"/>
      <c r="L162" s="60"/>
      <c r="M162" s="60"/>
      <c r="N162" s="60"/>
      <c r="O162" s="60"/>
      <c r="P162" s="60"/>
      <c r="Q162" s="60"/>
      <c r="R162" s="60"/>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row>
    <row r="163" spans="4:134" x14ac:dyDescent="0.25">
      <c r="D163" s="60"/>
      <c r="E163" s="60"/>
      <c r="F163" s="60"/>
      <c r="G163" s="60"/>
      <c r="H163" s="60"/>
      <c r="I163" s="60"/>
      <c r="J163" s="60"/>
      <c r="K163" s="60"/>
      <c r="L163" s="60"/>
      <c r="M163" s="60"/>
      <c r="N163" s="60"/>
      <c r="O163" s="60"/>
      <c r="P163" s="60"/>
      <c r="Q163" s="60"/>
      <c r="R163" s="60"/>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row>
    <row r="164" spans="4:134" x14ac:dyDescent="0.25">
      <c r="D164" s="60"/>
      <c r="E164" s="60"/>
      <c r="F164" s="60"/>
      <c r="G164" s="60"/>
      <c r="H164" s="60"/>
      <c r="I164" s="60"/>
      <c r="J164" s="60"/>
      <c r="K164" s="60"/>
      <c r="L164" s="60"/>
      <c r="M164" s="60"/>
      <c r="N164" s="60"/>
      <c r="O164" s="60"/>
      <c r="P164" s="60"/>
      <c r="Q164" s="60"/>
      <c r="R164" s="60"/>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row>
    <row r="165" spans="4:134" x14ac:dyDescent="0.25">
      <c r="D165" s="60"/>
      <c r="E165" s="60"/>
      <c r="F165" s="60"/>
      <c r="G165" s="60"/>
      <c r="H165" s="60"/>
      <c r="I165" s="60"/>
      <c r="J165" s="60"/>
      <c r="K165" s="60"/>
      <c r="L165" s="60"/>
      <c r="M165" s="60"/>
      <c r="N165" s="60"/>
      <c r="O165" s="60"/>
      <c r="P165" s="60"/>
      <c r="Q165" s="60"/>
      <c r="R165" s="60"/>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row>
    <row r="166" spans="4:134" x14ac:dyDescent="0.25">
      <c r="D166" s="60"/>
      <c r="E166" s="60"/>
      <c r="F166" s="60"/>
      <c r="G166" s="60"/>
      <c r="H166" s="60"/>
      <c r="I166" s="60"/>
      <c r="J166" s="60"/>
      <c r="K166" s="60"/>
      <c r="L166" s="60"/>
      <c r="M166" s="60"/>
      <c r="N166" s="60"/>
      <c r="O166" s="60"/>
      <c r="P166" s="60"/>
      <c r="Q166" s="60"/>
      <c r="R166" s="60"/>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row>
    <row r="167" spans="4:134" x14ac:dyDescent="0.25">
      <c r="D167" s="60"/>
      <c r="E167" s="60"/>
      <c r="F167" s="60"/>
      <c r="G167" s="60"/>
      <c r="H167" s="60"/>
      <c r="I167" s="60"/>
      <c r="J167" s="60"/>
      <c r="K167" s="60"/>
      <c r="L167" s="60"/>
      <c r="M167" s="60"/>
      <c r="N167" s="60"/>
      <c r="O167" s="60"/>
      <c r="P167" s="60"/>
      <c r="Q167" s="60"/>
      <c r="R167" s="60"/>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row>
    <row r="168" spans="4:134" x14ac:dyDescent="0.25">
      <c r="D168" s="60"/>
      <c r="E168" s="60"/>
      <c r="F168" s="60"/>
      <c r="G168" s="60"/>
      <c r="H168" s="60"/>
      <c r="I168" s="60"/>
      <c r="J168" s="60"/>
      <c r="K168" s="60"/>
      <c r="L168" s="60"/>
      <c r="M168" s="60"/>
      <c r="N168" s="60"/>
      <c r="O168" s="60"/>
      <c r="P168" s="60"/>
      <c r="Q168" s="60"/>
      <c r="R168" s="60"/>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row>
    <row r="169" spans="4:134" x14ac:dyDescent="0.25">
      <c r="D169" s="60"/>
      <c r="E169" s="60"/>
      <c r="F169" s="60"/>
      <c r="G169" s="60"/>
      <c r="H169" s="60"/>
      <c r="I169" s="60"/>
      <c r="J169" s="60"/>
      <c r="K169" s="60"/>
      <c r="L169" s="60"/>
      <c r="M169" s="60"/>
      <c r="N169" s="60"/>
      <c r="O169" s="60"/>
      <c r="P169" s="60"/>
      <c r="Q169" s="60"/>
      <c r="R169" s="60"/>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row>
    <row r="170" spans="4:134" x14ac:dyDescent="0.25">
      <c r="D170" s="60"/>
      <c r="E170" s="60"/>
      <c r="F170" s="60"/>
      <c r="G170" s="60"/>
      <c r="H170" s="60"/>
      <c r="I170" s="60"/>
      <c r="J170" s="60"/>
      <c r="K170" s="60"/>
      <c r="L170" s="60"/>
      <c r="M170" s="60"/>
      <c r="N170" s="60"/>
      <c r="O170" s="60"/>
      <c r="P170" s="60"/>
      <c r="Q170" s="60"/>
      <c r="R170" s="60"/>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row>
    <row r="171" spans="4:134" x14ac:dyDescent="0.25">
      <c r="D171" s="60"/>
      <c r="E171" s="60"/>
      <c r="F171" s="60"/>
      <c r="G171" s="60"/>
      <c r="H171" s="60"/>
      <c r="I171" s="60"/>
      <c r="J171" s="60"/>
      <c r="K171" s="60"/>
      <c r="L171" s="60"/>
      <c r="M171" s="60"/>
      <c r="N171" s="60"/>
      <c r="O171" s="60"/>
      <c r="P171" s="60"/>
      <c r="Q171" s="60"/>
      <c r="R171" s="60"/>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row>
    <row r="172" spans="4:134" x14ac:dyDescent="0.25">
      <c r="D172" s="60"/>
      <c r="E172" s="60"/>
      <c r="F172" s="60"/>
      <c r="G172" s="60"/>
      <c r="H172" s="60"/>
      <c r="I172" s="60"/>
      <c r="J172" s="60"/>
      <c r="K172" s="60"/>
      <c r="L172" s="60"/>
      <c r="M172" s="60"/>
      <c r="N172" s="60"/>
      <c r="O172" s="60"/>
      <c r="P172" s="60"/>
      <c r="Q172" s="60"/>
      <c r="R172" s="60"/>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row>
    <row r="173" spans="4:134" x14ac:dyDescent="0.25">
      <c r="D173" s="60"/>
      <c r="E173" s="60"/>
      <c r="F173" s="60"/>
      <c r="G173" s="60"/>
      <c r="H173" s="60"/>
      <c r="I173" s="60"/>
      <c r="J173" s="60"/>
      <c r="K173" s="60"/>
      <c r="L173" s="60"/>
      <c r="M173" s="60"/>
      <c r="N173" s="60"/>
      <c r="O173" s="60"/>
      <c r="P173" s="60"/>
      <c r="Q173" s="60"/>
      <c r="R173" s="60"/>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row>
    <row r="174" spans="4:134" x14ac:dyDescent="0.25">
      <c r="D174" s="60"/>
      <c r="E174" s="60"/>
      <c r="F174" s="60"/>
      <c r="G174" s="60"/>
      <c r="H174" s="60"/>
      <c r="I174" s="60"/>
      <c r="J174" s="60"/>
      <c r="K174" s="60"/>
      <c r="L174" s="60"/>
      <c r="M174" s="60"/>
      <c r="N174" s="60"/>
      <c r="O174" s="60"/>
      <c r="P174" s="60"/>
      <c r="Q174" s="60"/>
      <c r="R174" s="60"/>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row>
    <row r="175" spans="4:134" x14ac:dyDescent="0.25">
      <c r="D175" s="60"/>
      <c r="E175" s="60"/>
      <c r="F175" s="60"/>
      <c r="G175" s="60"/>
      <c r="H175" s="60"/>
      <c r="I175" s="60"/>
      <c r="J175" s="60"/>
      <c r="K175" s="60"/>
      <c r="L175" s="60"/>
      <c r="M175" s="60"/>
      <c r="N175" s="60"/>
      <c r="O175" s="60"/>
      <c r="P175" s="60"/>
      <c r="Q175" s="60"/>
      <c r="R175" s="60"/>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row>
    <row r="176" spans="4:134" x14ac:dyDescent="0.25">
      <c r="D176" s="60"/>
      <c r="E176" s="60"/>
      <c r="F176" s="60"/>
      <c r="G176" s="60"/>
      <c r="H176" s="60"/>
      <c r="I176" s="60"/>
      <c r="J176" s="60"/>
      <c r="K176" s="60"/>
      <c r="L176" s="60"/>
      <c r="M176" s="60"/>
      <c r="N176" s="60"/>
      <c r="O176" s="60"/>
      <c r="P176" s="60"/>
      <c r="Q176" s="60"/>
      <c r="R176" s="60"/>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row>
    <row r="177" spans="4:134" x14ac:dyDescent="0.25">
      <c r="D177" s="60"/>
      <c r="E177" s="60"/>
      <c r="F177" s="60"/>
      <c r="G177" s="60"/>
      <c r="H177" s="60"/>
      <c r="I177" s="60"/>
      <c r="J177" s="60"/>
      <c r="K177" s="60"/>
      <c r="L177" s="60"/>
      <c r="M177" s="60"/>
      <c r="N177" s="60"/>
      <c r="O177" s="60"/>
      <c r="P177" s="60"/>
      <c r="Q177" s="60"/>
      <c r="R177" s="60"/>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row>
    <row r="178" spans="4:134" x14ac:dyDescent="0.25">
      <c r="D178" s="60"/>
      <c r="E178" s="60"/>
      <c r="F178" s="60"/>
      <c r="G178" s="60"/>
      <c r="H178" s="60"/>
      <c r="I178" s="60"/>
      <c r="J178" s="60"/>
      <c r="K178" s="60"/>
      <c r="L178" s="60"/>
      <c r="M178" s="60"/>
      <c r="N178" s="60"/>
      <c r="O178" s="60"/>
      <c r="P178" s="60"/>
      <c r="Q178" s="60"/>
      <c r="R178" s="60"/>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row>
    <row r="179" spans="4:134" x14ac:dyDescent="0.25">
      <c r="D179" s="60"/>
      <c r="E179" s="60"/>
      <c r="F179" s="60"/>
      <c r="G179" s="60"/>
      <c r="H179" s="60"/>
      <c r="I179" s="60"/>
      <c r="J179" s="60"/>
      <c r="K179" s="60"/>
      <c r="L179" s="60"/>
      <c r="M179" s="60"/>
      <c r="N179" s="60"/>
      <c r="O179" s="60"/>
      <c r="P179" s="60"/>
      <c r="Q179" s="60"/>
      <c r="R179" s="60"/>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row>
    <row r="180" spans="4:134" x14ac:dyDescent="0.25">
      <c r="D180" s="60"/>
      <c r="E180" s="60"/>
      <c r="F180" s="60"/>
      <c r="G180" s="60"/>
      <c r="H180" s="60"/>
      <c r="I180" s="60"/>
      <c r="J180" s="60"/>
      <c r="K180" s="60"/>
      <c r="L180" s="60"/>
      <c r="M180" s="60"/>
      <c r="N180" s="60"/>
      <c r="O180" s="60"/>
      <c r="P180" s="60"/>
      <c r="Q180" s="60"/>
      <c r="R180" s="60"/>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row>
    <row r="181" spans="4:134" x14ac:dyDescent="0.25">
      <c r="D181" s="60"/>
      <c r="E181" s="60"/>
      <c r="F181" s="60"/>
      <c r="G181" s="60"/>
      <c r="H181" s="60"/>
      <c r="I181" s="60"/>
      <c r="J181" s="60"/>
      <c r="K181" s="60"/>
      <c r="L181" s="60"/>
      <c r="M181" s="60"/>
      <c r="N181" s="60"/>
      <c r="O181" s="60"/>
      <c r="P181" s="60"/>
      <c r="Q181" s="60"/>
      <c r="R181" s="60"/>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row>
    <row r="182" spans="4:134" x14ac:dyDescent="0.25">
      <c r="D182" s="60"/>
      <c r="E182" s="60"/>
      <c r="F182" s="60"/>
      <c r="G182" s="60"/>
      <c r="H182" s="60"/>
      <c r="I182" s="60"/>
      <c r="J182" s="60"/>
      <c r="K182" s="60"/>
      <c r="L182" s="60"/>
      <c r="M182" s="60"/>
      <c r="N182" s="60"/>
      <c r="O182" s="60"/>
      <c r="P182" s="60"/>
      <c r="Q182" s="60"/>
      <c r="R182" s="60"/>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row>
    <row r="183" spans="4:134" x14ac:dyDescent="0.25">
      <c r="D183" s="60"/>
      <c r="E183" s="60"/>
      <c r="F183" s="60"/>
      <c r="G183" s="60"/>
      <c r="H183" s="60"/>
      <c r="I183" s="60"/>
      <c r="J183" s="60"/>
      <c r="K183" s="60"/>
      <c r="L183" s="60"/>
      <c r="M183" s="60"/>
      <c r="N183" s="60"/>
      <c r="O183" s="60"/>
      <c r="P183" s="60"/>
      <c r="Q183" s="60"/>
      <c r="R183" s="60"/>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row>
    <row r="184" spans="4:134" x14ac:dyDescent="0.25">
      <c r="D184" s="60"/>
      <c r="E184" s="60"/>
      <c r="F184" s="60"/>
      <c r="G184" s="60"/>
      <c r="H184" s="60"/>
      <c r="I184" s="60"/>
      <c r="J184" s="60"/>
      <c r="K184" s="60"/>
      <c r="L184" s="60"/>
      <c r="M184" s="60"/>
      <c r="N184" s="60"/>
      <c r="O184" s="60"/>
      <c r="P184" s="60"/>
      <c r="Q184" s="60"/>
      <c r="R184" s="60"/>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row>
    <row r="185" spans="4:134" x14ac:dyDescent="0.25">
      <c r="D185" s="60"/>
      <c r="E185" s="60"/>
      <c r="F185" s="60"/>
      <c r="G185" s="60"/>
      <c r="H185" s="60"/>
      <c r="I185" s="60"/>
      <c r="J185" s="60"/>
      <c r="K185" s="60"/>
      <c r="L185" s="60"/>
      <c r="M185" s="60"/>
      <c r="N185" s="60"/>
      <c r="O185" s="60"/>
      <c r="P185" s="60"/>
      <c r="Q185" s="60"/>
      <c r="R185" s="60"/>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row>
    <row r="186" spans="4:134" x14ac:dyDescent="0.25">
      <c r="D186" s="60"/>
      <c r="E186" s="60"/>
      <c r="F186" s="60"/>
      <c r="G186" s="60"/>
      <c r="H186" s="60"/>
      <c r="I186" s="60"/>
      <c r="J186" s="60"/>
      <c r="K186" s="60"/>
      <c r="L186" s="60"/>
      <c r="M186" s="60"/>
      <c r="N186" s="60"/>
      <c r="O186" s="60"/>
      <c r="P186" s="60"/>
      <c r="Q186" s="60"/>
      <c r="R186" s="60"/>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row>
    <row r="187" spans="4:134" x14ac:dyDescent="0.25">
      <c r="D187" s="60"/>
      <c r="E187" s="60"/>
      <c r="F187" s="60"/>
      <c r="G187" s="60"/>
      <c r="H187" s="60"/>
      <c r="I187" s="60"/>
      <c r="J187" s="60"/>
      <c r="K187" s="60"/>
      <c r="L187" s="60"/>
      <c r="M187" s="60"/>
      <c r="N187" s="60"/>
      <c r="O187" s="60"/>
      <c r="P187" s="60"/>
      <c r="Q187" s="60"/>
      <c r="R187" s="60"/>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row>
    <row r="188" spans="4:134" x14ac:dyDescent="0.25">
      <c r="D188" s="60"/>
      <c r="E188" s="60"/>
      <c r="F188" s="60"/>
      <c r="G188" s="60"/>
      <c r="H188" s="60"/>
      <c r="I188" s="60"/>
      <c r="J188" s="60"/>
      <c r="K188" s="60"/>
      <c r="L188" s="60"/>
      <c r="M188" s="60"/>
      <c r="N188" s="60"/>
      <c r="O188" s="60"/>
      <c r="P188" s="60"/>
      <c r="Q188" s="60"/>
      <c r="R188" s="60"/>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row>
    <row r="189" spans="4:134" x14ac:dyDescent="0.25">
      <c r="D189" s="60"/>
      <c r="E189" s="60"/>
      <c r="F189" s="60"/>
      <c r="G189" s="60"/>
      <c r="H189" s="60"/>
      <c r="I189" s="60"/>
      <c r="J189" s="60"/>
      <c r="K189" s="60"/>
      <c r="L189" s="60"/>
      <c r="M189" s="60"/>
      <c r="N189" s="60"/>
      <c r="O189" s="60"/>
      <c r="P189" s="60"/>
      <c r="Q189" s="60"/>
      <c r="R189" s="60"/>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row>
    <row r="190" spans="4:134" x14ac:dyDescent="0.25">
      <c r="D190" s="60"/>
      <c r="E190" s="60"/>
      <c r="F190" s="60"/>
      <c r="G190" s="60"/>
      <c r="H190" s="60"/>
      <c r="I190" s="60"/>
      <c r="J190" s="60"/>
      <c r="K190" s="60"/>
      <c r="L190" s="60"/>
      <c r="M190" s="60"/>
      <c r="N190" s="60"/>
      <c r="O190" s="60"/>
      <c r="P190" s="60"/>
      <c r="Q190" s="60"/>
      <c r="R190" s="60"/>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row>
    <row r="191" spans="4:134" x14ac:dyDescent="0.25">
      <c r="D191" s="60"/>
      <c r="E191" s="60"/>
      <c r="F191" s="60"/>
      <c r="G191" s="60"/>
      <c r="H191" s="60"/>
      <c r="I191" s="60"/>
      <c r="J191" s="60"/>
      <c r="K191" s="60"/>
      <c r="L191" s="60"/>
      <c r="M191" s="60"/>
      <c r="N191" s="60"/>
      <c r="O191" s="60"/>
      <c r="P191" s="60"/>
      <c r="Q191" s="60"/>
      <c r="R191" s="60"/>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row>
    <row r="192" spans="4:134" x14ac:dyDescent="0.25">
      <c r="D192" s="60"/>
      <c r="E192" s="60"/>
      <c r="F192" s="60"/>
      <c r="G192" s="60"/>
      <c r="H192" s="60"/>
      <c r="I192" s="60"/>
      <c r="J192" s="60"/>
      <c r="K192" s="60"/>
      <c r="L192" s="60"/>
      <c r="M192" s="60"/>
      <c r="N192" s="60"/>
      <c r="O192" s="60"/>
      <c r="P192" s="60"/>
      <c r="Q192" s="60"/>
      <c r="R192" s="60"/>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row>
    <row r="193" spans="4:134" x14ac:dyDescent="0.25">
      <c r="D193" s="60"/>
      <c r="E193" s="60"/>
      <c r="F193" s="60"/>
      <c r="G193" s="60"/>
      <c r="H193" s="60"/>
      <c r="I193" s="60"/>
      <c r="J193" s="60"/>
      <c r="K193" s="60"/>
      <c r="L193" s="60"/>
      <c r="M193" s="60"/>
      <c r="N193" s="60"/>
      <c r="O193" s="60"/>
      <c r="P193" s="60"/>
      <c r="Q193" s="60"/>
      <c r="R193" s="60"/>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row>
    <row r="194" spans="4:134" x14ac:dyDescent="0.25">
      <c r="D194" s="60"/>
      <c r="E194" s="60"/>
      <c r="F194" s="60"/>
      <c r="G194" s="60"/>
      <c r="H194" s="60"/>
      <c r="I194" s="60"/>
      <c r="J194" s="60"/>
      <c r="K194" s="60"/>
      <c r="L194" s="60"/>
      <c r="M194" s="60"/>
      <c r="N194" s="60"/>
      <c r="O194" s="60"/>
      <c r="P194" s="60"/>
      <c r="Q194" s="60"/>
      <c r="R194" s="60"/>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row>
    <row r="195" spans="4:134" x14ac:dyDescent="0.25">
      <c r="D195" s="60"/>
      <c r="E195" s="60"/>
      <c r="F195" s="60"/>
      <c r="G195" s="60"/>
      <c r="H195" s="60"/>
      <c r="I195" s="60"/>
      <c r="J195" s="60"/>
      <c r="K195" s="60"/>
      <c r="L195" s="60"/>
      <c r="M195" s="60"/>
      <c r="N195" s="60"/>
      <c r="O195" s="60"/>
      <c r="P195" s="60"/>
      <c r="Q195" s="60"/>
      <c r="R195" s="60"/>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row>
    <row r="196" spans="4:134" x14ac:dyDescent="0.25">
      <c r="D196" s="60"/>
      <c r="E196" s="60"/>
      <c r="F196" s="60"/>
      <c r="G196" s="60"/>
      <c r="H196" s="60"/>
      <c r="I196" s="60"/>
      <c r="J196" s="60"/>
      <c r="K196" s="60"/>
      <c r="L196" s="60"/>
      <c r="M196" s="60"/>
      <c r="N196" s="60"/>
      <c r="O196" s="60"/>
      <c r="P196" s="60"/>
      <c r="Q196" s="60"/>
      <c r="R196" s="60"/>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row>
    <row r="197" spans="4:134" x14ac:dyDescent="0.25">
      <c r="D197" s="60"/>
      <c r="E197" s="60"/>
      <c r="F197" s="60"/>
      <c r="G197" s="60"/>
      <c r="H197" s="60"/>
      <c r="I197" s="60"/>
      <c r="J197" s="60"/>
      <c r="K197" s="60"/>
      <c r="L197" s="60"/>
      <c r="M197" s="60"/>
      <c r="N197" s="60"/>
      <c r="O197" s="60"/>
      <c r="P197" s="60"/>
      <c r="Q197" s="60"/>
      <c r="R197" s="60"/>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row>
    <row r="198" spans="4:134" x14ac:dyDescent="0.25">
      <c r="D198" s="60"/>
      <c r="E198" s="60"/>
      <c r="F198" s="60"/>
      <c r="G198" s="60"/>
      <c r="H198" s="60"/>
      <c r="I198" s="60"/>
      <c r="J198" s="60"/>
      <c r="K198" s="60"/>
      <c r="L198" s="60"/>
      <c r="M198" s="60"/>
      <c r="N198" s="60"/>
      <c r="O198" s="60"/>
      <c r="P198" s="60"/>
      <c r="Q198" s="60"/>
      <c r="R198" s="60"/>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row>
    <row r="199" spans="4:134" x14ac:dyDescent="0.25">
      <c r="D199" s="60"/>
      <c r="E199" s="60"/>
      <c r="F199" s="60"/>
      <c r="G199" s="60"/>
      <c r="H199" s="60"/>
      <c r="I199" s="60"/>
      <c r="J199" s="60"/>
      <c r="K199" s="60"/>
      <c r="L199" s="60"/>
      <c r="M199" s="60"/>
      <c r="N199" s="60"/>
      <c r="O199" s="60"/>
      <c r="P199" s="60"/>
      <c r="Q199" s="60"/>
      <c r="R199" s="60"/>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row>
    <row r="200" spans="4:134" x14ac:dyDescent="0.25">
      <c r="D200" s="60"/>
      <c r="E200" s="60"/>
      <c r="F200" s="60"/>
      <c r="G200" s="60"/>
      <c r="H200" s="60"/>
      <c r="I200" s="60"/>
      <c r="J200" s="60"/>
      <c r="K200" s="60"/>
      <c r="L200" s="60"/>
      <c r="M200" s="60"/>
      <c r="N200" s="60"/>
      <c r="O200" s="60"/>
      <c r="P200" s="60"/>
      <c r="Q200" s="60"/>
      <c r="R200" s="60"/>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row>
    <row r="201" spans="4:134" x14ac:dyDescent="0.25">
      <c r="D201" s="60"/>
      <c r="E201" s="60"/>
      <c r="F201" s="60"/>
      <c r="G201" s="60"/>
      <c r="H201" s="60"/>
      <c r="I201" s="60"/>
      <c r="J201" s="60"/>
      <c r="K201" s="60"/>
      <c r="L201" s="60"/>
      <c r="M201" s="60"/>
      <c r="N201" s="60"/>
      <c r="O201" s="60"/>
      <c r="P201" s="60"/>
      <c r="Q201" s="60"/>
      <c r="R201" s="60"/>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row>
    <row r="202" spans="4:134" x14ac:dyDescent="0.25">
      <c r="D202" s="60"/>
      <c r="E202" s="60"/>
      <c r="F202" s="60"/>
      <c r="G202" s="60"/>
      <c r="H202" s="60"/>
      <c r="I202" s="60"/>
      <c r="J202" s="60"/>
      <c r="K202" s="60"/>
      <c r="L202" s="60"/>
      <c r="M202" s="60"/>
      <c r="N202" s="60"/>
      <c r="O202" s="60"/>
      <c r="P202" s="60"/>
      <c r="Q202" s="60"/>
      <c r="R202" s="60"/>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row>
    <row r="203" spans="4:134" x14ac:dyDescent="0.25">
      <c r="D203" s="60"/>
      <c r="E203" s="60"/>
      <c r="F203" s="60"/>
      <c r="G203" s="60"/>
      <c r="H203" s="60"/>
      <c r="I203" s="60"/>
      <c r="J203" s="60"/>
      <c r="K203" s="60"/>
      <c r="L203" s="60"/>
      <c r="M203" s="60"/>
      <c r="N203" s="60"/>
      <c r="O203" s="60"/>
      <c r="P203" s="60"/>
      <c r="Q203" s="60"/>
      <c r="R203" s="60"/>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row>
    <row r="204" spans="4:134" x14ac:dyDescent="0.25">
      <c r="D204" s="60"/>
      <c r="E204" s="60"/>
      <c r="F204" s="60"/>
      <c r="G204" s="60"/>
      <c r="H204" s="60"/>
      <c r="I204" s="60"/>
      <c r="J204" s="60"/>
      <c r="K204" s="60"/>
      <c r="L204" s="60"/>
      <c r="M204" s="60"/>
      <c r="N204" s="60"/>
      <c r="O204" s="60"/>
      <c r="P204" s="60"/>
      <c r="Q204" s="60"/>
      <c r="R204" s="60"/>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row>
    <row r="205" spans="4:134" x14ac:dyDescent="0.25">
      <c r="D205" s="60"/>
      <c r="E205" s="60"/>
      <c r="F205" s="60"/>
      <c r="G205" s="60"/>
      <c r="H205" s="60"/>
      <c r="I205" s="60"/>
      <c r="J205" s="60"/>
      <c r="K205" s="60"/>
      <c r="L205" s="60"/>
      <c r="M205" s="60"/>
      <c r="N205" s="60"/>
      <c r="O205" s="60"/>
      <c r="P205" s="60"/>
      <c r="Q205" s="60"/>
      <c r="R205" s="60"/>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row>
    <row r="206" spans="4:134" x14ac:dyDescent="0.25">
      <c r="D206" s="60"/>
      <c r="E206" s="60"/>
      <c r="F206" s="60"/>
      <c r="G206" s="60"/>
      <c r="H206" s="60"/>
      <c r="I206" s="60"/>
      <c r="J206" s="60"/>
      <c r="K206" s="60"/>
      <c r="L206" s="60"/>
      <c r="M206" s="60"/>
      <c r="N206" s="60"/>
      <c r="O206" s="60"/>
      <c r="P206" s="60"/>
      <c r="Q206" s="60"/>
      <c r="R206" s="60"/>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row>
    <row r="207" spans="4:134" x14ac:dyDescent="0.25">
      <c r="D207" s="60"/>
      <c r="E207" s="60"/>
      <c r="F207" s="60"/>
      <c r="G207" s="60"/>
      <c r="H207" s="60"/>
      <c r="I207" s="60"/>
      <c r="J207" s="60"/>
      <c r="K207" s="60"/>
      <c r="L207" s="60"/>
      <c r="M207" s="60"/>
      <c r="N207" s="60"/>
      <c r="O207" s="60"/>
      <c r="P207" s="60"/>
      <c r="Q207" s="60"/>
      <c r="R207" s="60"/>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row>
    <row r="208" spans="4:134" x14ac:dyDescent="0.25">
      <c r="D208" s="60"/>
      <c r="E208" s="60"/>
      <c r="F208" s="60"/>
      <c r="G208" s="60"/>
      <c r="H208" s="60"/>
      <c r="I208" s="60"/>
      <c r="J208" s="60"/>
      <c r="K208" s="60"/>
      <c r="L208" s="60"/>
      <c r="M208" s="60"/>
      <c r="N208" s="60"/>
      <c r="O208" s="60"/>
      <c r="P208" s="60"/>
      <c r="Q208" s="60"/>
      <c r="R208" s="60"/>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row>
    <row r="209" spans="4:134" x14ac:dyDescent="0.25">
      <c r="D209" s="60"/>
      <c r="E209" s="60"/>
      <c r="F209" s="60"/>
      <c r="G209" s="60"/>
      <c r="H209" s="60"/>
      <c r="I209" s="60"/>
      <c r="J209" s="60"/>
      <c r="K209" s="60"/>
      <c r="L209" s="60"/>
      <c r="M209" s="60"/>
      <c r="N209" s="60"/>
      <c r="O209" s="60"/>
      <c r="P209" s="60"/>
      <c r="Q209" s="60"/>
      <c r="R209" s="60"/>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row>
    <row r="210" spans="4:134" x14ac:dyDescent="0.25">
      <c r="D210" s="60"/>
      <c r="E210" s="60"/>
      <c r="F210" s="60"/>
      <c r="G210" s="60"/>
      <c r="H210" s="60"/>
      <c r="I210" s="60"/>
      <c r="J210" s="60"/>
      <c r="K210" s="60"/>
      <c r="L210" s="60"/>
      <c r="M210" s="60"/>
      <c r="N210" s="60"/>
      <c r="O210" s="60"/>
      <c r="P210" s="60"/>
      <c r="Q210" s="60"/>
      <c r="R210" s="60"/>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row>
    <row r="211" spans="4:134" x14ac:dyDescent="0.25">
      <c r="D211" s="60"/>
      <c r="E211" s="60"/>
      <c r="F211" s="60"/>
      <c r="G211" s="60"/>
      <c r="H211" s="60"/>
      <c r="I211" s="60"/>
      <c r="J211" s="60"/>
      <c r="K211" s="60"/>
      <c r="L211" s="60"/>
      <c r="M211" s="60"/>
      <c r="N211" s="60"/>
      <c r="O211" s="60"/>
      <c r="P211" s="60"/>
      <c r="Q211" s="60"/>
      <c r="R211" s="60"/>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row>
    <row r="212" spans="4:134" x14ac:dyDescent="0.25">
      <c r="D212" s="60"/>
      <c r="E212" s="60"/>
      <c r="F212" s="60"/>
      <c r="G212" s="60"/>
      <c r="H212" s="60"/>
      <c r="I212" s="60"/>
      <c r="J212" s="60"/>
      <c r="K212" s="60"/>
      <c r="L212" s="60"/>
      <c r="M212" s="60"/>
      <c r="N212" s="60"/>
      <c r="O212" s="60"/>
      <c r="P212" s="60"/>
      <c r="Q212" s="60"/>
      <c r="R212" s="60"/>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row>
    <row r="213" spans="4:134" x14ac:dyDescent="0.25">
      <c r="D213" s="60"/>
      <c r="E213" s="60"/>
      <c r="F213" s="60"/>
      <c r="G213" s="60"/>
      <c r="H213" s="60"/>
      <c r="I213" s="60"/>
      <c r="J213" s="60"/>
      <c r="K213" s="60"/>
      <c r="L213" s="60"/>
      <c r="M213" s="60"/>
      <c r="N213" s="60"/>
      <c r="O213" s="60"/>
      <c r="P213" s="60"/>
      <c r="Q213" s="60"/>
      <c r="R213" s="60"/>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row>
    <row r="214" spans="4:134" x14ac:dyDescent="0.25">
      <c r="D214" s="60"/>
      <c r="E214" s="60"/>
      <c r="F214" s="60"/>
      <c r="G214" s="60"/>
      <c r="H214" s="60"/>
      <c r="I214" s="60"/>
      <c r="J214" s="60"/>
      <c r="K214" s="60"/>
      <c r="L214" s="60"/>
      <c r="M214" s="60"/>
      <c r="N214" s="60"/>
      <c r="O214" s="60"/>
      <c r="P214" s="60"/>
      <c r="Q214" s="60"/>
      <c r="R214" s="60"/>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row>
    <row r="215" spans="4:134" x14ac:dyDescent="0.25">
      <c r="D215" s="60"/>
      <c r="E215" s="60"/>
      <c r="F215" s="60"/>
      <c r="G215" s="60"/>
      <c r="H215" s="60"/>
      <c r="I215" s="60"/>
      <c r="J215" s="60"/>
      <c r="K215" s="60"/>
      <c r="L215" s="60"/>
      <c r="M215" s="60"/>
      <c r="N215" s="60"/>
      <c r="O215" s="60"/>
      <c r="P215" s="60"/>
      <c r="Q215" s="60"/>
      <c r="R215" s="60"/>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row>
    <row r="216" spans="4:134" x14ac:dyDescent="0.25">
      <c r="D216" s="60"/>
      <c r="E216" s="60"/>
      <c r="F216" s="60"/>
      <c r="G216" s="60"/>
      <c r="H216" s="60"/>
      <c r="I216" s="60"/>
      <c r="J216" s="60"/>
      <c r="K216" s="60"/>
      <c r="L216" s="60"/>
      <c r="M216" s="60"/>
      <c r="N216" s="60"/>
      <c r="O216" s="60"/>
      <c r="P216" s="60"/>
      <c r="Q216" s="60"/>
      <c r="R216" s="60"/>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row>
    <row r="217" spans="4:134" x14ac:dyDescent="0.25">
      <c r="D217" s="60"/>
      <c r="E217" s="60"/>
      <c r="F217" s="60"/>
      <c r="G217" s="60"/>
      <c r="H217" s="60"/>
      <c r="I217" s="60"/>
      <c r="J217" s="60"/>
      <c r="K217" s="60"/>
      <c r="L217" s="60"/>
      <c r="M217" s="60"/>
      <c r="N217" s="60"/>
      <c r="O217" s="60"/>
      <c r="P217" s="60"/>
      <c r="Q217" s="60"/>
      <c r="R217" s="60"/>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row>
    <row r="218" spans="4:134" x14ac:dyDescent="0.25">
      <c r="D218" s="60"/>
      <c r="E218" s="60"/>
      <c r="F218" s="60"/>
      <c r="G218" s="60"/>
      <c r="H218" s="60"/>
      <c r="I218" s="60"/>
      <c r="J218" s="60"/>
      <c r="K218" s="60"/>
      <c r="L218" s="60"/>
      <c r="M218" s="60"/>
      <c r="N218" s="60"/>
      <c r="O218" s="60"/>
      <c r="P218" s="60"/>
      <c r="Q218" s="60"/>
      <c r="R218" s="60"/>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row>
    <row r="219" spans="4:134" x14ac:dyDescent="0.25">
      <c r="D219" s="60"/>
      <c r="E219" s="60"/>
      <c r="F219" s="60"/>
      <c r="G219" s="60"/>
      <c r="H219" s="60"/>
      <c r="I219" s="60"/>
      <c r="J219" s="60"/>
      <c r="K219" s="60"/>
      <c r="L219" s="60"/>
      <c r="M219" s="60"/>
      <c r="N219" s="60"/>
      <c r="O219" s="60"/>
      <c r="P219" s="60"/>
      <c r="Q219" s="60"/>
      <c r="R219" s="60"/>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row>
    <row r="220" spans="4:134" x14ac:dyDescent="0.25">
      <c r="D220" s="60"/>
      <c r="E220" s="60"/>
      <c r="F220" s="60"/>
      <c r="G220" s="60"/>
      <c r="H220" s="60"/>
      <c r="I220" s="60"/>
      <c r="J220" s="60"/>
      <c r="K220" s="60"/>
      <c r="L220" s="60"/>
      <c r="M220" s="60"/>
      <c r="N220" s="60"/>
      <c r="O220" s="60"/>
      <c r="P220" s="60"/>
      <c r="Q220" s="60"/>
      <c r="R220" s="60"/>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row>
    <row r="221" spans="4:134" x14ac:dyDescent="0.25">
      <c r="D221" s="60"/>
      <c r="E221" s="60"/>
      <c r="F221" s="60"/>
      <c r="G221" s="60"/>
      <c r="H221" s="60"/>
      <c r="I221" s="60"/>
      <c r="J221" s="60"/>
      <c r="K221" s="60"/>
      <c r="L221" s="60"/>
      <c r="M221" s="60"/>
      <c r="N221" s="60"/>
      <c r="O221" s="60"/>
      <c r="P221" s="60"/>
      <c r="Q221" s="60"/>
      <c r="R221" s="60"/>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row>
    <row r="222" spans="4:134" x14ac:dyDescent="0.25">
      <c r="D222" s="60"/>
      <c r="E222" s="60"/>
      <c r="F222" s="60"/>
      <c r="G222" s="60"/>
      <c r="H222" s="60"/>
      <c r="I222" s="60"/>
      <c r="J222" s="60"/>
      <c r="K222" s="60"/>
      <c r="L222" s="60"/>
      <c r="M222" s="60"/>
      <c r="N222" s="60"/>
      <c r="O222" s="60"/>
      <c r="P222" s="60"/>
      <c r="Q222" s="60"/>
      <c r="R222" s="60"/>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row>
    <row r="223" spans="4:134" x14ac:dyDescent="0.25">
      <c r="D223" s="60"/>
      <c r="E223" s="60"/>
      <c r="F223" s="60"/>
      <c r="G223" s="60"/>
      <c r="H223" s="60"/>
      <c r="I223" s="60"/>
      <c r="J223" s="60"/>
      <c r="K223" s="60"/>
      <c r="L223" s="60"/>
      <c r="M223" s="60"/>
      <c r="N223" s="60"/>
      <c r="O223" s="60"/>
      <c r="P223" s="60"/>
      <c r="Q223" s="60"/>
      <c r="R223" s="60"/>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row>
    <row r="224" spans="4:134" x14ac:dyDescent="0.25">
      <c r="D224" s="60"/>
      <c r="E224" s="60"/>
      <c r="F224" s="60"/>
      <c r="G224" s="60"/>
      <c r="H224" s="60"/>
      <c r="I224" s="60"/>
      <c r="J224" s="60"/>
      <c r="K224" s="60"/>
      <c r="L224" s="60"/>
      <c r="M224" s="60"/>
      <c r="N224" s="60"/>
      <c r="O224" s="60"/>
      <c r="P224" s="60"/>
      <c r="Q224" s="60"/>
      <c r="R224" s="60"/>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row>
    <row r="225" spans="4:134" x14ac:dyDescent="0.25">
      <c r="D225" s="60"/>
      <c r="E225" s="60"/>
      <c r="F225" s="60"/>
      <c r="G225" s="60"/>
      <c r="H225" s="60"/>
      <c r="I225" s="60"/>
      <c r="J225" s="60"/>
      <c r="K225" s="60"/>
      <c r="L225" s="60"/>
      <c r="M225" s="60"/>
      <c r="N225" s="60"/>
      <c r="O225" s="60"/>
      <c r="P225" s="60"/>
      <c r="Q225" s="60"/>
      <c r="R225" s="60"/>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row>
    <row r="226" spans="4:134" x14ac:dyDescent="0.25">
      <c r="D226" s="60"/>
      <c r="E226" s="60"/>
      <c r="F226" s="60"/>
      <c r="G226" s="60"/>
      <c r="H226" s="60"/>
      <c r="I226" s="60"/>
      <c r="J226" s="60"/>
      <c r="K226" s="60"/>
      <c r="L226" s="60"/>
      <c r="M226" s="60"/>
      <c r="N226" s="60"/>
      <c r="O226" s="60"/>
      <c r="P226" s="60"/>
      <c r="Q226" s="60"/>
      <c r="R226" s="60"/>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row>
    <row r="227" spans="4:134" x14ac:dyDescent="0.25">
      <c r="D227" s="60"/>
      <c r="E227" s="60"/>
      <c r="F227" s="60"/>
      <c r="G227" s="60"/>
      <c r="H227" s="60"/>
      <c r="I227" s="60"/>
      <c r="J227" s="60"/>
      <c r="K227" s="60"/>
      <c r="L227" s="60"/>
      <c r="M227" s="60"/>
      <c r="N227" s="60"/>
      <c r="O227" s="60"/>
      <c r="P227" s="60"/>
      <c r="Q227" s="60"/>
      <c r="R227" s="60"/>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row>
    <row r="228" spans="4:134" x14ac:dyDescent="0.25">
      <c r="D228" s="60"/>
      <c r="E228" s="60"/>
      <c r="F228" s="60"/>
      <c r="G228" s="60"/>
      <c r="H228" s="60"/>
      <c r="I228" s="60"/>
      <c r="J228" s="60"/>
      <c r="K228" s="60"/>
      <c r="L228" s="60"/>
      <c r="M228" s="60"/>
      <c r="N228" s="60"/>
      <c r="O228" s="60"/>
      <c r="P228" s="60"/>
      <c r="Q228" s="60"/>
      <c r="R228" s="60"/>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row>
    <row r="229" spans="4:134" x14ac:dyDescent="0.25">
      <c r="D229" s="60"/>
      <c r="E229" s="60"/>
      <c r="F229" s="60"/>
      <c r="G229" s="60"/>
      <c r="H229" s="60"/>
      <c r="I229" s="60"/>
      <c r="J229" s="60"/>
      <c r="K229" s="60"/>
      <c r="L229" s="60"/>
      <c r="M229" s="60"/>
      <c r="N229" s="60"/>
      <c r="O229" s="60"/>
      <c r="P229" s="60"/>
      <c r="Q229" s="60"/>
      <c r="R229" s="60"/>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row>
    <row r="230" spans="4:134" x14ac:dyDescent="0.25">
      <c r="D230" s="60"/>
      <c r="E230" s="60"/>
      <c r="F230" s="60"/>
      <c r="G230" s="60"/>
      <c r="H230" s="60"/>
      <c r="I230" s="60"/>
      <c r="J230" s="60"/>
      <c r="K230" s="60"/>
      <c r="L230" s="60"/>
      <c r="M230" s="60"/>
      <c r="N230" s="60"/>
      <c r="O230" s="60"/>
      <c r="P230" s="60"/>
      <c r="Q230" s="60"/>
      <c r="R230" s="60"/>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row>
    <row r="231" spans="4:134" x14ac:dyDescent="0.25">
      <c r="D231" s="60"/>
      <c r="E231" s="60"/>
      <c r="F231" s="60"/>
      <c r="G231" s="60"/>
      <c r="H231" s="60"/>
      <c r="I231" s="60"/>
      <c r="J231" s="60"/>
      <c r="K231" s="60"/>
      <c r="L231" s="60"/>
      <c r="M231" s="60"/>
      <c r="N231" s="60"/>
      <c r="O231" s="60"/>
      <c r="P231" s="60"/>
      <c r="Q231" s="60"/>
      <c r="R231" s="60"/>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row>
    <row r="232" spans="4:134" x14ac:dyDescent="0.25">
      <c r="D232" s="60"/>
      <c r="E232" s="60"/>
      <c r="F232" s="60"/>
      <c r="G232" s="60"/>
      <c r="H232" s="60"/>
      <c r="I232" s="60"/>
      <c r="J232" s="60"/>
      <c r="K232" s="60"/>
      <c r="L232" s="60"/>
      <c r="M232" s="60"/>
      <c r="N232" s="60"/>
      <c r="O232" s="60"/>
      <c r="P232" s="60"/>
      <c r="Q232" s="60"/>
      <c r="R232" s="60"/>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row>
    <row r="233" spans="4:134" x14ac:dyDescent="0.25">
      <c r="D233" s="60"/>
      <c r="E233" s="60"/>
      <c r="F233" s="60"/>
      <c r="G233" s="60"/>
      <c r="H233" s="60"/>
      <c r="I233" s="60"/>
      <c r="J233" s="60"/>
      <c r="K233" s="60"/>
      <c r="L233" s="60"/>
      <c r="M233" s="60"/>
      <c r="N233" s="60"/>
      <c r="O233" s="60"/>
      <c r="P233" s="60"/>
      <c r="Q233" s="60"/>
      <c r="R233" s="60"/>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row>
    <row r="234" spans="4:134" x14ac:dyDescent="0.25">
      <c r="D234" s="60"/>
      <c r="E234" s="60"/>
      <c r="F234" s="60"/>
      <c r="G234" s="60"/>
      <c r="H234" s="60"/>
      <c r="I234" s="60"/>
      <c r="J234" s="60"/>
      <c r="K234" s="60"/>
      <c r="L234" s="60"/>
      <c r="M234" s="60"/>
      <c r="N234" s="60"/>
      <c r="O234" s="60"/>
      <c r="P234" s="60"/>
      <c r="Q234" s="60"/>
      <c r="R234" s="60"/>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row>
    <row r="235" spans="4:134" x14ac:dyDescent="0.25">
      <c r="D235" s="60"/>
      <c r="E235" s="60"/>
      <c r="F235" s="60"/>
      <c r="G235" s="60"/>
      <c r="H235" s="60"/>
      <c r="I235" s="60"/>
      <c r="J235" s="60"/>
      <c r="K235" s="60"/>
      <c r="L235" s="60"/>
      <c r="M235" s="60"/>
      <c r="N235" s="60"/>
      <c r="O235" s="60"/>
      <c r="P235" s="60"/>
      <c r="Q235" s="60"/>
      <c r="R235" s="60"/>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row>
    <row r="236" spans="4:134" x14ac:dyDescent="0.25">
      <c r="D236" s="60"/>
      <c r="E236" s="60"/>
      <c r="F236" s="60"/>
      <c r="G236" s="60"/>
      <c r="H236" s="60"/>
      <c r="I236" s="60"/>
      <c r="J236" s="60"/>
      <c r="K236" s="60"/>
      <c r="L236" s="60"/>
      <c r="M236" s="60"/>
      <c r="N236" s="60"/>
      <c r="O236" s="60"/>
      <c r="P236" s="60"/>
      <c r="Q236" s="60"/>
      <c r="R236" s="60"/>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row>
    <row r="237" spans="4:134" x14ac:dyDescent="0.25">
      <c r="D237" s="60"/>
      <c r="E237" s="60"/>
      <c r="F237" s="60"/>
      <c r="G237" s="60"/>
      <c r="H237" s="60"/>
      <c r="I237" s="60"/>
      <c r="J237" s="60"/>
      <c r="K237" s="60"/>
      <c r="L237" s="60"/>
      <c r="M237" s="60"/>
      <c r="N237" s="60"/>
      <c r="O237" s="60"/>
      <c r="P237" s="60"/>
      <c r="Q237" s="60"/>
      <c r="R237" s="60"/>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row>
    <row r="238" spans="4:134" x14ac:dyDescent="0.25">
      <c r="D238" s="60"/>
      <c r="E238" s="60"/>
      <c r="F238" s="60"/>
      <c r="G238" s="60"/>
      <c r="H238" s="60"/>
      <c r="I238" s="60"/>
      <c r="J238" s="60"/>
      <c r="K238" s="60"/>
      <c r="L238" s="60"/>
      <c r="M238" s="60"/>
      <c r="N238" s="60"/>
      <c r="O238" s="60"/>
      <c r="P238" s="60"/>
      <c r="Q238" s="60"/>
      <c r="R238" s="60"/>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row>
    <row r="239" spans="4:134" x14ac:dyDescent="0.25">
      <c r="D239" s="60"/>
      <c r="E239" s="60"/>
      <c r="F239" s="60"/>
      <c r="G239" s="60"/>
      <c r="H239" s="60"/>
      <c r="I239" s="60"/>
      <c r="J239" s="60"/>
      <c r="K239" s="60"/>
      <c r="L239" s="60"/>
      <c r="M239" s="60"/>
      <c r="N239" s="60"/>
      <c r="O239" s="60"/>
      <c r="P239" s="60"/>
      <c r="Q239" s="60"/>
      <c r="R239" s="60"/>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row>
    <row r="240" spans="4:134" x14ac:dyDescent="0.25">
      <c r="D240" s="60"/>
      <c r="E240" s="60"/>
      <c r="F240" s="60"/>
      <c r="G240" s="60"/>
      <c r="H240" s="60"/>
      <c r="I240" s="60"/>
      <c r="J240" s="60"/>
      <c r="K240" s="60"/>
      <c r="L240" s="60"/>
      <c r="M240" s="60"/>
      <c r="N240" s="60"/>
      <c r="O240" s="60"/>
      <c r="P240" s="60"/>
      <c r="Q240" s="60"/>
      <c r="R240" s="60"/>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row>
    <row r="241" spans="4:134" x14ac:dyDescent="0.25">
      <c r="D241" s="60"/>
      <c r="E241" s="60"/>
      <c r="F241" s="60"/>
      <c r="G241" s="60"/>
      <c r="H241" s="60"/>
      <c r="I241" s="60"/>
      <c r="J241" s="60"/>
      <c r="K241" s="60"/>
      <c r="L241" s="60"/>
      <c r="M241" s="60"/>
      <c r="N241" s="60"/>
      <c r="O241" s="60"/>
      <c r="P241" s="60"/>
      <c r="Q241" s="60"/>
      <c r="R241" s="60"/>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row>
    <row r="242" spans="4:134" x14ac:dyDescent="0.25">
      <c r="D242" s="60"/>
      <c r="E242" s="60"/>
      <c r="F242" s="60"/>
      <c r="G242" s="60"/>
      <c r="H242" s="60"/>
      <c r="I242" s="60"/>
      <c r="J242" s="60"/>
      <c r="K242" s="60"/>
      <c r="L242" s="60"/>
      <c r="M242" s="60"/>
      <c r="N242" s="60"/>
      <c r="O242" s="60"/>
      <c r="P242" s="60"/>
      <c r="Q242" s="60"/>
      <c r="R242" s="60"/>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row>
    <row r="243" spans="4:134" x14ac:dyDescent="0.25">
      <c r="D243" s="60"/>
      <c r="E243" s="60"/>
      <c r="F243" s="60"/>
      <c r="G243" s="60"/>
      <c r="H243" s="60"/>
      <c r="I243" s="60"/>
      <c r="J243" s="60"/>
      <c r="K243" s="60"/>
      <c r="L243" s="60"/>
      <c r="M243" s="60"/>
      <c r="N243" s="60"/>
      <c r="O243" s="60"/>
      <c r="P243" s="60"/>
      <c r="Q243" s="60"/>
      <c r="R243" s="60"/>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row>
    <row r="244" spans="4:134" x14ac:dyDescent="0.25">
      <c r="D244" s="60"/>
      <c r="E244" s="60"/>
      <c r="F244" s="60"/>
      <c r="G244" s="60"/>
      <c r="H244" s="60"/>
      <c r="I244" s="60"/>
      <c r="J244" s="60"/>
      <c r="K244" s="60"/>
      <c r="L244" s="60"/>
      <c r="M244" s="60"/>
      <c r="N244" s="60"/>
      <c r="O244" s="60"/>
      <c r="P244" s="60"/>
      <c r="Q244" s="60"/>
      <c r="R244" s="60"/>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row>
    <row r="245" spans="4:134" x14ac:dyDescent="0.25">
      <c r="D245" s="60"/>
      <c r="E245" s="60"/>
      <c r="F245" s="60"/>
      <c r="G245" s="60"/>
      <c r="H245" s="60"/>
      <c r="I245" s="60"/>
      <c r="J245" s="60"/>
      <c r="K245" s="60"/>
      <c r="L245" s="60"/>
      <c r="M245" s="60"/>
      <c r="N245" s="60"/>
      <c r="O245" s="60"/>
      <c r="P245" s="60"/>
      <c r="Q245" s="60"/>
      <c r="R245" s="60"/>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row>
    <row r="246" spans="4:134" x14ac:dyDescent="0.25">
      <c r="D246" s="60"/>
      <c r="E246" s="60"/>
      <c r="F246" s="60"/>
      <c r="G246" s="60"/>
      <c r="H246" s="60"/>
      <c r="I246" s="60"/>
      <c r="J246" s="60"/>
      <c r="K246" s="60"/>
      <c r="L246" s="60"/>
      <c r="M246" s="60"/>
      <c r="N246" s="60"/>
      <c r="O246" s="60"/>
      <c r="P246" s="60"/>
      <c r="Q246" s="60"/>
      <c r="R246" s="60"/>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row>
    <row r="247" spans="4:134" x14ac:dyDescent="0.25">
      <c r="D247" s="60"/>
      <c r="E247" s="60"/>
      <c r="F247" s="60"/>
      <c r="G247" s="60"/>
      <c r="H247" s="60"/>
      <c r="I247" s="60"/>
      <c r="J247" s="60"/>
      <c r="K247" s="60"/>
      <c r="L247" s="60"/>
      <c r="M247" s="60"/>
      <c r="N247" s="60"/>
      <c r="O247" s="60"/>
      <c r="P247" s="60"/>
      <c r="Q247" s="60"/>
      <c r="R247" s="60"/>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row>
    <row r="248" spans="4:134" x14ac:dyDescent="0.25">
      <c r="D248" s="60"/>
      <c r="E248" s="60"/>
      <c r="F248" s="60"/>
      <c r="G248" s="60"/>
      <c r="H248" s="60"/>
      <c r="I248" s="60"/>
      <c r="J248" s="60"/>
      <c r="K248" s="60"/>
      <c r="L248" s="60"/>
      <c r="M248" s="60"/>
      <c r="N248" s="60"/>
      <c r="O248" s="60"/>
      <c r="P248" s="60"/>
      <c r="Q248" s="60"/>
      <c r="R248" s="60"/>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row>
    <row r="249" spans="4:134" x14ac:dyDescent="0.25">
      <c r="D249" s="60"/>
      <c r="E249" s="60"/>
      <c r="F249" s="60"/>
      <c r="G249" s="60"/>
      <c r="H249" s="60"/>
      <c r="I249" s="60"/>
      <c r="J249" s="60"/>
      <c r="K249" s="60"/>
      <c r="L249" s="60"/>
      <c r="M249" s="60"/>
      <c r="N249" s="60"/>
      <c r="O249" s="60"/>
      <c r="P249" s="60"/>
      <c r="Q249" s="60"/>
      <c r="R249" s="60"/>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row>
    <row r="250" spans="4:134" x14ac:dyDescent="0.25">
      <c r="D250" s="60"/>
      <c r="E250" s="60"/>
      <c r="F250" s="60"/>
      <c r="G250" s="60"/>
      <c r="H250" s="60"/>
      <c r="I250" s="60"/>
      <c r="J250" s="60"/>
      <c r="K250" s="60"/>
      <c r="L250" s="60"/>
      <c r="M250" s="60"/>
      <c r="N250" s="60"/>
      <c r="O250" s="60"/>
      <c r="P250" s="60"/>
      <c r="Q250" s="60"/>
      <c r="R250" s="60"/>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row>
    <row r="251" spans="4:134" x14ac:dyDescent="0.25">
      <c r="D251" s="60"/>
      <c r="E251" s="60"/>
      <c r="F251" s="60"/>
      <c r="G251" s="60"/>
      <c r="H251" s="60"/>
      <c r="I251" s="60"/>
      <c r="J251" s="60"/>
      <c r="K251" s="60"/>
      <c r="L251" s="60"/>
      <c r="M251" s="60"/>
      <c r="N251" s="60"/>
      <c r="O251" s="60"/>
      <c r="P251" s="60"/>
      <c r="Q251" s="60"/>
      <c r="R251" s="60"/>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row>
    <row r="252" spans="4:134" x14ac:dyDescent="0.25">
      <c r="D252" s="60"/>
      <c r="E252" s="60"/>
      <c r="F252" s="60"/>
      <c r="G252" s="60"/>
      <c r="H252" s="60"/>
      <c r="I252" s="60"/>
      <c r="J252" s="60"/>
      <c r="K252" s="60"/>
      <c r="L252" s="60"/>
      <c r="M252" s="60"/>
      <c r="N252" s="60"/>
      <c r="O252" s="60"/>
      <c r="P252" s="60"/>
      <c r="Q252" s="60"/>
      <c r="R252" s="60"/>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row>
    <row r="253" spans="4:134" x14ac:dyDescent="0.25">
      <c r="D253" s="60"/>
      <c r="E253" s="60"/>
      <c r="F253" s="60"/>
      <c r="G253" s="60"/>
      <c r="H253" s="60"/>
      <c r="I253" s="60"/>
      <c r="J253" s="60"/>
      <c r="K253" s="60"/>
      <c r="L253" s="60"/>
      <c r="M253" s="60"/>
      <c r="N253" s="60"/>
      <c r="O253" s="60"/>
      <c r="P253" s="60"/>
      <c r="Q253" s="60"/>
      <c r="R253" s="60"/>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row>
    <row r="254" spans="4:134" x14ac:dyDescent="0.25">
      <c r="D254" s="60"/>
      <c r="E254" s="60"/>
      <c r="F254" s="60"/>
      <c r="G254" s="60"/>
      <c r="H254" s="60"/>
      <c r="I254" s="60"/>
      <c r="J254" s="60"/>
      <c r="K254" s="60"/>
      <c r="L254" s="60"/>
      <c r="M254" s="60"/>
      <c r="N254" s="60"/>
      <c r="O254" s="60"/>
      <c r="P254" s="60"/>
      <c r="Q254" s="60"/>
      <c r="R254" s="60"/>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row>
    <row r="255" spans="4:134" x14ac:dyDescent="0.25">
      <c r="D255" s="60"/>
      <c r="E255" s="60"/>
      <c r="F255" s="60"/>
      <c r="G255" s="60"/>
      <c r="H255" s="60"/>
      <c r="I255" s="60"/>
      <c r="J255" s="60"/>
      <c r="K255" s="60"/>
      <c r="L255" s="60"/>
      <c r="M255" s="60"/>
      <c r="N255" s="60"/>
      <c r="O255" s="60"/>
      <c r="P255" s="60"/>
      <c r="Q255" s="60"/>
      <c r="R255" s="60"/>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row>
    <row r="256" spans="4:134" x14ac:dyDescent="0.25">
      <c r="D256" s="60"/>
      <c r="E256" s="60"/>
      <c r="F256" s="60"/>
      <c r="G256" s="60"/>
      <c r="H256" s="60"/>
      <c r="I256" s="60"/>
      <c r="J256" s="60"/>
      <c r="K256" s="60"/>
      <c r="L256" s="60"/>
      <c r="M256" s="60"/>
      <c r="N256" s="60"/>
      <c r="O256" s="60"/>
      <c r="P256" s="60"/>
      <c r="Q256" s="60"/>
      <c r="R256" s="60"/>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row>
    <row r="257" spans="4:134" x14ac:dyDescent="0.25">
      <c r="D257" s="60"/>
      <c r="E257" s="60"/>
      <c r="F257" s="60"/>
      <c r="G257" s="60"/>
      <c r="H257" s="60"/>
      <c r="I257" s="60"/>
      <c r="J257" s="60"/>
      <c r="K257" s="60"/>
      <c r="L257" s="60"/>
      <c r="M257" s="60"/>
      <c r="N257" s="60"/>
      <c r="O257" s="60"/>
      <c r="P257" s="60"/>
      <c r="Q257" s="60"/>
      <c r="R257" s="60"/>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row>
    <row r="258" spans="4:134" x14ac:dyDescent="0.25">
      <c r="D258" s="60"/>
      <c r="E258" s="60"/>
      <c r="F258" s="60"/>
      <c r="G258" s="60"/>
      <c r="H258" s="60"/>
      <c r="I258" s="60"/>
      <c r="J258" s="60"/>
      <c r="K258" s="60"/>
      <c r="L258" s="60"/>
      <c r="M258" s="60"/>
      <c r="N258" s="60"/>
      <c r="O258" s="60"/>
      <c r="P258" s="60"/>
      <c r="Q258" s="60"/>
      <c r="R258" s="60"/>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row>
    <row r="259" spans="4:134" x14ac:dyDescent="0.25">
      <c r="D259" s="60"/>
      <c r="E259" s="60"/>
      <c r="F259" s="60"/>
      <c r="G259" s="60"/>
      <c r="H259" s="60"/>
      <c r="I259" s="60"/>
      <c r="J259" s="60"/>
      <c r="K259" s="60"/>
      <c r="L259" s="60"/>
      <c r="M259" s="60"/>
      <c r="N259" s="60"/>
      <c r="O259" s="60"/>
      <c r="P259" s="60"/>
      <c r="Q259" s="60"/>
      <c r="R259" s="60"/>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row>
    <row r="260" spans="4:134" x14ac:dyDescent="0.25">
      <c r="D260" s="60"/>
      <c r="E260" s="60"/>
      <c r="F260" s="60"/>
      <c r="G260" s="60"/>
      <c r="H260" s="60"/>
      <c r="I260" s="60"/>
      <c r="J260" s="60"/>
      <c r="K260" s="60"/>
      <c r="L260" s="60"/>
      <c r="M260" s="60"/>
      <c r="N260" s="60"/>
      <c r="O260" s="60"/>
      <c r="P260" s="60"/>
      <c r="Q260" s="60"/>
      <c r="R260" s="60"/>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row>
    <row r="261" spans="4:134" x14ac:dyDescent="0.25">
      <c r="D261" s="60"/>
      <c r="E261" s="60"/>
      <c r="F261" s="60"/>
      <c r="G261" s="60"/>
      <c r="H261" s="60"/>
      <c r="I261" s="60"/>
      <c r="J261" s="60"/>
      <c r="K261" s="60"/>
      <c r="L261" s="60"/>
      <c r="M261" s="60"/>
      <c r="N261" s="60"/>
      <c r="O261" s="60"/>
      <c r="P261" s="60"/>
      <c r="Q261" s="60"/>
      <c r="R261" s="60"/>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row>
    <row r="262" spans="4:134" x14ac:dyDescent="0.25">
      <c r="D262" s="60"/>
      <c r="E262" s="60"/>
      <c r="F262" s="60"/>
      <c r="G262" s="60"/>
      <c r="H262" s="60"/>
      <c r="I262" s="60"/>
      <c r="J262" s="60"/>
      <c r="K262" s="60"/>
      <c r="L262" s="60"/>
      <c r="M262" s="60"/>
      <c r="N262" s="60"/>
      <c r="O262" s="60"/>
      <c r="P262" s="60"/>
      <c r="Q262" s="60"/>
      <c r="R262" s="60"/>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row>
    <row r="263" spans="4:134" x14ac:dyDescent="0.25">
      <c r="D263" s="60"/>
      <c r="E263" s="60"/>
      <c r="F263" s="60"/>
      <c r="G263" s="60"/>
      <c r="H263" s="60"/>
      <c r="I263" s="60"/>
      <c r="J263" s="60"/>
      <c r="K263" s="60"/>
      <c r="L263" s="60"/>
      <c r="M263" s="60"/>
      <c r="N263" s="60"/>
      <c r="O263" s="60"/>
      <c r="P263" s="60"/>
      <c r="Q263" s="60"/>
      <c r="R263" s="60"/>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row>
    <row r="264" spans="4:134" x14ac:dyDescent="0.25">
      <c r="D264" s="60"/>
      <c r="E264" s="60"/>
      <c r="F264" s="60"/>
      <c r="G264" s="60"/>
      <c r="H264" s="60"/>
      <c r="I264" s="60"/>
      <c r="J264" s="60"/>
      <c r="K264" s="60"/>
      <c r="L264" s="60"/>
      <c r="M264" s="60"/>
      <c r="N264" s="60"/>
      <c r="O264" s="60"/>
      <c r="P264" s="60"/>
      <c r="Q264" s="60"/>
      <c r="R264" s="60"/>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row>
    <row r="265" spans="4:134" x14ac:dyDescent="0.25">
      <c r="D265" s="60"/>
      <c r="E265" s="60"/>
      <c r="F265" s="60"/>
      <c r="G265" s="60"/>
      <c r="H265" s="60"/>
      <c r="I265" s="60"/>
      <c r="J265" s="60"/>
      <c r="K265" s="60"/>
      <c r="L265" s="60"/>
      <c r="M265" s="60"/>
      <c r="N265" s="60"/>
      <c r="O265" s="60"/>
      <c r="P265" s="60"/>
      <c r="Q265" s="60"/>
      <c r="R265" s="60"/>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row>
    <row r="266" spans="4:134" x14ac:dyDescent="0.25">
      <c r="D266" s="60"/>
      <c r="E266" s="60"/>
      <c r="F266" s="60"/>
      <c r="G266" s="60"/>
      <c r="H266" s="60"/>
      <c r="I266" s="60"/>
      <c r="J266" s="60"/>
      <c r="K266" s="60"/>
      <c r="L266" s="60"/>
      <c r="M266" s="60"/>
      <c r="N266" s="60"/>
      <c r="O266" s="60"/>
      <c r="P266" s="60"/>
      <c r="Q266" s="60"/>
      <c r="R266" s="60"/>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row>
    <row r="267" spans="4:134" x14ac:dyDescent="0.25">
      <c r="D267" s="60"/>
      <c r="E267" s="60"/>
      <c r="F267" s="60"/>
      <c r="G267" s="60"/>
      <c r="H267" s="60"/>
      <c r="I267" s="60"/>
      <c r="J267" s="60"/>
      <c r="K267" s="60"/>
      <c r="L267" s="60"/>
      <c r="M267" s="60"/>
      <c r="N267" s="60"/>
      <c r="O267" s="60"/>
      <c r="P267" s="60"/>
      <c r="Q267" s="60"/>
      <c r="R267" s="60"/>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row>
    <row r="268" spans="4:134" x14ac:dyDescent="0.25">
      <c r="D268" s="60"/>
      <c r="E268" s="60"/>
      <c r="F268" s="60"/>
      <c r="G268" s="60"/>
      <c r="H268" s="60"/>
      <c r="I268" s="60"/>
      <c r="J268" s="60"/>
      <c r="K268" s="60"/>
      <c r="L268" s="60"/>
      <c r="M268" s="60"/>
      <c r="N268" s="60"/>
      <c r="O268" s="60"/>
      <c r="P268" s="60"/>
      <c r="Q268" s="60"/>
      <c r="R268" s="60"/>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row>
    <row r="269" spans="4:134" x14ac:dyDescent="0.25">
      <c r="D269" s="60"/>
      <c r="E269" s="60"/>
      <c r="F269" s="60"/>
      <c r="G269" s="60"/>
      <c r="H269" s="60"/>
      <c r="I269" s="60"/>
      <c r="J269" s="60"/>
      <c r="K269" s="60"/>
      <c r="L269" s="60"/>
      <c r="M269" s="60"/>
      <c r="N269" s="60"/>
      <c r="O269" s="60"/>
      <c r="P269" s="60"/>
      <c r="Q269" s="60"/>
      <c r="R269" s="60"/>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row>
    <row r="270" spans="4:134" x14ac:dyDescent="0.25">
      <c r="D270" s="60"/>
      <c r="E270" s="60"/>
      <c r="F270" s="60"/>
      <c r="G270" s="60"/>
      <c r="H270" s="60"/>
      <c r="I270" s="60"/>
      <c r="J270" s="60"/>
      <c r="K270" s="60"/>
      <c r="L270" s="60"/>
      <c r="M270" s="60"/>
      <c r="N270" s="60"/>
      <c r="O270" s="60"/>
      <c r="P270" s="60"/>
      <c r="Q270" s="60"/>
      <c r="R270" s="60"/>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row>
    <row r="271" spans="4:134" x14ac:dyDescent="0.25">
      <c r="D271" s="60"/>
      <c r="E271" s="60"/>
      <c r="F271" s="60"/>
      <c r="G271" s="60"/>
      <c r="H271" s="60"/>
      <c r="I271" s="60"/>
      <c r="J271" s="60"/>
      <c r="K271" s="60"/>
      <c r="L271" s="60"/>
      <c r="M271" s="60"/>
      <c r="N271" s="60"/>
      <c r="O271" s="60"/>
      <c r="P271" s="60"/>
      <c r="Q271" s="60"/>
      <c r="R271" s="60"/>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row>
    <row r="272" spans="4:134" x14ac:dyDescent="0.25">
      <c r="D272" s="60"/>
      <c r="E272" s="60"/>
      <c r="F272" s="60"/>
      <c r="G272" s="60"/>
      <c r="H272" s="60"/>
      <c r="I272" s="60"/>
      <c r="J272" s="60"/>
      <c r="K272" s="60"/>
      <c r="L272" s="60"/>
      <c r="M272" s="60"/>
      <c r="N272" s="60"/>
      <c r="O272" s="60"/>
      <c r="P272" s="60"/>
      <c r="Q272" s="60"/>
      <c r="R272" s="60"/>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row>
    <row r="273" spans="4:134" x14ac:dyDescent="0.25">
      <c r="D273" s="60"/>
      <c r="E273" s="60"/>
      <c r="F273" s="60"/>
      <c r="G273" s="60"/>
      <c r="H273" s="60"/>
      <c r="I273" s="60"/>
      <c r="J273" s="60"/>
      <c r="K273" s="60"/>
      <c r="L273" s="60"/>
      <c r="M273" s="60"/>
      <c r="N273" s="60"/>
      <c r="O273" s="60"/>
      <c r="P273" s="60"/>
      <c r="Q273" s="60"/>
      <c r="R273" s="60"/>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row>
    <row r="274" spans="4:134" x14ac:dyDescent="0.25">
      <c r="D274" s="60"/>
      <c r="E274" s="60"/>
      <c r="F274" s="60"/>
      <c r="G274" s="60"/>
      <c r="H274" s="60"/>
      <c r="I274" s="60"/>
      <c r="J274" s="60"/>
      <c r="K274" s="60"/>
      <c r="L274" s="60"/>
      <c r="M274" s="60"/>
      <c r="N274" s="60"/>
      <c r="O274" s="60"/>
      <c r="P274" s="60"/>
      <c r="Q274" s="60"/>
      <c r="R274" s="60"/>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row>
    <row r="275" spans="4:134" x14ac:dyDescent="0.25">
      <c r="D275" s="60"/>
      <c r="E275" s="60"/>
      <c r="F275" s="60"/>
      <c r="G275" s="60"/>
      <c r="H275" s="60"/>
      <c r="I275" s="60"/>
      <c r="J275" s="60"/>
      <c r="K275" s="60"/>
      <c r="L275" s="60"/>
      <c r="M275" s="60"/>
      <c r="N275" s="60"/>
      <c r="O275" s="60"/>
      <c r="P275" s="60"/>
      <c r="Q275" s="60"/>
      <c r="R275" s="60"/>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row>
    <row r="276" spans="4:134" x14ac:dyDescent="0.25">
      <c r="D276" s="60"/>
      <c r="E276" s="60"/>
      <c r="F276" s="60"/>
      <c r="G276" s="60"/>
      <c r="H276" s="60"/>
      <c r="I276" s="60"/>
      <c r="J276" s="60"/>
      <c r="K276" s="60"/>
      <c r="L276" s="60"/>
      <c r="M276" s="60"/>
      <c r="N276" s="60"/>
      <c r="O276" s="60"/>
      <c r="P276" s="60"/>
      <c r="Q276" s="60"/>
      <c r="R276" s="60"/>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row>
    <row r="277" spans="4:134" x14ac:dyDescent="0.25">
      <c r="D277" s="60"/>
      <c r="E277" s="60"/>
      <c r="F277" s="60"/>
      <c r="G277" s="60"/>
      <c r="H277" s="60"/>
      <c r="I277" s="60"/>
      <c r="J277" s="60"/>
      <c r="K277" s="60"/>
      <c r="L277" s="60"/>
      <c r="M277" s="60"/>
      <c r="N277" s="60"/>
      <c r="O277" s="60"/>
      <c r="P277" s="60"/>
      <c r="Q277" s="60"/>
      <c r="R277" s="60"/>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row>
    <row r="278" spans="4:134" x14ac:dyDescent="0.25">
      <c r="D278" s="60"/>
      <c r="E278" s="60"/>
      <c r="F278" s="60"/>
      <c r="G278" s="60"/>
      <c r="H278" s="60"/>
      <c r="I278" s="60"/>
      <c r="J278" s="60"/>
      <c r="K278" s="60"/>
      <c r="L278" s="60"/>
      <c r="M278" s="60"/>
      <c r="N278" s="60"/>
      <c r="O278" s="60"/>
      <c r="P278" s="60"/>
      <c r="Q278" s="60"/>
      <c r="R278" s="60"/>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row>
    <row r="279" spans="4:134" x14ac:dyDescent="0.25">
      <c r="D279" s="60"/>
      <c r="E279" s="60"/>
      <c r="F279" s="60"/>
      <c r="G279" s="60"/>
      <c r="H279" s="60"/>
      <c r="I279" s="60"/>
      <c r="J279" s="60"/>
      <c r="K279" s="60"/>
      <c r="L279" s="60"/>
      <c r="M279" s="60"/>
      <c r="N279" s="60"/>
      <c r="O279" s="60"/>
      <c r="P279" s="60"/>
      <c r="Q279" s="60"/>
      <c r="R279" s="60"/>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row>
    <row r="280" spans="4:134" x14ac:dyDescent="0.25">
      <c r="D280" s="60"/>
      <c r="E280" s="60"/>
      <c r="F280" s="60"/>
      <c r="G280" s="60"/>
      <c r="H280" s="60"/>
      <c r="I280" s="60"/>
      <c r="J280" s="60"/>
      <c r="K280" s="60"/>
      <c r="L280" s="60"/>
      <c r="M280" s="60"/>
      <c r="N280" s="60"/>
      <c r="O280" s="60"/>
      <c r="P280" s="60"/>
      <c r="Q280" s="60"/>
      <c r="R280" s="60"/>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row>
    <row r="281" spans="4:134" x14ac:dyDescent="0.25">
      <c r="D281" s="60"/>
      <c r="E281" s="60"/>
      <c r="F281" s="60"/>
      <c r="G281" s="60"/>
      <c r="H281" s="60"/>
      <c r="I281" s="60"/>
      <c r="J281" s="60"/>
      <c r="K281" s="60"/>
      <c r="L281" s="60"/>
      <c r="M281" s="60"/>
      <c r="N281" s="60"/>
      <c r="O281" s="60"/>
      <c r="P281" s="60"/>
      <c r="Q281" s="60"/>
      <c r="R281" s="60"/>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row>
    <row r="282" spans="4:134" x14ac:dyDescent="0.25">
      <c r="D282" s="60"/>
      <c r="E282" s="60"/>
      <c r="F282" s="60"/>
      <c r="G282" s="60"/>
      <c r="H282" s="60"/>
      <c r="I282" s="60"/>
      <c r="J282" s="60"/>
      <c r="K282" s="60"/>
      <c r="L282" s="60"/>
      <c r="M282" s="60"/>
      <c r="N282" s="60"/>
      <c r="O282" s="60"/>
      <c r="P282" s="60"/>
      <c r="Q282" s="60"/>
      <c r="R282" s="60"/>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row>
    <row r="283" spans="4:134" x14ac:dyDescent="0.25">
      <c r="D283" s="60"/>
      <c r="E283" s="60"/>
      <c r="F283" s="60"/>
      <c r="G283" s="60"/>
      <c r="H283" s="60"/>
      <c r="I283" s="60"/>
      <c r="J283" s="60"/>
      <c r="K283" s="60"/>
      <c r="L283" s="60"/>
      <c r="M283" s="60"/>
      <c r="N283" s="60"/>
      <c r="O283" s="60"/>
      <c r="P283" s="60"/>
      <c r="Q283" s="60"/>
      <c r="R283" s="60"/>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row>
    <row r="284" spans="4:134" x14ac:dyDescent="0.25">
      <c r="D284" s="60"/>
      <c r="E284" s="60"/>
      <c r="F284" s="60"/>
      <c r="G284" s="60"/>
      <c r="H284" s="60"/>
      <c r="I284" s="60"/>
      <c r="J284" s="60"/>
      <c r="K284" s="60"/>
      <c r="L284" s="60"/>
      <c r="M284" s="60"/>
      <c r="N284" s="60"/>
      <c r="O284" s="60"/>
      <c r="P284" s="60"/>
      <c r="Q284" s="60"/>
      <c r="R284" s="60"/>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row>
    <row r="285" spans="4:134" x14ac:dyDescent="0.25">
      <c r="D285" s="60"/>
      <c r="E285" s="60"/>
      <c r="F285" s="60"/>
      <c r="G285" s="60"/>
      <c r="H285" s="60"/>
      <c r="I285" s="60"/>
      <c r="J285" s="60"/>
      <c r="K285" s="60"/>
      <c r="L285" s="60"/>
      <c r="M285" s="60"/>
      <c r="N285" s="60"/>
      <c r="O285" s="60"/>
      <c r="P285" s="60"/>
      <c r="Q285" s="60"/>
      <c r="R285" s="60"/>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row>
    <row r="286" spans="4:134" x14ac:dyDescent="0.25">
      <c r="D286" s="60"/>
      <c r="E286" s="60"/>
      <c r="F286" s="60"/>
      <c r="G286" s="60"/>
      <c r="H286" s="60"/>
      <c r="I286" s="60"/>
      <c r="J286" s="60"/>
      <c r="K286" s="60"/>
      <c r="L286" s="60"/>
      <c r="M286" s="60"/>
      <c r="N286" s="60"/>
      <c r="O286" s="60"/>
      <c r="P286" s="60"/>
      <c r="Q286" s="60"/>
      <c r="R286" s="60"/>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row>
    <row r="287" spans="4:134" x14ac:dyDescent="0.25">
      <c r="D287" s="60"/>
      <c r="E287" s="60"/>
      <c r="F287" s="60"/>
      <c r="G287" s="60"/>
      <c r="H287" s="60"/>
      <c r="I287" s="60"/>
      <c r="J287" s="60"/>
      <c r="K287" s="60"/>
      <c r="L287" s="60"/>
      <c r="M287" s="60"/>
      <c r="N287" s="60"/>
      <c r="O287" s="60"/>
      <c r="P287" s="60"/>
      <c r="Q287" s="60"/>
      <c r="R287" s="60"/>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row>
    <row r="288" spans="4:134" x14ac:dyDescent="0.25">
      <c r="D288" s="60"/>
      <c r="E288" s="60"/>
      <c r="F288" s="60"/>
      <c r="G288" s="60"/>
      <c r="H288" s="60"/>
      <c r="I288" s="60"/>
      <c r="J288" s="60"/>
      <c r="K288" s="60"/>
      <c r="L288" s="60"/>
      <c r="M288" s="60"/>
      <c r="N288" s="60"/>
      <c r="O288" s="60"/>
      <c r="P288" s="60"/>
      <c r="Q288" s="60"/>
      <c r="R288" s="60"/>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row>
    <row r="289" spans="4:134" x14ac:dyDescent="0.25">
      <c r="D289" s="60"/>
      <c r="E289" s="60"/>
      <c r="F289" s="60"/>
      <c r="G289" s="60"/>
      <c r="H289" s="60"/>
      <c r="I289" s="60"/>
      <c r="J289" s="60"/>
      <c r="K289" s="60"/>
      <c r="L289" s="60"/>
      <c r="M289" s="60"/>
      <c r="N289" s="60"/>
      <c r="O289" s="60"/>
      <c r="P289" s="60"/>
      <c r="Q289" s="60"/>
      <c r="R289" s="60"/>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row>
    <row r="290" spans="4:134" x14ac:dyDescent="0.25">
      <c r="D290" s="60"/>
      <c r="E290" s="60"/>
      <c r="F290" s="60"/>
      <c r="G290" s="60"/>
      <c r="H290" s="60"/>
      <c r="I290" s="60"/>
      <c r="J290" s="60"/>
      <c r="K290" s="60"/>
      <c r="L290" s="60"/>
      <c r="M290" s="60"/>
      <c r="N290" s="60"/>
      <c r="O290" s="60"/>
      <c r="P290" s="60"/>
      <c r="Q290" s="60"/>
      <c r="R290" s="60"/>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row>
    <row r="291" spans="4:134" x14ac:dyDescent="0.25">
      <c r="D291" s="60"/>
      <c r="E291" s="60"/>
      <c r="F291" s="60"/>
      <c r="G291" s="60"/>
      <c r="H291" s="60"/>
      <c r="I291" s="60"/>
      <c r="J291" s="60"/>
      <c r="K291" s="60"/>
      <c r="L291" s="60"/>
      <c r="M291" s="60"/>
      <c r="N291" s="60"/>
      <c r="O291" s="60"/>
      <c r="P291" s="60"/>
      <c r="Q291" s="60"/>
      <c r="R291" s="60"/>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row>
    <row r="292" spans="4:134" x14ac:dyDescent="0.25">
      <c r="D292" s="60"/>
      <c r="E292" s="60"/>
      <c r="F292" s="60"/>
      <c r="G292" s="60"/>
      <c r="H292" s="60"/>
      <c r="I292" s="60"/>
      <c r="J292" s="60"/>
      <c r="K292" s="60"/>
      <c r="L292" s="60"/>
      <c r="M292" s="60"/>
      <c r="N292" s="60"/>
      <c r="O292" s="60"/>
      <c r="P292" s="60"/>
      <c r="Q292" s="60"/>
      <c r="R292" s="60"/>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row>
    <row r="293" spans="4:134" x14ac:dyDescent="0.25">
      <c r="D293" s="60"/>
      <c r="E293" s="60"/>
      <c r="F293" s="60"/>
      <c r="G293" s="60"/>
      <c r="H293" s="60"/>
      <c r="I293" s="60"/>
      <c r="J293" s="60"/>
      <c r="K293" s="60"/>
      <c r="L293" s="60"/>
      <c r="M293" s="60"/>
      <c r="N293" s="60"/>
      <c r="O293" s="60"/>
      <c r="P293" s="60"/>
      <c r="Q293" s="60"/>
      <c r="R293" s="60"/>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row>
    <row r="294" spans="4:134" x14ac:dyDescent="0.25">
      <c r="D294" s="60"/>
      <c r="E294" s="60"/>
      <c r="F294" s="60"/>
      <c r="G294" s="60"/>
      <c r="H294" s="60"/>
      <c r="I294" s="60"/>
      <c r="J294" s="60"/>
      <c r="K294" s="60"/>
      <c r="L294" s="60"/>
      <c r="M294" s="60"/>
      <c r="N294" s="60"/>
      <c r="O294" s="60"/>
      <c r="P294" s="60"/>
      <c r="Q294" s="60"/>
      <c r="R294" s="60"/>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row>
    <row r="295" spans="4:134" x14ac:dyDescent="0.25">
      <c r="D295" s="60"/>
      <c r="E295" s="60"/>
      <c r="F295" s="60"/>
      <c r="G295" s="60"/>
      <c r="H295" s="60"/>
      <c r="I295" s="60"/>
      <c r="J295" s="60"/>
      <c r="K295" s="60"/>
      <c r="L295" s="60"/>
      <c r="M295" s="60"/>
      <c r="N295" s="60"/>
      <c r="O295" s="60"/>
      <c r="P295" s="60"/>
      <c r="Q295" s="60"/>
      <c r="R295" s="60"/>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row>
    <row r="296" spans="4:134" x14ac:dyDescent="0.25">
      <c r="D296" s="60"/>
      <c r="E296" s="60"/>
      <c r="F296" s="60"/>
      <c r="G296" s="60"/>
      <c r="H296" s="60"/>
      <c r="I296" s="60"/>
      <c r="J296" s="60"/>
      <c r="K296" s="60"/>
      <c r="L296" s="60"/>
      <c r="M296" s="60"/>
      <c r="N296" s="60"/>
      <c r="O296" s="60"/>
      <c r="P296" s="60"/>
      <c r="Q296" s="60"/>
      <c r="R296" s="60"/>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row>
    <row r="297" spans="4:134" x14ac:dyDescent="0.25">
      <c r="D297" s="60"/>
      <c r="E297" s="60"/>
      <c r="F297" s="60"/>
      <c r="G297" s="60"/>
      <c r="H297" s="60"/>
      <c r="I297" s="60"/>
      <c r="J297" s="60"/>
      <c r="K297" s="60"/>
      <c r="L297" s="60"/>
      <c r="M297" s="60"/>
      <c r="N297" s="60"/>
      <c r="O297" s="60"/>
      <c r="P297" s="60"/>
      <c r="Q297" s="60"/>
      <c r="R297" s="60"/>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row>
    <row r="298" spans="4:134" x14ac:dyDescent="0.25">
      <c r="D298" s="60"/>
      <c r="E298" s="60"/>
      <c r="F298" s="60"/>
      <c r="G298" s="60"/>
      <c r="H298" s="60"/>
      <c r="I298" s="60"/>
      <c r="J298" s="60"/>
      <c r="K298" s="60"/>
      <c r="L298" s="60"/>
      <c r="M298" s="60"/>
      <c r="N298" s="60"/>
      <c r="O298" s="60"/>
      <c r="P298" s="60"/>
      <c r="Q298" s="60"/>
      <c r="R298" s="60"/>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row>
    <row r="299" spans="4:134" x14ac:dyDescent="0.25">
      <c r="D299" s="60"/>
      <c r="E299" s="60"/>
      <c r="F299" s="60"/>
      <c r="G299" s="60"/>
      <c r="H299" s="60"/>
      <c r="I299" s="60"/>
      <c r="J299" s="60"/>
      <c r="K299" s="60"/>
      <c r="L299" s="60"/>
      <c r="M299" s="60"/>
      <c r="N299" s="60"/>
      <c r="O299" s="60"/>
      <c r="P299" s="60"/>
      <c r="Q299" s="60"/>
      <c r="R299" s="60"/>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row>
    <row r="300" spans="4:134" x14ac:dyDescent="0.25">
      <c r="D300" s="60"/>
      <c r="E300" s="60"/>
      <c r="F300" s="60"/>
      <c r="G300" s="60"/>
      <c r="H300" s="60"/>
      <c r="I300" s="60"/>
      <c r="J300" s="60"/>
      <c r="K300" s="60"/>
      <c r="L300" s="60"/>
      <c r="M300" s="60"/>
      <c r="N300" s="60"/>
      <c r="O300" s="60"/>
      <c r="P300" s="60"/>
      <c r="Q300" s="60"/>
      <c r="R300" s="60"/>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row>
    <row r="301" spans="4:134" x14ac:dyDescent="0.25">
      <c r="D301" s="60"/>
      <c r="E301" s="60"/>
      <c r="F301" s="60"/>
      <c r="G301" s="60"/>
      <c r="H301" s="60"/>
      <c r="I301" s="60"/>
      <c r="J301" s="60"/>
      <c r="K301" s="60"/>
      <c r="L301" s="60"/>
      <c r="M301" s="60"/>
      <c r="N301" s="60"/>
      <c r="O301" s="60"/>
      <c r="P301" s="60"/>
      <c r="Q301" s="60"/>
      <c r="R301" s="60"/>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row>
    <row r="302" spans="4:134" x14ac:dyDescent="0.25">
      <c r="D302" s="60"/>
      <c r="E302" s="60"/>
      <c r="F302" s="60"/>
      <c r="G302" s="60"/>
      <c r="H302" s="60"/>
      <c r="I302" s="60"/>
      <c r="J302" s="60"/>
      <c r="K302" s="60"/>
      <c r="L302" s="60"/>
      <c r="M302" s="60"/>
      <c r="N302" s="60"/>
      <c r="O302" s="60"/>
      <c r="P302" s="60"/>
      <c r="Q302" s="60"/>
      <c r="R302" s="60"/>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row>
    <row r="303" spans="4:134" x14ac:dyDescent="0.25">
      <c r="D303" s="60"/>
      <c r="E303" s="60"/>
      <c r="F303" s="60"/>
      <c r="G303" s="60"/>
      <c r="H303" s="60"/>
      <c r="I303" s="60"/>
      <c r="J303" s="60"/>
      <c r="K303" s="60"/>
      <c r="L303" s="60"/>
      <c r="M303" s="60"/>
      <c r="N303" s="60"/>
      <c r="O303" s="60"/>
      <c r="P303" s="60"/>
      <c r="Q303" s="60"/>
      <c r="R303" s="60"/>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row>
    <row r="304" spans="4:134" x14ac:dyDescent="0.25">
      <c r="D304" s="60"/>
      <c r="E304" s="60"/>
      <c r="F304" s="60"/>
      <c r="G304" s="60"/>
      <c r="H304" s="60"/>
      <c r="I304" s="60"/>
      <c r="J304" s="60"/>
      <c r="K304" s="60"/>
      <c r="L304" s="60"/>
      <c r="M304" s="60"/>
      <c r="N304" s="60"/>
      <c r="O304" s="60"/>
      <c r="P304" s="60"/>
      <c r="Q304" s="60"/>
      <c r="R304" s="60"/>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row>
    <row r="305" spans="4:134" x14ac:dyDescent="0.25">
      <c r="D305" s="60"/>
      <c r="E305" s="60"/>
      <c r="F305" s="60"/>
      <c r="G305" s="60"/>
      <c r="H305" s="60"/>
      <c r="I305" s="60"/>
      <c r="J305" s="60"/>
      <c r="K305" s="60"/>
      <c r="L305" s="60"/>
      <c r="M305" s="60"/>
      <c r="N305" s="60"/>
      <c r="O305" s="60"/>
      <c r="P305" s="60"/>
      <c r="Q305" s="60"/>
      <c r="R305" s="60"/>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row>
    <row r="306" spans="4:134" x14ac:dyDescent="0.25">
      <c r="D306" s="60"/>
      <c r="E306" s="60"/>
      <c r="F306" s="60"/>
      <c r="G306" s="60"/>
      <c r="H306" s="60"/>
      <c r="I306" s="60"/>
      <c r="J306" s="60"/>
      <c r="K306" s="60"/>
      <c r="L306" s="60"/>
      <c r="M306" s="60"/>
      <c r="N306" s="60"/>
      <c r="O306" s="60"/>
      <c r="P306" s="60"/>
      <c r="Q306" s="60"/>
      <c r="R306" s="60"/>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row>
    <row r="307" spans="4:134" x14ac:dyDescent="0.25">
      <c r="D307" s="60"/>
      <c r="E307" s="60"/>
      <c r="F307" s="60"/>
      <c r="G307" s="60"/>
      <c r="H307" s="60"/>
      <c r="I307" s="60"/>
      <c r="J307" s="60"/>
      <c r="K307" s="60"/>
      <c r="L307" s="60"/>
      <c r="M307" s="60"/>
      <c r="N307" s="60"/>
      <c r="O307" s="60"/>
      <c r="P307" s="60"/>
      <c r="Q307" s="60"/>
      <c r="R307" s="60"/>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row>
    <row r="308" spans="4:134" x14ac:dyDescent="0.25">
      <c r="D308" s="60"/>
      <c r="E308" s="60"/>
      <c r="F308" s="60"/>
      <c r="G308" s="60"/>
      <c r="H308" s="60"/>
      <c r="I308" s="60"/>
      <c r="J308" s="60"/>
      <c r="K308" s="60"/>
      <c r="L308" s="60"/>
      <c r="M308" s="60"/>
      <c r="N308" s="60"/>
      <c r="O308" s="60"/>
      <c r="P308" s="60"/>
      <c r="Q308" s="60"/>
      <c r="R308" s="60"/>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row>
    <row r="309" spans="4:134" x14ac:dyDescent="0.25">
      <c r="D309" s="60"/>
      <c r="E309" s="60"/>
      <c r="F309" s="60"/>
      <c r="G309" s="60"/>
      <c r="H309" s="60"/>
      <c r="I309" s="60"/>
      <c r="J309" s="60"/>
      <c r="K309" s="60"/>
      <c r="L309" s="60"/>
      <c r="M309" s="60"/>
      <c r="N309" s="60"/>
      <c r="O309" s="60"/>
      <c r="P309" s="60"/>
      <c r="Q309" s="60"/>
      <c r="R309" s="60"/>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row>
    <row r="310" spans="4:134" x14ac:dyDescent="0.25">
      <c r="D310" s="60"/>
      <c r="E310" s="60"/>
      <c r="F310" s="60"/>
      <c r="G310" s="60"/>
      <c r="H310" s="60"/>
      <c r="I310" s="60"/>
      <c r="J310" s="60"/>
      <c r="K310" s="60"/>
      <c r="L310" s="60"/>
      <c r="M310" s="60"/>
      <c r="N310" s="60"/>
      <c r="O310" s="60"/>
      <c r="P310" s="60"/>
      <c r="Q310" s="60"/>
      <c r="R310" s="60"/>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row>
    <row r="311" spans="4:134" x14ac:dyDescent="0.25">
      <c r="D311" s="60"/>
      <c r="E311" s="60"/>
      <c r="F311" s="60"/>
      <c r="G311" s="60"/>
      <c r="H311" s="60"/>
      <c r="I311" s="60"/>
      <c r="J311" s="60"/>
      <c r="K311" s="60"/>
      <c r="L311" s="60"/>
      <c r="M311" s="60"/>
      <c r="N311" s="60"/>
      <c r="O311" s="60"/>
      <c r="P311" s="60"/>
      <c r="Q311" s="60"/>
      <c r="R311" s="60"/>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row>
    <row r="312" spans="4:134" x14ac:dyDescent="0.25">
      <c r="D312" s="60"/>
      <c r="E312" s="60"/>
      <c r="F312" s="60"/>
      <c r="G312" s="60"/>
      <c r="H312" s="60"/>
      <c r="I312" s="60"/>
      <c r="J312" s="60"/>
      <c r="K312" s="60"/>
      <c r="L312" s="60"/>
      <c r="M312" s="60"/>
      <c r="N312" s="60"/>
      <c r="O312" s="60"/>
      <c r="P312" s="60"/>
      <c r="Q312" s="60"/>
      <c r="R312" s="60"/>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row>
    <row r="313" spans="4:134" x14ac:dyDescent="0.25">
      <c r="D313" s="60"/>
      <c r="E313" s="60"/>
      <c r="F313" s="60"/>
      <c r="G313" s="60"/>
      <c r="H313" s="60"/>
      <c r="I313" s="60"/>
      <c r="J313" s="60"/>
      <c r="K313" s="60"/>
      <c r="L313" s="60"/>
      <c r="M313" s="60"/>
      <c r="N313" s="60"/>
      <c r="O313" s="60"/>
      <c r="P313" s="60"/>
      <c r="Q313" s="60"/>
      <c r="R313" s="60"/>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row>
    <row r="314" spans="4:134" x14ac:dyDescent="0.25">
      <c r="D314" s="60"/>
      <c r="E314" s="60"/>
      <c r="F314" s="60"/>
      <c r="G314" s="60"/>
      <c r="H314" s="60"/>
      <c r="I314" s="60"/>
      <c r="J314" s="60"/>
      <c r="K314" s="60"/>
      <c r="L314" s="60"/>
      <c r="M314" s="60"/>
      <c r="N314" s="60"/>
      <c r="O314" s="60"/>
      <c r="P314" s="60"/>
      <c r="Q314" s="60"/>
      <c r="R314" s="60"/>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row>
    <row r="315" spans="4:134" x14ac:dyDescent="0.25">
      <c r="D315" s="60"/>
      <c r="E315" s="60"/>
      <c r="F315" s="60"/>
      <c r="G315" s="60"/>
      <c r="H315" s="60"/>
      <c r="I315" s="60"/>
      <c r="J315" s="60"/>
      <c r="K315" s="60"/>
      <c r="L315" s="60"/>
      <c r="M315" s="60"/>
      <c r="N315" s="60"/>
      <c r="O315" s="60"/>
      <c r="P315" s="60"/>
      <c r="Q315" s="60"/>
      <c r="R315" s="60"/>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row>
    <row r="316" spans="4:134" x14ac:dyDescent="0.25">
      <c r="D316" s="60"/>
      <c r="E316" s="60"/>
      <c r="F316" s="60"/>
      <c r="G316" s="60"/>
      <c r="H316" s="60"/>
      <c r="I316" s="60"/>
      <c r="J316" s="60"/>
      <c r="K316" s="60"/>
      <c r="L316" s="60"/>
      <c r="M316" s="60"/>
      <c r="N316" s="60"/>
      <c r="O316" s="60"/>
      <c r="P316" s="60"/>
      <c r="Q316" s="60"/>
      <c r="R316" s="60"/>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row>
    <row r="317" spans="4:134" x14ac:dyDescent="0.25">
      <c r="D317" s="60"/>
      <c r="E317" s="60"/>
      <c r="F317" s="60"/>
      <c r="G317" s="60"/>
      <c r="H317" s="60"/>
      <c r="I317" s="60"/>
      <c r="J317" s="60"/>
      <c r="K317" s="60"/>
      <c r="L317" s="60"/>
      <c r="M317" s="60"/>
      <c r="N317" s="60"/>
      <c r="O317" s="60"/>
      <c r="P317" s="60"/>
      <c r="Q317" s="60"/>
      <c r="R317" s="60"/>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row>
    <row r="318" spans="4:134" x14ac:dyDescent="0.25">
      <c r="D318" s="60"/>
      <c r="E318" s="60"/>
      <c r="F318" s="60"/>
      <c r="G318" s="60"/>
      <c r="H318" s="60"/>
      <c r="I318" s="60"/>
      <c r="J318" s="60"/>
      <c r="K318" s="60"/>
      <c r="L318" s="60"/>
      <c r="M318" s="60"/>
      <c r="N318" s="60"/>
      <c r="O318" s="60"/>
      <c r="P318" s="60"/>
      <c r="Q318" s="60"/>
      <c r="R318" s="60"/>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row>
    <row r="319" spans="4:134" x14ac:dyDescent="0.25">
      <c r="D319" s="60"/>
      <c r="E319" s="60"/>
      <c r="F319" s="60"/>
      <c r="G319" s="60"/>
      <c r="H319" s="60"/>
      <c r="I319" s="60"/>
      <c r="J319" s="60"/>
      <c r="K319" s="60"/>
      <c r="L319" s="60"/>
      <c r="M319" s="60"/>
      <c r="N319" s="60"/>
      <c r="O319" s="60"/>
      <c r="P319" s="60"/>
      <c r="Q319" s="60"/>
      <c r="R319" s="60"/>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row>
    <row r="320" spans="4:134" x14ac:dyDescent="0.25">
      <c r="D320" s="60"/>
      <c r="E320" s="60"/>
      <c r="F320" s="60"/>
      <c r="G320" s="60"/>
      <c r="H320" s="60"/>
      <c r="I320" s="60"/>
      <c r="J320" s="60"/>
      <c r="K320" s="60"/>
      <c r="L320" s="60"/>
      <c r="M320" s="60"/>
      <c r="N320" s="60"/>
      <c r="O320" s="60"/>
      <c r="P320" s="60"/>
      <c r="Q320" s="60"/>
      <c r="R320" s="60"/>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row>
    <row r="321" spans="4:134" x14ac:dyDescent="0.25">
      <c r="D321" s="60"/>
      <c r="E321" s="60"/>
      <c r="F321" s="60"/>
      <c r="G321" s="60"/>
      <c r="H321" s="60"/>
      <c r="I321" s="60"/>
      <c r="J321" s="60"/>
      <c r="K321" s="60"/>
      <c r="L321" s="60"/>
      <c r="M321" s="60"/>
      <c r="N321" s="60"/>
      <c r="O321" s="60"/>
      <c r="P321" s="60"/>
      <c r="Q321" s="60"/>
      <c r="R321" s="60"/>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row>
    <row r="322" spans="4:134" x14ac:dyDescent="0.25">
      <c r="D322" s="60"/>
      <c r="E322" s="60"/>
      <c r="F322" s="60"/>
      <c r="G322" s="60"/>
      <c r="H322" s="60"/>
      <c r="I322" s="60"/>
      <c r="J322" s="60"/>
      <c r="K322" s="60"/>
      <c r="L322" s="60"/>
      <c r="M322" s="60"/>
      <c r="N322" s="60"/>
      <c r="O322" s="60"/>
      <c r="P322" s="60"/>
      <c r="Q322" s="60"/>
      <c r="R322" s="60"/>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row>
    <row r="323" spans="4:134" x14ac:dyDescent="0.25">
      <c r="D323" s="60"/>
      <c r="E323" s="60"/>
      <c r="F323" s="60"/>
      <c r="G323" s="60"/>
      <c r="H323" s="60"/>
      <c r="I323" s="60"/>
      <c r="J323" s="60"/>
      <c r="K323" s="60"/>
      <c r="L323" s="60"/>
      <c r="M323" s="60"/>
      <c r="N323" s="60"/>
      <c r="O323" s="60"/>
      <c r="P323" s="60"/>
      <c r="Q323" s="60"/>
      <c r="R323" s="60"/>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row>
    <row r="324" spans="4:134" x14ac:dyDescent="0.25">
      <c r="D324" s="60"/>
      <c r="E324" s="60"/>
      <c r="F324" s="60"/>
      <c r="G324" s="60"/>
      <c r="H324" s="60"/>
      <c r="I324" s="60"/>
      <c r="J324" s="60"/>
      <c r="K324" s="60"/>
      <c r="L324" s="60"/>
      <c r="M324" s="60"/>
      <c r="N324" s="60"/>
      <c r="O324" s="60"/>
      <c r="P324" s="60"/>
      <c r="Q324" s="60"/>
      <c r="R324" s="60"/>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row>
    <row r="325" spans="4:134" x14ac:dyDescent="0.25">
      <c r="D325" s="60"/>
      <c r="E325" s="60"/>
      <c r="F325" s="60"/>
      <c r="G325" s="60"/>
      <c r="H325" s="60"/>
      <c r="I325" s="60"/>
      <c r="J325" s="60"/>
      <c r="K325" s="60"/>
      <c r="L325" s="60"/>
      <c r="M325" s="60"/>
      <c r="N325" s="60"/>
      <c r="O325" s="60"/>
      <c r="P325" s="60"/>
      <c r="Q325" s="60"/>
      <c r="R325" s="60"/>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row>
    <row r="326" spans="4:134" x14ac:dyDescent="0.25">
      <c r="D326" s="60"/>
      <c r="E326" s="60"/>
      <c r="F326" s="60"/>
      <c r="G326" s="60"/>
      <c r="H326" s="60"/>
      <c r="I326" s="60"/>
      <c r="J326" s="60"/>
      <c r="K326" s="60"/>
      <c r="L326" s="60"/>
      <c r="M326" s="60"/>
      <c r="N326" s="60"/>
      <c r="O326" s="60"/>
      <c r="P326" s="60"/>
      <c r="Q326" s="60"/>
      <c r="R326" s="60"/>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row>
    <row r="327" spans="4:134" x14ac:dyDescent="0.25">
      <c r="D327" s="60"/>
      <c r="E327" s="60"/>
      <c r="F327" s="60"/>
      <c r="G327" s="60"/>
      <c r="H327" s="60"/>
      <c r="I327" s="60"/>
      <c r="J327" s="60"/>
      <c r="K327" s="60"/>
      <c r="L327" s="60"/>
      <c r="M327" s="60"/>
      <c r="N327" s="60"/>
      <c r="O327" s="60"/>
      <c r="P327" s="60"/>
      <c r="Q327" s="60"/>
      <c r="R327" s="60"/>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row>
    <row r="328" spans="4:134" x14ac:dyDescent="0.25">
      <c r="D328" s="60"/>
      <c r="E328" s="60"/>
      <c r="F328" s="60"/>
      <c r="G328" s="60"/>
      <c r="H328" s="60"/>
      <c r="I328" s="60"/>
      <c r="J328" s="60"/>
      <c r="K328" s="60"/>
      <c r="L328" s="60"/>
      <c r="M328" s="60"/>
      <c r="N328" s="60"/>
      <c r="O328" s="60"/>
      <c r="P328" s="60"/>
      <c r="Q328" s="60"/>
      <c r="R328" s="60"/>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row>
    <row r="329" spans="4:134" x14ac:dyDescent="0.25">
      <c r="D329" s="60"/>
      <c r="E329" s="60"/>
      <c r="F329" s="60"/>
      <c r="G329" s="60"/>
      <c r="H329" s="60"/>
      <c r="I329" s="60"/>
      <c r="J329" s="60"/>
      <c r="K329" s="60"/>
      <c r="L329" s="60"/>
      <c r="M329" s="60"/>
      <c r="N329" s="60"/>
      <c r="O329" s="60"/>
      <c r="P329" s="60"/>
      <c r="Q329" s="60"/>
      <c r="R329" s="60"/>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row>
    <row r="330" spans="4:134" x14ac:dyDescent="0.25">
      <c r="D330" s="60"/>
      <c r="E330" s="60"/>
      <c r="F330" s="60"/>
      <c r="G330" s="60"/>
      <c r="H330" s="60"/>
      <c r="I330" s="60"/>
      <c r="J330" s="60"/>
      <c r="K330" s="60"/>
      <c r="L330" s="60"/>
      <c r="M330" s="60"/>
      <c r="N330" s="60"/>
      <c r="O330" s="60"/>
      <c r="P330" s="60"/>
      <c r="Q330" s="60"/>
      <c r="R330" s="60"/>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row>
    <row r="331" spans="4:134" x14ac:dyDescent="0.25">
      <c r="D331" s="60"/>
      <c r="E331" s="60"/>
      <c r="F331" s="60"/>
      <c r="G331" s="60"/>
      <c r="H331" s="60"/>
      <c r="I331" s="60"/>
      <c r="J331" s="60"/>
      <c r="K331" s="60"/>
      <c r="L331" s="60"/>
      <c r="M331" s="60"/>
      <c r="N331" s="60"/>
      <c r="O331" s="60"/>
      <c r="P331" s="60"/>
      <c r="Q331" s="60"/>
      <c r="R331" s="60"/>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row>
    <row r="332" spans="4:134" x14ac:dyDescent="0.25">
      <c r="D332" s="60"/>
      <c r="E332" s="60"/>
      <c r="F332" s="60"/>
      <c r="G332" s="60"/>
      <c r="H332" s="60"/>
      <c r="I332" s="60"/>
      <c r="J332" s="60"/>
      <c r="K332" s="60"/>
      <c r="L332" s="60"/>
      <c r="M332" s="60"/>
      <c r="N332" s="60"/>
      <c r="O332" s="60"/>
      <c r="P332" s="60"/>
      <c r="Q332" s="60"/>
      <c r="R332" s="60"/>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row>
    <row r="333" spans="4:134" x14ac:dyDescent="0.25">
      <c r="D333" s="60"/>
      <c r="E333" s="60"/>
      <c r="F333" s="60"/>
      <c r="G333" s="60"/>
      <c r="H333" s="60"/>
      <c r="I333" s="60"/>
      <c r="J333" s="60"/>
      <c r="K333" s="60"/>
      <c r="L333" s="60"/>
      <c r="M333" s="60"/>
      <c r="N333" s="60"/>
      <c r="O333" s="60"/>
      <c r="P333" s="60"/>
      <c r="Q333" s="60"/>
      <c r="R333" s="60"/>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row>
    <row r="334" spans="4:134" x14ac:dyDescent="0.25">
      <c r="D334" s="60"/>
      <c r="E334" s="60"/>
      <c r="F334" s="60"/>
      <c r="G334" s="60"/>
      <c r="H334" s="60"/>
      <c r="I334" s="60"/>
      <c r="J334" s="60"/>
      <c r="K334" s="60"/>
      <c r="L334" s="60"/>
      <c r="M334" s="60"/>
      <c r="N334" s="60"/>
      <c r="O334" s="60"/>
      <c r="P334" s="60"/>
      <c r="Q334" s="60"/>
      <c r="R334" s="60"/>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row>
    <row r="335" spans="4:134" x14ac:dyDescent="0.25">
      <c r="D335" s="60"/>
      <c r="E335" s="60"/>
      <c r="F335" s="60"/>
      <c r="G335" s="60"/>
      <c r="H335" s="60"/>
      <c r="I335" s="60"/>
      <c r="J335" s="60"/>
      <c r="K335" s="60"/>
      <c r="L335" s="60"/>
      <c r="M335" s="60"/>
      <c r="N335" s="60"/>
      <c r="O335" s="60"/>
      <c r="P335" s="60"/>
      <c r="Q335" s="60"/>
      <c r="R335" s="60"/>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row>
    <row r="336" spans="4:134" x14ac:dyDescent="0.25">
      <c r="D336" s="60"/>
      <c r="E336" s="60"/>
      <c r="F336" s="60"/>
      <c r="G336" s="60"/>
      <c r="H336" s="60"/>
      <c r="I336" s="60"/>
      <c r="J336" s="60"/>
      <c r="K336" s="60"/>
      <c r="L336" s="60"/>
      <c r="M336" s="60"/>
      <c r="N336" s="60"/>
      <c r="O336" s="60"/>
      <c r="P336" s="60"/>
      <c r="Q336" s="60"/>
      <c r="R336" s="60"/>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row>
    <row r="337" spans="4:134" x14ac:dyDescent="0.25">
      <c r="D337" s="60"/>
      <c r="E337" s="60"/>
      <c r="F337" s="60"/>
      <c r="G337" s="60"/>
      <c r="H337" s="60"/>
      <c r="I337" s="60"/>
      <c r="J337" s="60"/>
      <c r="K337" s="60"/>
      <c r="L337" s="60"/>
      <c r="M337" s="60"/>
      <c r="N337" s="60"/>
      <c r="O337" s="60"/>
      <c r="P337" s="60"/>
      <c r="Q337" s="60"/>
      <c r="R337" s="60"/>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row>
    <row r="338" spans="4:134" x14ac:dyDescent="0.25">
      <c r="D338" s="60"/>
      <c r="E338" s="60"/>
      <c r="F338" s="60"/>
      <c r="G338" s="60"/>
      <c r="H338" s="60"/>
      <c r="I338" s="60"/>
      <c r="J338" s="60"/>
      <c r="K338" s="60"/>
      <c r="L338" s="60"/>
      <c r="M338" s="60"/>
      <c r="N338" s="60"/>
      <c r="O338" s="60"/>
      <c r="P338" s="60"/>
      <c r="Q338" s="60"/>
      <c r="R338" s="60"/>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row>
    <row r="339" spans="4:134" x14ac:dyDescent="0.25">
      <c r="D339" s="60"/>
      <c r="E339" s="60"/>
      <c r="F339" s="60"/>
      <c r="G339" s="60"/>
      <c r="H339" s="60"/>
      <c r="I339" s="60"/>
      <c r="J339" s="60"/>
      <c r="K339" s="60"/>
      <c r="L339" s="60"/>
      <c r="M339" s="60"/>
      <c r="N339" s="60"/>
      <c r="O339" s="60"/>
      <c r="P339" s="60"/>
      <c r="Q339" s="60"/>
      <c r="R339" s="60"/>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row>
    <row r="340" spans="4:134" x14ac:dyDescent="0.25">
      <c r="D340" s="60"/>
      <c r="E340" s="60"/>
      <c r="F340" s="60"/>
      <c r="G340" s="60"/>
      <c r="H340" s="60"/>
      <c r="I340" s="60"/>
      <c r="J340" s="60"/>
      <c r="K340" s="60"/>
      <c r="L340" s="60"/>
      <c r="M340" s="60"/>
      <c r="N340" s="60"/>
      <c r="O340" s="60"/>
      <c r="P340" s="60"/>
      <c r="Q340" s="60"/>
      <c r="R340" s="60"/>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row>
    <row r="341" spans="4:134" x14ac:dyDescent="0.25">
      <c r="D341" s="60"/>
      <c r="E341" s="60"/>
      <c r="F341" s="60"/>
      <c r="G341" s="60"/>
      <c r="H341" s="60"/>
      <c r="I341" s="60"/>
      <c r="J341" s="60"/>
      <c r="K341" s="60"/>
      <c r="L341" s="60"/>
      <c r="M341" s="60"/>
      <c r="N341" s="60"/>
      <c r="O341" s="60"/>
      <c r="P341" s="60"/>
      <c r="Q341" s="60"/>
      <c r="R341" s="60"/>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row>
    <row r="342" spans="4:134" x14ac:dyDescent="0.25">
      <c r="D342" s="60"/>
      <c r="E342" s="60"/>
      <c r="F342" s="60"/>
      <c r="G342" s="60"/>
      <c r="H342" s="60"/>
      <c r="I342" s="60"/>
      <c r="J342" s="60"/>
      <c r="K342" s="60"/>
      <c r="L342" s="60"/>
      <c r="M342" s="60"/>
      <c r="N342" s="60"/>
      <c r="O342" s="60"/>
      <c r="P342" s="60"/>
      <c r="Q342" s="60"/>
      <c r="R342" s="60"/>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row>
    <row r="343" spans="4:134" x14ac:dyDescent="0.25">
      <c r="D343" s="60"/>
      <c r="E343" s="60"/>
      <c r="F343" s="60"/>
      <c r="G343" s="60"/>
      <c r="H343" s="60"/>
      <c r="I343" s="60"/>
      <c r="J343" s="60"/>
      <c r="K343" s="60"/>
      <c r="L343" s="60"/>
      <c r="M343" s="60"/>
      <c r="N343" s="60"/>
      <c r="O343" s="60"/>
      <c r="P343" s="60"/>
      <c r="Q343" s="60"/>
      <c r="R343" s="60"/>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row>
    <row r="344" spans="4:134" x14ac:dyDescent="0.25">
      <c r="D344" s="60"/>
      <c r="E344" s="60"/>
      <c r="F344" s="60"/>
      <c r="G344" s="60"/>
      <c r="H344" s="60"/>
      <c r="I344" s="60"/>
      <c r="J344" s="60"/>
      <c r="K344" s="60"/>
      <c r="L344" s="60"/>
      <c r="M344" s="60"/>
      <c r="N344" s="60"/>
      <c r="O344" s="60"/>
      <c r="P344" s="60"/>
      <c r="Q344" s="60"/>
      <c r="R344" s="60"/>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row>
    <row r="345" spans="4:134" x14ac:dyDescent="0.25">
      <c r="D345" s="60"/>
      <c r="E345" s="60"/>
      <c r="F345" s="60"/>
      <c r="G345" s="60"/>
      <c r="H345" s="60"/>
      <c r="I345" s="60"/>
      <c r="J345" s="60"/>
      <c r="K345" s="60"/>
      <c r="L345" s="60"/>
      <c r="M345" s="60"/>
      <c r="N345" s="60"/>
      <c r="O345" s="60"/>
      <c r="P345" s="60"/>
      <c r="Q345" s="60"/>
      <c r="R345" s="60"/>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row>
    <row r="346" spans="4:134" x14ac:dyDescent="0.25">
      <c r="D346" s="60"/>
      <c r="E346" s="60"/>
      <c r="F346" s="60"/>
      <c r="G346" s="60"/>
      <c r="H346" s="60"/>
      <c r="I346" s="60"/>
      <c r="J346" s="60"/>
      <c r="K346" s="60"/>
      <c r="L346" s="60"/>
      <c r="M346" s="60"/>
      <c r="N346" s="60"/>
      <c r="O346" s="60"/>
      <c r="P346" s="60"/>
      <c r="Q346" s="60"/>
      <c r="R346" s="60"/>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row>
    <row r="347" spans="4:134" x14ac:dyDescent="0.25">
      <c r="D347" s="60"/>
      <c r="E347" s="60"/>
      <c r="F347" s="60"/>
      <c r="G347" s="60"/>
      <c r="H347" s="60"/>
      <c r="I347" s="60"/>
      <c r="J347" s="60"/>
      <c r="K347" s="60"/>
      <c r="L347" s="60"/>
      <c r="M347" s="60"/>
      <c r="N347" s="60"/>
      <c r="O347" s="60"/>
      <c r="P347" s="60"/>
      <c r="Q347" s="60"/>
      <c r="R347" s="60"/>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row>
    <row r="348" spans="4:134" x14ac:dyDescent="0.25">
      <c r="D348" s="60"/>
      <c r="E348" s="60"/>
      <c r="F348" s="60"/>
      <c r="G348" s="60"/>
      <c r="H348" s="60"/>
      <c r="I348" s="60"/>
      <c r="J348" s="60"/>
      <c r="K348" s="60"/>
      <c r="L348" s="60"/>
      <c r="M348" s="60"/>
      <c r="N348" s="60"/>
      <c r="O348" s="60"/>
      <c r="P348" s="60"/>
      <c r="Q348" s="60"/>
      <c r="R348" s="60"/>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row>
    <row r="349" spans="4:134" x14ac:dyDescent="0.25">
      <c r="D349" s="60"/>
      <c r="E349" s="60"/>
      <c r="F349" s="60"/>
      <c r="G349" s="60"/>
      <c r="H349" s="60"/>
      <c r="I349" s="60"/>
      <c r="J349" s="60"/>
      <c r="K349" s="60"/>
      <c r="L349" s="60"/>
      <c r="M349" s="60"/>
      <c r="N349" s="60"/>
      <c r="O349" s="60"/>
      <c r="P349" s="60"/>
      <c r="Q349" s="60"/>
      <c r="R349" s="60"/>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row>
    <row r="350" spans="4:134" x14ac:dyDescent="0.25">
      <c r="D350" s="60"/>
      <c r="E350" s="60"/>
      <c r="F350" s="60"/>
      <c r="G350" s="60"/>
      <c r="H350" s="60"/>
      <c r="I350" s="60"/>
      <c r="J350" s="60"/>
      <c r="K350" s="60"/>
      <c r="L350" s="60"/>
      <c r="M350" s="60"/>
      <c r="N350" s="60"/>
      <c r="O350" s="60"/>
      <c r="P350" s="60"/>
      <c r="Q350" s="60"/>
      <c r="R350" s="60"/>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row>
    <row r="351" spans="4:134" x14ac:dyDescent="0.25">
      <c r="D351" s="60"/>
      <c r="E351" s="60"/>
      <c r="F351" s="60"/>
      <c r="G351" s="60"/>
      <c r="H351" s="60"/>
      <c r="I351" s="60"/>
      <c r="J351" s="60"/>
      <c r="K351" s="60"/>
      <c r="L351" s="60"/>
      <c r="M351" s="60"/>
      <c r="N351" s="60"/>
      <c r="O351" s="60"/>
      <c r="P351" s="60"/>
      <c r="Q351" s="60"/>
      <c r="R351" s="60"/>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row>
    <row r="352" spans="4:134" x14ac:dyDescent="0.25">
      <c r="D352" s="60"/>
      <c r="E352" s="60"/>
      <c r="F352" s="60"/>
      <c r="G352" s="60"/>
      <c r="H352" s="60"/>
      <c r="I352" s="60"/>
      <c r="J352" s="60"/>
      <c r="K352" s="60"/>
      <c r="L352" s="60"/>
      <c r="M352" s="60"/>
      <c r="N352" s="60"/>
      <c r="O352" s="60"/>
      <c r="P352" s="60"/>
      <c r="Q352" s="60"/>
      <c r="R352" s="60"/>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row>
    <row r="353" spans="4:134" x14ac:dyDescent="0.25">
      <c r="D353" s="60"/>
      <c r="E353" s="60"/>
      <c r="F353" s="60"/>
      <c r="G353" s="60"/>
      <c r="H353" s="60"/>
      <c r="I353" s="60"/>
      <c r="J353" s="60"/>
      <c r="K353" s="60"/>
      <c r="L353" s="60"/>
      <c r="M353" s="60"/>
      <c r="N353" s="60"/>
      <c r="O353" s="60"/>
      <c r="P353" s="60"/>
      <c r="Q353" s="60"/>
      <c r="R353" s="60"/>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row>
    <row r="354" spans="4:134" x14ac:dyDescent="0.25">
      <c r="D354" s="60"/>
      <c r="E354" s="60"/>
      <c r="F354" s="60"/>
      <c r="G354" s="60"/>
      <c r="H354" s="60"/>
      <c r="I354" s="60"/>
      <c r="J354" s="60"/>
      <c r="K354" s="60"/>
      <c r="L354" s="60"/>
      <c r="M354" s="60"/>
      <c r="N354" s="60"/>
      <c r="O354" s="60"/>
      <c r="P354" s="60"/>
      <c r="Q354" s="60"/>
      <c r="R354" s="60"/>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row>
    <row r="355" spans="4:134" x14ac:dyDescent="0.25">
      <c r="D355" s="60"/>
      <c r="E355" s="60"/>
      <c r="F355" s="60"/>
      <c r="G355" s="60"/>
      <c r="H355" s="60"/>
      <c r="I355" s="60"/>
      <c r="J355" s="60"/>
      <c r="K355" s="60"/>
      <c r="L355" s="60"/>
      <c r="M355" s="60"/>
      <c r="N355" s="60"/>
      <c r="O355" s="60"/>
      <c r="P355" s="60"/>
      <c r="Q355" s="60"/>
      <c r="R355" s="60"/>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row>
    <row r="356" spans="4:134" x14ac:dyDescent="0.25">
      <c r="D356" s="60"/>
      <c r="E356" s="60"/>
      <c r="F356" s="60"/>
      <c r="G356" s="60"/>
      <c r="H356" s="60"/>
      <c r="I356" s="60"/>
      <c r="J356" s="60"/>
      <c r="K356" s="60"/>
      <c r="L356" s="60"/>
      <c r="M356" s="60"/>
      <c r="N356" s="60"/>
      <c r="O356" s="60"/>
      <c r="P356" s="60"/>
      <c r="Q356" s="60"/>
      <c r="R356" s="60"/>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row>
    <row r="357" spans="4:134" x14ac:dyDescent="0.25">
      <c r="D357" s="60"/>
      <c r="E357" s="60"/>
      <c r="F357" s="60"/>
      <c r="G357" s="60"/>
      <c r="H357" s="60"/>
      <c r="I357" s="60"/>
      <c r="J357" s="60"/>
      <c r="K357" s="60"/>
      <c r="L357" s="60"/>
      <c r="M357" s="60"/>
      <c r="N357" s="60"/>
      <c r="O357" s="60"/>
      <c r="P357" s="60"/>
      <c r="Q357" s="60"/>
      <c r="R357" s="60"/>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row>
    <row r="358" spans="4:134" x14ac:dyDescent="0.25">
      <c r="D358" s="60"/>
      <c r="E358" s="60"/>
      <c r="F358" s="60"/>
      <c r="G358" s="60"/>
      <c r="H358" s="60"/>
      <c r="I358" s="60"/>
      <c r="J358" s="60"/>
      <c r="K358" s="60"/>
      <c r="L358" s="60"/>
      <c r="M358" s="60"/>
      <c r="N358" s="60"/>
      <c r="O358" s="60"/>
      <c r="P358" s="60"/>
      <c r="Q358" s="60"/>
      <c r="R358" s="60"/>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row>
    <row r="359" spans="4:134" x14ac:dyDescent="0.25">
      <c r="D359" s="60"/>
      <c r="E359" s="60"/>
      <c r="F359" s="60"/>
      <c r="G359" s="60"/>
      <c r="H359" s="60"/>
      <c r="I359" s="60"/>
      <c r="J359" s="60"/>
      <c r="K359" s="60"/>
      <c r="L359" s="60"/>
      <c r="M359" s="60"/>
      <c r="N359" s="60"/>
      <c r="O359" s="60"/>
      <c r="P359" s="60"/>
      <c r="Q359" s="60"/>
      <c r="R359" s="60"/>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row>
    <row r="360" spans="4:134" x14ac:dyDescent="0.25">
      <c r="D360" s="60"/>
      <c r="E360" s="60"/>
      <c r="F360" s="60"/>
      <c r="G360" s="60"/>
      <c r="H360" s="60"/>
      <c r="I360" s="60"/>
      <c r="J360" s="60"/>
      <c r="K360" s="60"/>
      <c r="L360" s="60"/>
      <c r="M360" s="60"/>
      <c r="N360" s="60"/>
      <c r="O360" s="60"/>
      <c r="P360" s="60"/>
      <c r="Q360" s="60"/>
      <c r="R360" s="60"/>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row>
    <row r="361" spans="4:134" x14ac:dyDescent="0.25">
      <c r="D361" s="60"/>
      <c r="E361" s="60"/>
      <c r="F361" s="60"/>
      <c r="G361" s="60"/>
      <c r="H361" s="60"/>
      <c r="I361" s="60"/>
      <c r="J361" s="60"/>
      <c r="K361" s="60"/>
      <c r="L361" s="60"/>
      <c r="M361" s="60"/>
      <c r="N361" s="60"/>
      <c r="O361" s="60"/>
      <c r="P361" s="60"/>
      <c r="Q361" s="60"/>
      <c r="R361" s="60"/>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row>
    <row r="362" spans="4:134" x14ac:dyDescent="0.25">
      <c r="D362" s="60"/>
      <c r="E362" s="60"/>
      <c r="F362" s="60"/>
      <c r="G362" s="60"/>
      <c r="H362" s="60"/>
      <c r="I362" s="60"/>
      <c r="J362" s="60"/>
      <c r="K362" s="60"/>
      <c r="L362" s="60"/>
      <c r="M362" s="60"/>
      <c r="N362" s="60"/>
      <c r="O362" s="60"/>
      <c r="P362" s="60"/>
      <c r="Q362" s="60"/>
      <c r="R362" s="60"/>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row>
    <row r="363" spans="4:134" x14ac:dyDescent="0.25">
      <c r="D363" s="60"/>
      <c r="E363" s="60"/>
      <c r="F363" s="60"/>
      <c r="G363" s="60"/>
      <c r="H363" s="60"/>
      <c r="I363" s="60"/>
      <c r="J363" s="60"/>
      <c r="K363" s="60"/>
      <c r="L363" s="60"/>
      <c r="M363" s="60"/>
      <c r="N363" s="60"/>
      <c r="O363" s="60"/>
      <c r="P363" s="60"/>
      <c r="Q363" s="60"/>
      <c r="R363" s="60"/>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row>
    <row r="364" spans="4:134" x14ac:dyDescent="0.25">
      <c r="D364" s="60"/>
      <c r="E364" s="60"/>
      <c r="F364" s="60"/>
      <c r="G364" s="60"/>
      <c r="H364" s="60"/>
      <c r="I364" s="60"/>
      <c r="J364" s="60"/>
      <c r="K364" s="60"/>
      <c r="L364" s="60"/>
      <c r="M364" s="60"/>
      <c r="N364" s="60"/>
      <c r="O364" s="60"/>
      <c r="P364" s="60"/>
      <c r="Q364" s="60"/>
      <c r="R364" s="60"/>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row>
    <row r="365" spans="4:134" x14ac:dyDescent="0.25">
      <c r="D365" s="60"/>
      <c r="E365" s="60"/>
      <c r="F365" s="60"/>
      <c r="G365" s="60"/>
      <c r="H365" s="60"/>
      <c r="I365" s="60"/>
      <c r="J365" s="60"/>
      <c r="K365" s="60"/>
      <c r="L365" s="60"/>
      <c r="M365" s="60"/>
      <c r="N365" s="60"/>
      <c r="O365" s="60"/>
      <c r="P365" s="60"/>
      <c r="Q365" s="60"/>
      <c r="R365" s="60"/>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row>
    <row r="366" spans="4:134" x14ac:dyDescent="0.25">
      <c r="D366" s="60"/>
      <c r="E366" s="60"/>
      <c r="F366" s="60"/>
      <c r="G366" s="60"/>
      <c r="H366" s="60"/>
      <c r="I366" s="60"/>
      <c r="J366" s="60"/>
      <c r="K366" s="60"/>
      <c r="L366" s="60"/>
      <c r="M366" s="60"/>
      <c r="N366" s="60"/>
      <c r="O366" s="60"/>
      <c r="P366" s="60"/>
      <c r="Q366" s="60"/>
      <c r="R366" s="60"/>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row>
    <row r="367" spans="4:134" x14ac:dyDescent="0.25">
      <c r="D367" s="60"/>
      <c r="E367" s="60"/>
      <c r="F367" s="60"/>
      <c r="G367" s="60"/>
      <c r="H367" s="60"/>
      <c r="I367" s="60"/>
      <c r="J367" s="60"/>
      <c r="K367" s="60"/>
      <c r="L367" s="60"/>
      <c r="M367" s="60"/>
      <c r="N367" s="60"/>
      <c r="O367" s="60"/>
      <c r="P367" s="60"/>
      <c r="Q367" s="60"/>
      <c r="R367" s="60"/>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row>
    <row r="368" spans="4:134" x14ac:dyDescent="0.25">
      <c r="D368" s="60"/>
      <c r="E368" s="60"/>
      <c r="F368" s="60"/>
      <c r="G368" s="60"/>
      <c r="H368" s="60"/>
      <c r="I368" s="60"/>
      <c r="J368" s="60"/>
      <c r="K368" s="60"/>
      <c r="L368" s="60"/>
      <c r="M368" s="60"/>
      <c r="N368" s="60"/>
      <c r="O368" s="60"/>
      <c r="P368" s="60"/>
      <c r="Q368" s="60"/>
      <c r="R368" s="60"/>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row>
    <row r="369" spans="4:134" x14ac:dyDescent="0.25">
      <c r="D369" s="2"/>
      <c r="E369" s="60"/>
      <c r="F369" s="60"/>
      <c r="G369" s="60"/>
      <c r="H369" s="60"/>
      <c r="I369" s="60"/>
      <c r="J369" s="60"/>
      <c r="K369" s="60"/>
      <c r="L369" s="60"/>
      <c r="M369" s="60"/>
      <c r="N369" s="60"/>
      <c r="O369" s="60"/>
      <c r="P369" s="60"/>
      <c r="Q369" s="60"/>
      <c r="R369" s="60"/>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row>
    <row r="370" spans="4:134" x14ac:dyDescent="0.25">
      <c r="D370" s="2"/>
      <c r="E370" s="60"/>
      <c r="F370" s="60"/>
      <c r="G370" s="60"/>
      <c r="H370" s="60"/>
      <c r="I370" s="60"/>
      <c r="J370" s="60"/>
      <c r="K370" s="60"/>
      <c r="L370" s="60"/>
      <c r="M370" s="60"/>
      <c r="N370" s="60"/>
      <c r="O370" s="60"/>
      <c r="P370" s="60"/>
      <c r="Q370" s="60"/>
      <c r="R370" s="60"/>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row>
    <row r="371" spans="4:134" x14ac:dyDescent="0.25">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row>
    <row r="372" spans="4:134" x14ac:dyDescent="0.25">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row>
    <row r="373" spans="4:134" x14ac:dyDescent="0.25">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row>
    <row r="374" spans="4:134" x14ac:dyDescent="0.25">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row>
  </sheetData>
  <sheetProtection algorithmName="SHA-512" hashValue="h9LxWp76lGE52etRvQ9X/LEptBlFDr/MlZp+DvSGcda1VYQFFVaY2sYxcCG2HBzaRTpqD8FfWHb7763NwMIqqg==" saltValue="ooCqBXtERu0POaRRtsY+sg==" spinCount="100000" sheet="1" insertRows="0"/>
  <autoFilter ref="B7:R45" xr:uid="{2794BD23-8CD9-481E-B45D-B6B55B699F11}"/>
  <mergeCells count="5">
    <mergeCell ref="E5:M5"/>
    <mergeCell ref="F2:G2"/>
    <mergeCell ref="B31:B45"/>
    <mergeCell ref="E2:E3"/>
    <mergeCell ref="F3:G3"/>
  </mergeCells>
  <phoneticPr fontId="13" type="noConversion"/>
  <dataValidations xWindow="1632" yWindow="1047" count="7">
    <dataValidation type="whole" errorStyle="warning" allowBlank="1" showInputMessage="1" showErrorMessage="1" error="Please make sure you have introduced one year between 2019 and 2024" prompt="Please enter a year between 2019 and 2024" sqref="M8:M45" xr:uid="{94A81279-7EE6-4B5C-BB09-6DC12EDA0043}">
      <formula1>2019</formula1>
      <formula2>2024</formula2>
    </dataValidation>
    <dataValidation type="textLength" errorStyle="warning" operator="lessThanOrEqual" allowBlank="1" showInputMessage="1" showErrorMessage="1" error="Please reduce the text length" prompt="Maximum 300 characters (with spaces)" sqref="J8:J45" xr:uid="{364E4637-50E4-4FA3-A433-9207DDA3503B}">
      <formula1>300</formula1>
    </dataValidation>
    <dataValidation type="textLength" errorStyle="warning" operator="lessThanOrEqual" allowBlank="1" showInputMessage="1" showErrorMessage="1" error="Please reduce text lenght" prompt="Maximum 300 characters (with spaces)" sqref="L8:L45" xr:uid="{5604D0E7-37E5-4251-BDB1-0C15BD864F9B}">
      <formula1>300</formula1>
    </dataValidation>
    <dataValidation type="textLength" errorStyle="warning" operator="lessThanOrEqual" allowBlank="1" showInputMessage="1" showErrorMessage="1" error="Please reduce the text length" prompt="When the measure relies on a regulation or policy, please include also the URL to the this regulation/policy. _x000a__x000a_Maximum 300 characters (with spaces)" sqref="K31:K45" xr:uid="{6D2CA2F7-F4D5-4E1C-8A68-DD3CEFC3E1E8}">
      <formula1>300</formula1>
    </dataValidation>
    <dataValidation type="textLength" errorStyle="warning" operator="lessThanOrEqual" allowBlank="1" showInputMessage="1" showErrorMessage="1" error="Please reduce the text length" prompt="When the measure relies on a regulation or policy, please include also the URL to this regulation/policy. _x000a__x000a_Maximum 300 characters (with spaces)" sqref="K8:K30" xr:uid="{EBD5D34F-4B3C-4D36-B596-D8DF8BB35A9C}">
      <formula1>300</formula1>
    </dataValidation>
    <dataValidation allowBlank="1" showInputMessage="1" showErrorMessage="1" prompt="You can use report here:_x000a_-Measures for which there is no space above, belonging to the built-in categories (select category in cell to the left) or sub-categories (select category and copy sub-category)_x000a_-Measures of additional categories/sub-categories" sqref="F31:F45" xr:uid="{66FFCC3E-BDD4-4CF9-AB85-881439F90010}"/>
    <dataValidation allowBlank="1" showInputMessage="1" sqref="H33:H45 H8:H31" xr:uid="{28E3D33D-50FB-461D-A7E7-05A90E7A501D}"/>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32" yWindow="1047" count="8">
        <x14:dataValidation type="list" allowBlank="1" showInputMessage="1" showErrorMessage="1" xr:uid="{3AA2E70D-6327-4C07-893A-A7843CF01D0C}">
          <x14:formula1>
            <xm:f>Lists!$G$2:$G$9</xm:f>
          </x14:formula1>
          <xm:sqref>E31:E45</xm:sqref>
        </x14:dataValidation>
        <x14:dataValidation type="list" allowBlank="1" showInputMessage="1" prompt="Please select yes/no" xr:uid="{A0570263-F065-4FC0-A04B-5B6377A372D6}">
          <x14:formula1>
            <xm:f>Lists!$C$2:$C$4</xm:f>
          </x14:formula1>
          <xm:sqref>G8:G45</xm:sqref>
        </x14:dataValidation>
        <x14:dataValidation type="list" allowBlank="1" showInputMessage="1" prompt="Please select voluntary/mandatory" xr:uid="{DC4B0443-0905-40CA-B5A6-AFD3B187FAED}">
          <x14:formula1>
            <xm:f>Lists!$D$2:$D$4</xm:f>
          </x14:formula1>
          <xm:sqref>N8:N45</xm:sqref>
        </x14:dataValidation>
        <x14:dataValidation type="list" allowBlank="1" showInputMessage="1" prompt="Please select local/regional/national/other" xr:uid="{46A57B09-1F9E-4810-9E14-E3109649F3BF}">
          <x14:formula1>
            <xm:f>Lists!$E$2:$E$6</xm:f>
          </x14:formula1>
          <xm:sqref>O8:O45</xm:sqref>
        </x14:dataValidation>
        <x14:dataValidation type="list" allowBlank="1" showInputMessage="1" prompt="Please select the main target: producers/importers/vendors/consumers" xr:uid="{5FD4D4DC-1F7D-40B0-AA12-CF7DC429018B}">
          <x14:formula1>
            <xm:f>Lists!$F$2:$F$6</xm:f>
          </x14:formula1>
          <xm:sqref>Q9:Q12</xm:sqref>
        </x14:dataValidation>
        <x14:dataValidation type="list" allowBlank="1" showInputMessage="1" prompt="Please select the target: producers/importers/vendors/consumers_x000a__x000a_When there is more than one target, please indicate the MAIN target here." xr:uid="{1BBCDF1C-52D2-4050-B7FA-F6326EA66D50}">
          <x14:formula1>
            <xm:f>Lists!$F$2:$F$6</xm:f>
          </x14:formula1>
          <xm:sqref>P8:Q8 P9:P45</xm:sqref>
        </x14:dataValidation>
        <x14:dataValidation type="list" allowBlank="1" showInputMessage="1" prompt="Please select an additional target: producers/importers/vendors/consumers" xr:uid="{17555617-8089-4BE0-8624-0ECEE37BB1ED}">
          <x14:formula1>
            <xm:f>Lists!$F$2:$F$6</xm:f>
          </x14:formula1>
          <xm:sqref>Q13:Q45</xm:sqref>
        </x14:dataValidation>
        <x14:dataValidation type="list" errorStyle="warning" operator="lessThanOrEqual" allowBlank="1" xr:uid="{C36F99BB-4600-4E7D-89A3-EFFDB6D7433A}">
          <x14:formula1>
            <xm:f>Lists!$C$2:$C$4</xm:f>
          </x14:formula1>
          <xm:sqref>I8:I45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C49B-F2F7-422C-BE16-3A5C13FF8049}">
  <sheetPr>
    <tabColor theme="4" tint="0.59999389629810485"/>
  </sheetPr>
  <dimension ref="A1:CE1066"/>
  <sheetViews>
    <sheetView zoomScale="70" zoomScaleNormal="70" workbookViewId="0">
      <selection activeCell="I2" sqref="I2"/>
    </sheetView>
  </sheetViews>
  <sheetFormatPr defaultRowHeight="15" x14ac:dyDescent="0.25"/>
  <cols>
    <col min="1" max="1" width="8.5703125" style="8"/>
    <col min="2" max="2" width="17.5703125" style="2" customWidth="1"/>
    <col min="3" max="3" width="16.5703125" style="8" bestFit="1" customWidth="1"/>
    <col min="5" max="5" width="33.5703125" customWidth="1"/>
    <col min="6" max="6" width="89" customWidth="1"/>
    <col min="7" max="8" width="31.5703125" customWidth="1"/>
    <col min="9" max="11" width="42.5703125" customWidth="1"/>
    <col min="12" max="14" width="30.5703125" customWidth="1"/>
    <col min="15" max="15" width="34.42578125" customWidth="1"/>
    <col min="16" max="17" width="30.5703125" customWidth="1"/>
    <col min="18" max="18" width="26.42578125" customWidth="1"/>
  </cols>
  <sheetData>
    <row r="1" spans="3:80" ht="15.75" thickBot="1" x14ac:dyDescent="0.3">
      <c r="D1" s="2"/>
      <c r="E1" s="7"/>
      <c r="F1" s="7"/>
      <c r="G1" s="7"/>
      <c r="H1" s="7"/>
      <c r="I1" s="7"/>
      <c r="J1" s="7"/>
      <c r="K1" s="7"/>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3:80" ht="61.5" customHeight="1" x14ac:dyDescent="0.25">
      <c r="D2" s="8"/>
      <c r="E2" s="227" t="s">
        <v>23</v>
      </c>
      <c r="F2" s="222" t="s">
        <v>57</v>
      </c>
      <c r="G2" s="223"/>
      <c r="H2" s="6"/>
      <c r="I2" s="6"/>
      <c r="J2" s="6"/>
      <c r="K2" s="6"/>
      <c r="L2" s="6"/>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3:80" ht="42.75" customHeight="1" thickBot="1" x14ac:dyDescent="0.3">
      <c r="D3" s="8"/>
      <c r="E3" s="228"/>
      <c r="F3" s="229" t="s">
        <v>58</v>
      </c>
      <c r="G3" s="230"/>
      <c r="H3" s="6"/>
      <c r="I3" s="6"/>
      <c r="J3" s="6"/>
      <c r="K3" s="6"/>
      <c r="L3" s="6"/>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3:80" ht="15.75" thickBot="1" x14ac:dyDescent="0.3">
      <c r="D4" s="2"/>
      <c r="E4" s="9"/>
      <c r="F4" s="9"/>
      <c r="G4" s="9"/>
      <c r="H4" s="9"/>
      <c r="I4" s="9"/>
      <c r="J4" s="9"/>
      <c r="K4" s="9"/>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3:80" ht="54" customHeight="1" thickBot="1" x14ac:dyDescent="0.3">
      <c r="D5" s="2"/>
      <c r="E5" s="213" t="s">
        <v>106</v>
      </c>
      <c r="F5" s="213"/>
      <c r="G5" s="213"/>
      <c r="H5" s="213"/>
      <c r="I5" s="213"/>
      <c r="J5" s="213"/>
      <c r="K5" s="213"/>
      <c r="L5" s="213"/>
      <c r="M5" s="213"/>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row>
    <row r="6" spans="3:80" ht="15.75" thickBot="1" x14ac:dyDescent="0.3">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row>
    <row r="7" spans="3:80" ht="98.45" customHeight="1" thickBot="1" x14ac:dyDescent="0.3">
      <c r="C7" s="14" t="s">
        <v>36</v>
      </c>
      <c r="D7" s="14" t="s">
        <v>37</v>
      </c>
      <c r="E7" s="10" t="s">
        <v>60</v>
      </c>
      <c r="F7" s="10" t="s">
        <v>61</v>
      </c>
      <c r="G7" s="10" t="s">
        <v>107</v>
      </c>
      <c r="H7" s="196" t="s">
        <v>648</v>
      </c>
      <c r="I7" s="10" t="s">
        <v>63</v>
      </c>
      <c r="J7" s="10" t="s">
        <v>64</v>
      </c>
      <c r="K7" s="10" t="s">
        <v>65</v>
      </c>
      <c r="L7" s="10" t="s">
        <v>66</v>
      </c>
      <c r="M7" s="10" t="s">
        <v>67</v>
      </c>
      <c r="N7" s="10" t="s">
        <v>68</v>
      </c>
      <c r="O7" s="10" t="s">
        <v>69</v>
      </c>
      <c r="P7" s="10" t="s">
        <v>70</v>
      </c>
      <c r="Q7" s="10" t="s">
        <v>71</v>
      </c>
      <c r="R7" s="10" t="s">
        <v>72</v>
      </c>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3:80" ht="30.75" thickBot="1" x14ac:dyDescent="0.3">
      <c r="C8" s="86" t="str">
        <f>IF('CfB&amp;FC-PoM'!$E$5="&lt; Please select &gt;","&lt; Not selected &gt;",'CfB&amp;FC-PoM'!$E$5)</f>
        <v>&lt; Not selected &gt;</v>
      </c>
      <c r="D8" s="22" t="str">
        <f>'CfB&amp;FC-PoM'!$E$6</f>
        <v>2023</v>
      </c>
      <c r="E8" s="64" t="s">
        <v>73</v>
      </c>
      <c r="F8" s="64" t="s">
        <v>108</v>
      </c>
      <c r="G8" s="62" t="s">
        <v>76</v>
      </c>
      <c r="H8" s="119" t="str" cm="1">
        <f t="array" ref="H8">IFERROR(INDEX('2022_MFC'!$G$2:$G$1000, MATCH(1, ('2022_MFC'!$C$2:$C$1000=C8)*('2022_MFC'!$F$2:$F$1000=F8), 0)), "No value found")</f>
        <v>No value found</v>
      </c>
      <c r="I8" s="79" t="s">
        <v>76</v>
      </c>
      <c r="J8" s="79"/>
      <c r="K8" s="79"/>
      <c r="L8" s="79"/>
      <c r="M8" s="76"/>
      <c r="N8" s="61" t="s">
        <v>76</v>
      </c>
      <c r="O8" s="61" t="s">
        <v>76</v>
      </c>
      <c r="P8" s="61" t="s">
        <v>76</v>
      </c>
      <c r="Q8" s="61" t="s">
        <v>76</v>
      </c>
      <c r="R8" s="60"/>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3:80" ht="30.75" thickBot="1" x14ac:dyDescent="0.3">
      <c r="C9" s="86" t="str">
        <f>IF('CfB&amp;FC-PoM'!$E$5="&lt; Please select &gt;","&lt; Not selected &gt;",'CfB&amp;FC-PoM'!$E$5)</f>
        <v>&lt; Not selected &gt;</v>
      </c>
      <c r="D9" s="22" t="str">
        <f>'CfB&amp;FC-PoM'!$E$6</f>
        <v>2023</v>
      </c>
      <c r="E9" s="64" t="s">
        <v>73</v>
      </c>
      <c r="F9" s="64" t="s">
        <v>109</v>
      </c>
      <c r="G9" s="62" t="s">
        <v>76</v>
      </c>
      <c r="H9" s="119" t="str" cm="1">
        <f t="array" ref="H9">IFERROR(INDEX('2022_MFC'!$G$2:$G$1000, MATCH(1, ('2022_MFC'!$C$2:$C$1000=C9)*('2022_MFC'!$F$2:$F$1000=F9), 0)), "No value found")</f>
        <v>No value found</v>
      </c>
      <c r="I9" s="79" t="s">
        <v>76</v>
      </c>
      <c r="J9" s="79"/>
      <c r="K9" s="79"/>
      <c r="L9" s="79"/>
      <c r="M9" s="76"/>
      <c r="N9" s="61" t="s">
        <v>76</v>
      </c>
      <c r="O9" s="61" t="s">
        <v>76</v>
      </c>
      <c r="P9" s="61" t="s">
        <v>76</v>
      </c>
      <c r="Q9" s="61" t="s">
        <v>76</v>
      </c>
      <c r="R9" s="60"/>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row>
    <row r="10" spans="3:80" ht="45.75" thickBot="1" x14ac:dyDescent="0.3">
      <c r="C10" s="86" t="str">
        <f>IF('CfB&amp;FC-PoM'!$E$5="&lt; Please select &gt;","&lt; Not selected &gt;",'CfB&amp;FC-PoM'!$E$5)</f>
        <v>&lt; Not selected &gt;</v>
      </c>
      <c r="D10" s="22" t="str">
        <f>'CfB&amp;FC-PoM'!$E$6</f>
        <v>2023</v>
      </c>
      <c r="E10" s="64" t="s">
        <v>110</v>
      </c>
      <c r="F10" s="64" t="s">
        <v>111</v>
      </c>
      <c r="G10" s="62" t="s">
        <v>76</v>
      </c>
      <c r="H10" s="119" t="str" cm="1">
        <f t="array" ref="H10">IFERROR(INDEX('2022_MFC'!$G$2:$G$1000, MATCH(1, ('2022_MFC'!$C$2:$C$1000=C10)*('2022_MFC'!$F$2:$F$1000=F10), 0)), "No value found")</f>
        <v>No value found</v>
      </c>
      <c r="I10" s="79" t="s">
        <v>76</v>
      </c>
      <c r="J10" s="79"/>
      <c r="K10" s="79"/>
      <c r="L10" s="79"/>
      <c r="M10" s="76"/>
      <c r="N10" s="61" t="s">
        <v>76</v>
      </c>
      <c r="O10" s="61" t="s">
        <v>76</v>
      </c>
      <c r="P10" s="61" t="s">
        <v>76</v>
      </c>
      <c r="Q10" s="61" t="s">
        <v>76</v>
      </c>
      <c r="R10" s="60"/>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row>
    <row r="11" spans="3:80" ht="45.75" thickBot="1" x14ac:dyDescent="0.3">
      <c r="C11" s="86" t="str">
        <f>IF('CfB&amp;FC-PoM'!$E$5="&lt; Please select &gt;","&lt; Not selected &gt;",'CfB&amp;FC-PoM'!$E$5)</f>
        <v>&lt; Not selected &gt;</v>
      </c>
      <c r="D11" s="22" t="str">
        <f>'CfB&amp;FC-PoM'!$E$6</f>
        <v>2023</v>
      </c>
      <c r="E11" s="64" t="s">
        <v>110</v>
      </c>
      <c r="F11" s="64" t="s">
        <v>112</v>
      </c>
      <c r="G11" s="62" t="s">
        <v>76</v>
      </c>
      <c r="H11" s="119" t="str" cm="1">
        <f t="array" ref="H11">IFERROR(INDEX('2022_MFC'!$G$2:$G$1000, MATCH(1, ('2022_MFC'!$C$2:$C$1000=C11)*('2022_MFC'!$F$2:$F$1000=F11), 0)), "No value found")</f>
        <v>No value found</v>
      </c>
      <c r="I11" s="79" t="s">
        <v>76</v>
      </c>
      <c r="J11" s="79"/>
      <c r="K11" s="79"/>
      <c r="L11" s="79"/>
      <c r="M11" s="76"/>
      <c r="N11" s="61" t="s">
        <v>76</v>
      </c>
      <c r="O11" s="61" t="s">
        <v>76</v>
      </c>
      <c r="P11" s="61" t="s">
        <v>76</v>
      </c>
      <c r="Q11" s="61" t="s">
        <v>76</v>
      </c>
      <c r="R11" s="60"/>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row>
    <row r="12" spans="3:80" ht="45.75" thickBot="1" x14ac:dyDescent="0.3">
      <c r="C12" s="86" t="str">
        <f>IF('CfB&amp;FC-PoM'!$E$5="&lt; Please select &gt;","&lt; Not selected &gt;",'CfB&amp;FC-PoM'!$E$5)</f>
        <v>&lt; Not selected &gt;</v>
      </c>
      <c r="D12" s="22" t="str">
        <f>'CfB&amp;FC-PoM'!$E$6</f>
        <v>2023</v>
      </c>
      <c r="E12" s="64" t="s">
        <v>110</v>
      </c>
      <c r="F12" s="64" t="s">
        <v>113</v>
      </c>
      <c r="G12" s="62" t="s">
        <v>76</v>
      </c>
      <c r="H12" s="119" t="str" cm="1">
        <f t="array" ref="H12">IFERROR(INDEX('2022_MFC'!$G$2:$G$1000, MATCH(1, ('2022_MFC'!$C$2:$C$1000=C12)*('2022_MFC'!$F$2:$F$1000=F12), 0)), "No value found")</f>
        <v>No value found</v>
      </c>
      <c r="I12" s="79" t="s">
        <v>76</v>
      </c>
      <c r="J12" s="79"/>
      <c r="K12" s="79"/>
      <c r="L12" s="79"/>
      <c r="M12" s="76"/>
      <c r="N12" s="61" t="s">
        <v>76</v>
      </c>
      <c r="O12" s="61" t="s">
        <v>76</v>
      </c>
      <c r="P12" s="61" t="s">
        <v>76</v>
      </c>
      <c r="Q12" s="61" t="s">
        <v>76</v>
      </c>
      <c r="R12" s="60"/>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row>
    <row r="13" spans="3:80" ht="45.75" thickBot="1" x14ac:dyDescent="0.3">
      <c r="C13" s="86" t="str">
        <f>IF('CfB&amp;FC-PoM'!$E$5="&lt; Please select &gt;","&lt; Not selected &gt;",'CfB&amp;FC-PoM'!$E$5)</f>
        <v>&lt; Not selected &gt;</v>
      </c>
      <c r="D13" s="22" t="str">
        <f>'CfB&amp;FC-PoM'!$E$6</f>
        <v>2023</v>
      </c>
      <c r="E13" s="64" t="s">
        <v>110</v>
      </c>
      <c r="F13" s="64" t="s">
        <v>114</v>
      </c>
      <c r="G13" s="62" t="s">
        <v>76</v>
      </c>
      <c r="H13" s="119" t="str" cm="1">
        <f t="array" ref="H13">IFERROR(INDEX('2022_MFC'!$G$2:$G$1000, MATCH(1, ('2022_MFC'!$C$2:$C$1000=C13)*('2022_MFC'!$F$2:$F$1000=F13), 0)), "No value found")</f>
        <v>No value found</v>
      </c>
      <c r="I13" s="79" t="s">
        <v>76</v>
      </c>
      <c r="J13" s="79"/>
      <c r="K13" s="79"/>
      <c r="L13" s="79"/>
      <c r="M13" s="76"/>
      <c r="N13" s="61" t="s">
        <v>76</v>
      </c>
      <c r="O13" s="61" t="s">
        <v>76</v>
      </c>
      <c r="P13" s="61" t="s">
        <v>76</v>
      </c>
      <c r="Q13" s="61" t="s">
        <v>76</v>
      </c>
      <c r="R13" s="60"/>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row>
    <row r="14" spans="3:80" ht="45.75" thickBot="1" x14ac:dyDescent="0.3">
      <c r="C14" s="86" t="str">
        <f>IF('CfB&amp;FC-PoM'!$E$5="&lt; Please select &gt;","&lt; Not selected &gt;",'CfB&amp;FC-PoM'!$E$5)</f>
        <v>&lt; Not selected &gt;</v>
      </c>
      <c r="D14" s="22" t="str">
        <f>'CfB&amp;FC-PoM'!$E$6</f>
        <v>2023</v>
      </c>
      <c r="E14" s="64" t="s">
        <v>110</v>
      </c>
      <c r="F14" s="64" t="s">
        <v>115</v>
      </c>
      <c r="G14" s="62" t="s">
        <v>76</v>
      </c>
      <c r="H14" s="119" t="str" cm="1">
        <f t="array" ref="H14">IFERROR(INDEX('2022_MFC'!$G$2:$G$1000, MATCH(1, ('2022_MFC'!$C$2:$C$1000=C14)*('2022_MFC'!$F$2:$F$1000=F14), 0)), "No value found")</f>
        <v>No value found</v>
      </c>
      <c r="I14" s="79" t="s">
        <v>76</v>
      </c>
      <c r="J14" s="79"/>
      <c r="K14" s="79"/>
      <c r="L14" s="79"/>
      <c r="M14" s="76"/>
      <c r="N14" s="61" t="s">
        <v>76</v>
      </c>
      <c r="O14" s="61" t="s">
        <v>76</v>
      </c>
      <c r="P14" s="61" t="s">
        <v>76</v>
      </c>
      <c r="Q14" s="61" t="s">
        <v>76</v>
      </c>
      <c r="R14" s="60"/>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row>
    <row r="15" spans="3:80" ht="45.75" thickBot="1" x14ac:dyDescent="0.3">
      <c r="C15" s="86" t="str">
        <f>IF('CfB&amp;FC-PoM'!$E$5="&lt; Please select &gt;","&lt; Not selected &gt;",'CfB&amp;FC-PoM'!$E$5)</f>
        <v>&lt; Not selected &gt;</v>
      </c>
      <c r="D15" s="22" t="str">
        <f>'CfB&amp;FC-PoM'!$E$6</f>
        <v>2023</v>
      </c>
      <c r="E15" s="64" t="s">
        <v>110</v>
      </c>
      <c r="F15" s="64" t="s">
        <v>116</v>
      </c>
      <c r="G15" s="62" t="s">
        <v>76</v>
      </c>
      <c r="H15" s="119" t="str" cm="1">
        <f t="array" ref="H15">IFERROR(INDEX('2022_MFC'!$G$2:$G$1000, MATCH(1, ('2022_MFC'!$C$2:$C$1000=C15)*('2022_MFC'!$F$2:$F$1000=F15), 0)), "No value found")</f>
        <v>No value found</v>
      </c>
      <c r="I15" s="79" t="s">
        <v>76</v>
      </c>
      <c r="J15" s="79"/>
      <c r="K15" s="79"/>
      <c r="L15" s="79"/>
      <c r="M15" s="76"/>
      <c r="N15" s="61" t="s">
        <v>76</v>
      </c>
      <c r="O15" s="61" t="s">
        <v>76</v>
      </c>
      <c r="P15" s="61" t="s">
        <v>76</v>
      </c>
      <c r="Q15" s="61" t="s">
        <v>76</v>
      </c>
      <c r="R15" s="60"/>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row>
    <row r="16" spans="3:80" ht="15.75" thickBot="1" x14ac:dyDescent="0.3">
      <c r="C16" s="86" t="str">
        <f>IF('CfB&amp;FC-PoM'!$E$5="&lt; Please select &gt;","&lt; Not selected &gt;",'CfB&amp;FC-PoM'!$E$5)</f>
        <v>&lt; Not selected &gt;</v>
      </c>
      <c r="D16" s="22" t="str">
        <f>'CfB&amp;FC-PoM'!$E$6</f>
        <v>2023</v>
      </c>
      <c r="E16" s="64" t="s">
        <v>85</v>
      </c>
      <c r="F16" s="64" t="s">
        <v>117</v>
      </c>
      <c r="G16" s="62" t="s">
        <v>76</v>
      </c>
      <c r="H16" s="119" t="str" cm="1">
        <f t="array" ref="H16">IFERROR(INDEX('2022_MFC'!$G$2:$G$1000, MATCH(1, ('2022_MFC'!$C$2:$C$1000=C16)*('2022_MFC'!$F$2:$F$1000=F16), 0)), "No value found")</f>
        <v>No value found</v>
      </c>
      <c r="I16" s="79" t="s">
        <v>76</v>
      </c>
      <c r="J16" s="79"/>
      <c r="K16" s="79"/>
      <c r="L16" s="79"/>
      <c r="M16" s="76"/>
      <c r="N16" s="61" t="s">
        <v>76</v>
      </c>
      <c r="O16" s="61" t="s">
        <v>76</v>
      </c>
      <c r="P16" s="61" t="s">
        <v>76</v>
      </c>
      <c r="Q16" s="61" t="s">
        <v>76</v>
      </c>
      <c r="R16" s="60"/>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row>
    <row r="17" spans="2:83" ht="30.75" thickBot="1" x14ac:dyDescent="0.3">
      <c r="C17" s="86" t="str">
        <f>IF('CfB&amp;FC-PoM'!$E$5="&lt; Please select &gt;","&lt; Not selected &gt;",'CfB&amp;FC-PoM'!$E$5)</f>
        <v>&lt; Not selected &gt;</v>
      </c>
      <c r="D17" s="22" t="str">
        <f>'CfB&amp;FC-PoM'!$E$6</f>
        <v>2023</v>
      </c>
      <c r="E17" s="64" t="s">
        <v>85</v>
      </c>
      <c r="F17" s="64" t="s">
        <v>118</v>
      </c>
      <c r="G17" s="62" t="s">
        <v>76</v>
      </c>
      <c r="H17" s="119" t="str" cm="1">
        <f t="array" ref="H17">IFERROR(INDEX('2022_MFC'!$G$2:$G$1000, MATCH(1, ('2022_MFC'!$C$2:$C$1000=C17)*('2022_MFC'!$F$2:$F$1000=F17), 0)), "No value found")</f>
        <v>No value found</v>
      </c>
      <c r="I17" s="79" t="s">
        <v>76</v>
      </c>
      <c r="J17" s="79"/>
      <c r="K17" s="79"/>
      <c r="L17" s="79"/>
      <c r="M17" s="76"/>
      <c r="N17" s="61" t="s">
        <v>76</v>
      </c>
      <c r="O17" s="61" t="s">
        <v>76</v>
      </c>
      <c r="P17" s="61" t="s">
        <v>76</v>
      </c>
      <c r="Q17" s="61" t="s">
        <v>76</v>
      </c>
      <c r="R17" s="60"/>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row>
    <row r="18" spans="2:83" ht="15.75" thickBot="1" x14ac:dyDescent="0.3">
      <c r="C18" s="86" t="str">
        <f>IF('CfB&amp;FC-PoM'!$E$5="&lt; Please select &gt;","&lt; Not selected &gt;",'CfB&amp;FC-PoM'!$E$5)</f>
        <v>&lt; Not selected &gt;</v>
      </c>
      <c r="D18" s="22" t="str">
        <f>'CfB&amp;FC-PoM'!$E$6</f>
        <v>2023</v>
      </c>
      <c r="E18" s="64" t="s">
        <v>85</v>
      </c>
      <c r="F18" s="64" t="s">
        <v>87</v>
      </c>
      <c r="G18" s="62" t="s">
        <v>76</v>
      </c>
      <c r="H18" s="119" t="str" cm="1">
        <f t="array" ref="H18">IFERROR(INDEX('2022_MFC'!$G$2:$G$1000, MATCH(1, ('2022_MFC'!$C$2:$C$1000=C18)*('2022_MFC'!$F$2:$F$1000=F18), 0)), "No value found")</f>
        <v>No value found</v>
      </c>
      <c r="I18" s="79" t="s">
        <v>76</v>
      </c>
      <c r="J18" s="79"/>
      <c r="K18" s="79"/>
      <c r="L18" s="79"/>
      <c r="M18" s="76"/>
      <c r="N18" s="61" t="s">
        <v>76</v>
      </c>
      <c r="O18" s="61" t="s">
        <v>76</v>
      </c>
      <c r="P18" s="61" t="s">
        <v>76</v>
      </c>
      <c r="Q18" s="61" t="s">
        <v>76</v>
      </c>
      <c r="R18" s="60"/>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row>
    <row r="19" spans="2:83" ht="15.75" thickBot="1" x14ac:dyDescent="0.3">
      <c r="C19" s="86" t="str">
        <f>IF('CfB&amp;FC-PoM'!$E$5="&lt; Please select &gt;","&lt; Not selected &gt;",'CfB&amp;FC-PoM'!$E$5)</f>
        <v>&lt; Not selected &gt;</v>
      </c>
      <c r="D19" s="22" t="str">
        <f>'CfB&amp;FC-PoM'!$E$6</f>
        <v>2023</v>
      </c>
      <c r="E19" s="64" t="s">
        <v>85</v>
      </c>
      <c r="F19" s="64" t="s">
        <v>119</v>
      </c>
      <c r="G19" s="62" t="s">
        <v>76</v>
      </c>
      <c r="H19" s="119" t="str" cm="1">
        <f t="array" ref="H19">IFERROR(INDEX('2022_MFC'!$G$2:$G$1000, MATCH(1, ('2022_MFC'!$C$2:$C$1000=C19)*('2022_MFC'!$F$2:$F$1000=F19), 0)), "No value found")</f>
        <v>No value found</v>
      </c>
      <c r="I19" s="79" t="s">
        <v>76</v>
      </c>
      <c r="J19" s="79"/>
      <c r="K19" s="79"/>
      <c r="L19" s="79"/>
      <c r="M19" s="76"/>
      <c r="N19" s="61" t="s">
        <v>76</v>
      </c>
      <c r="O19" s="61" t="s">
        <v>76</v>
      </c>
      <c r="P19" s="61" t="s">
        <v>76</v>
      </c>
      <c r="Q19" s="61" t="s">
        <v>76</v>
      </c>
      <c r="R19" s="60"/>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row>
    <row r="20" spans="2:83" ht="15.75" thickBot="1" x14ac:dyDescent="0.3">
      <c r="C20" s="86" t="str">
        <f>IF('CfB&amp;FC-PoM'!$E$5="&lt; Please select &gt;","&lt; Not selected &gt;",'CfB&amp;FC-PoM'!$E$5)</f>
        <v>&lt; Not selected &gt;</v>
      </c>
      <c r="D20" s="22" t="str">
        <f>'CfB&amp;FC-PoM'!$E$6</f>
        <v>2023</v>
      </c>
      <c r="E20" s="64" t="s">
        <v>85</v>
      </c>
      <c r="F20" s="64" t="s">
        <v>120</v>
      </c>
      <c r="G20" s="62" t="s">
        <v>76</v>
      </c>
      <c r="H20" s="119" t="str" cm="1">
        <f t="array" ref="H20">IFERROR(INDEX('2022_MFC'!$G$2:$G$1000, MATCH(1, ('2022_MFC'!$C$2:$C$1000=C20)*('2022_MFC'!$F$2:$F$1000=F20), 0)), "No value found")</f>
        <v>No value found</v>
      </c>
      <c r="I20" s="79" t="s">
        <v>76</v>
      </c>
      <c r="J20" s="79"/>
      <c r="K20" s="79"/>
      <c r="L20" s="79"/>
      <c r="M20" s="76"/>
      <c r="N20" s="61" t="s">
        <v>76</v>
      </c>
      <c r="O20" s="61" t="s">
        <v>76</v>
      </c>
      <c r="P20" s="61" t="s">
        <v>76</v>
      </c>
      <c r="Q20" s="61" t="s">
        <v>76</v>
      </c>
      <c r="R20" s="60"/>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row>
    <row r="21" spans="2:83" ht="15.75" thickBot="1" x14ac:dyDescent="0.3">
      <c r="C21" s="86" t="str">
        <f>IF('CfB&amp;FC-PoM'!$E$5="&lt; Please select &gt;","&lt; Not selected &gt;",'CfB&amp;FC-PoM'!$E$5)</f>
        <v>&lt; Not selected &gt;</v>
      </c>
      <c r="D21" s="22" t="str">
        <f>'CfB&amp;FC-PoM'!$E$6</f>
        <v>2023</v>
      </c>
      <c r="E21" s="64" t="s">
        <v>85</v>
      </c>
      <c r="F21" s="64" t="s">
        <v>121</v>
      </c>
      <c r="G21" s="62" t="s">
        <v>76</v>
      </c>
      <c r="H21" s="119" t="str" cm="1">
        <f t="array" ref="H21">IFERROR(INDEX('2022_MFC'!$G$2:$G$1000, MATCH(1, ('2022_MFC'!$C$2:$C$1000=C21)*('2022_MFC'!$F$2:$F$1000=F21), 0)), "No value found")</f>
        <v>No value found</v>
      </c>
      <c r="I21" s="79" t="s">
        <v>76</v>
      </c>
      <c r="J21" s="79"/>
      <c r="K21" s="79"/>
      <c r="L21" s="79"/>
      <c r="M21" s="76"/>
      <c r="N21" s="61" t="s">
        <v>76</v>
      </c>
      <c r="O21" s="61" t="s">
        <v>76</v>
      </c>
      <c r="P21" s="61" t="s">
        <v>76</v>
      </c>
      <c r="Q21" s="61" t="s">
        <v>76</v>
      </c>
      <c r="R21" s="60"/>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row>
    <row r="22" spans="2:83" ht="45.75" thickBot="1" x14ac:dyDescent="0.3">
      <c r="C22" s="86" t="str">
        <f>IF('CfB&amp;FC-PoM'!$E$5="&lt; Please select &gt;","&lt; Not selected &gt;",'CfB&amp;FC-PoM'!$E$5)</f>
        <v>&lt; Not selected &gt;</v>
      </c>
      <c r="D22" s="22" t="str">
        <f>'CfB&amp;FC-PoM'!$E$6</f>
        <v>2023</v>
      </c>
      <c r="E22" s="64" t="s">
        <v>92</v>
      </c>
      <c r="F22" s="64" t="s">
        <v>122</v>
      </c>
      <c r="G22" s="62" t="s">
        <v>76</v>
      </c>
      <c r="H22" s="119" t="str" cm="1">
        <f t="array" ref="H22">IFERROR(INDEX('2022_MFC'!$G$2:$G$1000, MATCH(1, ('2022_MFC'!$C$2:$C$1000=C22)*('2022_MFC'!$F$2:$F$1000=F22), 0)), "No value found")</f>
        <v>No value found</v>
      </c>
      <c r="I22" s="79" t="s">
        <v>76</v>
      </c>
      <c r="J22" s="79"/>
      <c r="K22" s="79"/>
      <c r="L22" s="79"/>
      <c r="M22" s="76"/>
      <c r="N22" s="61" t="s">
        <v>76</v>
      </c>
      <c r="O22" s="61" t="s">
        <v>76</v>
      </c>
      <c r="P22" s="61" t="s">
        <v>76</v>
      </c>
      <c r="Q22" s="61" t="s">
        <v>76</v>
      </c>
      <c r="R22" s="60"/>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row>
    <row r="23" spans="2:83" ht="30.75" thickBot="1" x14ac:dyDescent="0.3">
      <c r="C23" s="86" t="str">
        <f>IF('CfB&amp;FC-PoM'!$E$5="&lt; Please select &gt;","&lt; Not selected &gt;",'CfB&amp;FC-PoM'!$E$5)</f>
        <v>&lt; Not selected &gt;</v>
      </c>
      <c r="D23" s="22" t="str">
        <f>'CfB&amp;FC-PoM'!$E$6</f>
        <v>2023</v>
      </c>
      <c r="E23" s="64" t="s">
        <v>92</v>
      </c>
      <c r="F23" s="64" t="s">
        <v>123</v>
      </c>
      <c r="G23" s="62" t="s">
        <v>76</v>
      </c>
      <c r="H23" s="119" t="str" cm="1">
        <f t="array" ref="H23">IFERROR(INDEX('2022_MFC'!$G$2:$G$1000, MATCH(1, ('2022_MFC'!$C$2:$C$1000=C23)*('2022_MFC'!$F$2:$F$1000=F23), 0)), "No value found")</f>
        <v>No value found</v>
      </c>
      <c r="I23" s="79" t="s">
        <v>76</v>
      </c>
      <c r="J23" s="79"/>
      <c r="K23" s="79"/>
      <c r="L23" s="79"/>
      <c r="M23" s="76"/>
      <c r="N23" s="61" t="s">
        <v>76</v>
      </c>
      <c r="O23" s="61" t="s">
        <v>76</v>
      </c>
      <c r="P23" s="61" t="s">
        <v>76</v>
      </c>
      <c r="Q23" s="61" t="s">
        <v>76</v>
      </c>
      <c r="R23" s="60"/>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row>
    <row r="24" spans="2:83" ht="15.75" thickBot="1" x14ac:dyDescent="0.3">
      <c r="C24" s="86" t="str">
        <f>IF('CfB&amp;FC-PoM'!$E$5="&lt; Please select &gt;","&lt; Not selected &gt;",'CfB&amp;FC-PoM'!$E$5)</f>
        <v>&lt; Not selected &gt;</v>
      </c>
      <c r="D24" s="22" t="str">
        <f>'CfB&amp;FC-PoM'!$E$6</f>
        <v>2023</v>
      </c>
      <c r="E24" s="64" t="s">
        <v>92</v>
      </c>
      <c r="F24" s="64" t="s">
        <v>124</v>
      </c>
      <c r="G24" s="62" t="s">
        <v>76</v>
      </c>
      <c r="H24" s="119" t="str" cm="1">
        <f t="array" ref="H24">IFERROR(INDEX('2022_MFC'!$G$2:$G$1000, MATCH(1, ('2022_MFC'!$C$2:$C$1000=C24)*('2022_MFC'!$F$2:$F$1000=F24), 0)), "No value found")</f>
        <v>No value found</v>
      </c>
      <c r="I24" s="79" t="s">
        <v>76</v>
      </c>
      <c r="J24" s="79"/>
      <c r="K24" s="79"/>
      <c r="L24" s="79"/>
      <c r="M24" s="76"/>
      <c r="N24" s="61" t="s">
        <v>76</v>
      </c>
      <c r="O24" s="61" t="s">
        <v>76</v>
      </c>
      <c r="P24" s="61" t="s">
        <v>76</v>
      </c>
      <c r="Q24" s="61" t="s">
        <v>76</v>
      </c>
      <c r="R24" s="60"/>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row>
    <row r="25" spans="2:83" ht="60.75" thickBot="1" x14ac:dyDescent="0.3">
      <c r="C25" s="86" t="str">
        <f>IF('CfB&amp;FC-PoM'!$E$5="&lt; Please select &gt;","&lt; Not selected &gt;",'CfB&amp;FC-PoM'!$E$5)</f>
        <v>&lt; Not selected &gt;</v>
      </c>
      <c r="D25" s="22" t="str">
        <f>'CfB&amp;FC-PoM'!$E$6</f>
        <v>2023</v>
      </c>
      <c r="E25" s="64" t="s">
        <v>96</v>
      </c>
      <c r="F25" s="64" t="s">
        <v>125</v>
      </c>
      <c r="G25" s="62" t="s">
        <v>76</v>
      </c>
      <c r="H25" s="119" t="str" cm="1">
        <f t="array" ref="H25">IFERROR(INDEX('2022_MFC'!$G$2:$G$1000, MATCH(1, ('2022_MFC'!$C$2:$C$1000=C25)*('2022_MFC'!$F$2:$F$1000=F25), 0)), "No value found")</f>
        <v>No value found</v>
      </c>
      <c r="I25" s="79" t="s">
        <v>76</v>
      </c>
      <c r="J25" s="79"/>
      <c r="K25" s="79"/>
      <c r="L25" s="79"/>
      <c r="M25" s="76"/>
      <c r="N25" s="61" t="s">
        <v>76</v>
      </c>
      <c r="O25" s="61" t="s">
        <v>76</v>
      </c>
      <c r="P25" s="61" t="s">
        <v>76</v>
      </c>
      <c r="Q25" s="61" t="s">
        <v>76</v>
      </c>
      <c r="R25" s="79"/>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row>
    <row r="26" spans="2:83" ht="60.75" thickBot="1" x14ac:dyDescent="0.3">
      <c r="C26" s="86" t="str">
        <f>IF('CfB&amp;FC-PoM'!$E$5="&lt; Please select &gt;","&lt; Not selected &gt;",'CfB&amp;FC-PoM'!$E$5)</f>
        <v>&lt; Not selected &gt;</v>
      </c>
      <c r="D26" s="22" t="str">
        <f>'CfB&amp;FC-PoM'!$E$6</f>
        <v>2023</v>
      </c>
      <c r="E26" s="64" t="s">
        <v>96</v>
      </c>
      <c r="F26" s="64" t="s">
        <v>98</v>
      </c>
      <c r="G26" s="62" t="s">
        <v>76</v>
      </c>
      <c r="H26" s="119" t="str" cm="1">
        <f t="array" ref="H26">IFERROR(INDEX('2022_MFC'!$G$2:$G$1000, MATCH(1, ('2022_MFC'!$C$2:$C$1000=C26)*('2022_MFC'!$F$2:$F$1000=F26), 0)), "No value found")</f>
        <v>No value found</v>
      </c>
      <c r="I26" s="79" t="s">
        <v>76</v>
      </c>
      <c r="J26" s="79"/>
      <c r="K26" s="79"/>
      <c r="L26" s="79"/>
      <c r="M26" s="76"/>
      <c r="N26" s="61" t="s">
        <v>76</v>
      </c>
      <c r="O26" s="61" t="s">
        <v>76</v>
      </c>
      <c r="P26" s="61" t="s">
        <v>76</v>
      </c>
      <c r="Q26" s="61" t="s">
        <v>76</v>
      </c>
      <c r="R26" s="79"/>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row>
    <row r="27" spans="2:83" ht="60.75" thickBot="1" x14ac:dyDescent="0.3">
      <c r="C27" s="86" t="str">
        <f>IF('CfB&amp;FC-PoM'!$E$5="&lt; Please select &gt;","&lt; Not selected &gt;",'CfB&amp;FC-PoM'!$E$5)</f>
        <v>&lt; Not selected &gt;</v>
      </c>
      <c r="D27" s="22" t="str">
        <f>'CfB&amp;FC-PoM'!$E$6</f>
        <v>2023</v>
      </c>
      <c r="E27" s="64" t="s">
        <v>96</v>
      </c>
      <c r="F27" s="64" t="s">
        <v>126</v>
      </c>
      <c r="G27" s="62" t="s">
        <v>76</v>
      </c>
      <c r="H27" s="119" t="str" cm="1">
        <f t="array" ref="H27">IFERROR(INDEX('2022_MFC'!$G$2:$G$1000, MATCH(1, ('2022_MFC'!$C$2:$C$1000=C27)*('2022_MFC'!$F$2:$F$1000=F27), 0)), "No value found")</f>
        <v>No value found</v>
      </c>
      <c r="I27" s="79" t="s">
        <v>76</v>
      </c>
      <c r="J27" s="79"/>
      <c r="K27" s="79"/>
      <c r="L27" s="79"/>
      <c r="M27" s="76"/>
      <c r="N27" s="61" t="s">
        <v>76</v>
      </c>
      <c r="O27" s="61" t="s">
        <v>76</v>
      </c>
      <c r="P27" s="61" t="s">
        <v>76</v>
      </c>
      <c r="Q27" s="61" t="s">
        <v>76</v>
      </c>
      <c r="R27" s="79"/>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row>
    <row r="28" spans="2:83" ht="30.75" thickBot="1" x14ac:dyDescent="0.3">
      <c r="C28" s="86" t="str">
        <f>IF('CfB&amp;FC-PoM'!$E$5="&lt; Please select &gt;","&lt; Not selected &gt;",'CfB&amp;FC-PoM'!$E$5)</f>
        <v>&lt; Not selected &gt;</v>
      </c>
      <c r="D28" s="22" t="str">
        <f>'CfB&amp;FC-PoM'!$E$6</f>
        <v>2023</v>
      </c>
      <c r="E28" s="64" t="s">
        <v>127</v>
      </c>
      <c r="F28" s="64" t="s">
        <v>128</v>
      </c>
      <c r="G28" s="62" t="s">
        <v>76</v>
      </c>
      <c r="H28" s="119" t="str" cm="1">
        <f t="array" ref="H28">IFERROR(INDEX('2022_MFC'!$G$2:$G$1000, MATCH(1, ('2022_MFC'!$C$2:$C$1000=C28)*('2022_MFC'!$F$2:$F$1000=F28), 0)), "No value found")</f>
        <v>No value found</v>
      </c>
      <c r="I28" s="79" t="s">
        <v>76</v>
      </c>
      <c r="J28" s="79"/>
      <c r="K28" s="79"/>
      <c r="L28" s="79"/>
      <c r="M28" s="76"/>
      <c r="N28" s="61" t="s">
        <v>76</v>
      </c>
      <c r="O28" s="61" t="s">
        <v>76</v>
      </c>
      <c r="P28" s="61" t="s">
        <v>76</v>
      </c>
      <c r="Q28" s="61" t="s">
        <v>76</v>
      </c>
      <c r="R28" s="60"/>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row>
    <row r="29" spans="2:83" ht="30.75" thickBot="1" x14ac:dyDescent="0.3">
      <c r="C29" s="86" t="str">
        <f>IF('CfB&amp;FC-PoM'!$E$5="&lt; Please select &gt;","&lt; Not selected &gt;",'CfB&amp;FC-PoM'!$E$5)</f>
        <v>&lt; Not selected &gt;</v>
      </c>
      <c r="D29" s="22" t="str">
        <f>'CfB&amp;FC-PoM'!$E$6</f>
        <v>2023</v>
      </c>
      <c r="E29" s="64" t="s">
        <v>127</v>
      </c>
      <c r="F29" s="64" t="s">
        <v>129</v>
      </c>
      <c r="G29" s="62" t="s">
        <v>76</v>
      </c>
      <c r="H29" s="119" t="str" cm="1">
        <f t="array" ref="H29">IFERROR(INDEX('2022_MFC'!$G$2:$G$1000, MATCH(1, ('2022_MFC'!$C$2:$C$1000=C29)*('2022_MFC'!$F$2:$F$1000=F29), 0)), "No value found")</f>
        <v>No value found</v>
      </c>
      <c r="I29" s="79" t="s">
        <v>76</v>
      </c>
      <c r="J29" s="79"/>
      <c r="K29" s="79"/>
      <c r="L29" s="79"/>
      <c r="M29" s="76"/>
      <c r="N29" s="61" t="s">
        <v>76</v>
      </c>
      <c r="O29" s="61" t="s">
        <v>76</v>
      </c>
      <c r="P29" s="61" t="s">
        <v>76</v>
      </c>
      <c r="Q29" s="61" t="s">
        <v>76</v>
      </c>
      <c r="R29" s="60"/>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row>
    <row r="30" spans="2:83" ht="30.75" thickBot="1" x14ac:dyDescent="0.3">
      <c r="C30" s="86" t="str">
        <f>IF('CfB&amp;FC-PoM'!$E$5="&lt; Please select &gt;","&lt; Not selected &gt;",'CfB&amp;FC-PoM'!$E$5)</f>
        <v>&lt; Not selected &gt;</v>
      </c>
      <c r="D30" s="22" t="str">
        <f>'CfB&amp;FC-PoM'!$E$6</f>
        <v>2023</v>
      </c>
      <c r="E30" s="64" t="s">
        <v>127</v>
      </c>
      <c r="F30" s="64" t="s">
        <v>130</v>
      </c>
      <c r="G30" s="62" t="s">
        <v>76</v>
      </c>
      <c r="H30" s="119" t="str" cm="1">
        <f t="array" ref="H30">IFERROR(INDEX('2022_MFC'!$G$2:$G$1000, MATCH(1, ('2022_MFC'!$C$2:$C$1000=C30)*('2022_MFC'!$F$2:$F$1000=F30), 0)), "No value found")</f>
        <v>No value found</v>
      </c>
      <c r="I30" s="79" t="s">
        <v>76</v>
      </c>
      <c r="J30" s="79"/>
      <c r="K30" s="79"/>
      <c r="L30" s="79"/>
      <c r="M30" s="76"/>
      <c r="N30" s="61" t="s">
        <v>76</v>
      </c>
      <c r="O30" s="61" t="s">
        <v>76</v>
      </c>
      <c r="P30" s="61" t="s">
        <v>76</v>
      </c>
      <c r="Q30" s="61" t="s">
        <v>76</v>
      </c>
      <c r="R30" s="60"/>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row>
    <row r="31" spans="2:83" ht="15.75" thickBot="1" x14ac:dyDescent="0.3">
      <c r="B31" s="224" t="s">
        <v>104</v>
      </c>
      <c r="C31" s="86" t="str">
        <f>IF('CfB&amp;FC-PoM'!$E$5="&lt; Please select &gt;","&lt; Not selected &gt;",'CfB&amp;FC-PoM'!$E$5)</f>
        <v>&lt; Not selected &gt;</v>
      </c>
      <c r="D31" s="22" t="str">
        <f>'CfB&amp;FC-PoM'!$E$6</f>
        <v>2023</v>
      </c>
      <c r="E31" s="61" t="s">
        <v>76</v>
      </c>
      <c r="F31" s="61" t="s">
        <v>105</v>
      </c>
      <c r="G31" s="61" t="s">
        <v>76</v>
      </c>
      <c r="H31" s="8"/>
      <c r="I31" s="79" t="s">
        <v>76</v>
      </c>
      <c r="J31" s="79"/>
      <c r="K31" s="79"/>
      <c r="L31" s="79"/>
      <c r="M31" s="76"/>
      <c r="N31" s="61" t="s">
        <v>76</v>
      </c>
      <c r="O31" s="61" t="s">
        <v>76</v>
      </c>
      <c r="P31" s="61" t="s">
        <v>76</v>
      </c>
      <c r="Q31" s="61" t="s">
        <v>76</v>
      </c>
      <c r="R31" s="60"/>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row>
    <row r="32" spans="2:83" ht="15.75" thickBot="1" x14ac:dyDescent="0.3">
      <c r="B32" s="225"/>
      <c r="C32" s="86" t="str">
        <f>IF('CfB&amp;FC-PoM'!$E$5="&lt; Please select &gt;","&lt; Not selected &gt;",'CfB&amp;FC-PoM'!$E$5)</f>
        <v>&lt; Not selected &gt;</v>
      </c>
      <c r="D32" s="22" t="str">
        <f>'CfB&amp;FC-PoM'!$E$6</f>
        <v>2023</v>
      </c>
      <c r="E32" s="61" t="s">
        <v>76</v>
      </c>
      <c r="F32" s="61" t="s">
        <v>105</v>
      </c>
      <c r="G32" s="61" t="s">
        <v>76</v>
      </c>
      <c r="H32" s="8"/>
      <c r="I32" s="79" t="s">
        <v>76</v>
      </c>
      <c r="J32" s="79"/>
      <c r="K32" s="79"/>
      <c r="L32" s="79"/>
      <c r="M32" s="76"/>
      <c r="N32" s="61" t="s">
        <v>76</v>
      </c>
      <c r="O32" s="61" t="s">
        <v>76</v>
      </c>
      <c r="P32" s="61" t="s">
        <v>76</v>
      </c>
      <c r="Q32" s="61" t="s">
        <v>76</v>
      </c>
      <c r="R32" s="60"/>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row>
    <row r="33" spans="2:83" ht="15.75" thickBot="1" x14ac:dyDescent="0.3">
      <c r="B33" s="225"/>
      <c r="C33" s="86" t="str">
        <f>IF('CfB&amp;FC-PoM'!$E$5="&lt; Please select &gt;","&lt; Not selected &gt;",'CfB&amp;FC-PoM'!$E$5)</f>
        <v>&lt; Not selected &gt;</v>
      </c>
      <c r="D33" s="22" t="str">
        <f>'CfB&amp;FC-PoM'!$E$6</f>
        <v>2023</v>
      </c>
      <c r="E33" s="61" t="s">
        <v>76</v>
      </c>
      <c r="F33" s="61" t="s">
        <v>105</v>
      </c>
      <c r="G33" s="61" t="s">
        <v>76</v>
      </c>
      <c r="H33" s="8"/>
      <c r="I33" s="79" t="s">
        <v>76</v>
      </c>
      <c r="J33" s="79"/>
      <c r="K33" s="79"/>
      <c r="L33" s="79"/>
      <c r="M33" s="76"/>
      <c r="N33" s="61" t="s">
        <v>76</v>
      </c>
      <c r="O33" s="61" t="s">
        <v>76</v>
      </c>
      <c r="P33" s="61" t="s">
        <v>76</v>
      </c>
      <c r="Q33" s="61" t="s">
        <v>76</v>
      </c>
      <c r="R33" s="60"/>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row>
    <row r="34" spans="2:83" ht="15.75" thickBot="1" x14ac:dyDescent="0.3">
      <c r="B34" s="225"/>
      <c r="C34" s="86" t="str">
        <f>IF('CfB&amp;FC-PoM'!$E$5="&lt; Please select &gt;","&lt; Not selected &gt;",'CfB&amp;FC-PoM'!$E$5)</f>
        <v>&lt; Not selected &gt;</v>
      </c>
      <c r="D34" s="22" t="str">
        <f>'CfB&amp;FC-PoM'!$E$6</f>
        <v>2023</v>
      </c>
      <c r="E34" s="61" t="s">
        <v>76</v>
      </c>
      <c r="F34" s="61" t="s">
        <v>105</v>
      </c>
      <c r="G34" s="61" t="s">
        <v>76</v>
      </c>
      <c r="H34" s="8"/>
      <c r="I34" s="79" t="s">
        <v>76</v>
      </c>
      <c r="J34" s="79"/>
      <c r="K34" s="79"/>
      <c r="L34" s="79"/>
      <c r="M34" s="76"/>
      <c r="N34" s="61" t="s">
        <v>76</v>
      </c>
      <c r="O34" s="61" t="s">
        <v>76</v>
      </c>
      <c r="P34" s="61" t="s">
        <v>76</v>
      </c>
      <c r="Q34" s="61" t="s">
        <v>76</v>
      </c>
      <c r="R34" s="60"/>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row>
    <row r="35" spans="2:83" ht="15.75" thickBot="1" x14ac:dyDescent="0.3">
      <c r="B35" s="225"/>
      <c r="C35" s="86" t="str">
        <f>IF('CfB&amp;FC-PoM'!$E$5="&lt; Please select &gt;","&lt; Not selected &gt;",'CfB&amp;FC-PoM'!$E$5)</f>
        <v>&lt; Not selected &gt;</v>
      </c>
      <c r="D35" s="22" t="str">
        <f>'CfB&amp;FC-PoM'!$E$6</f>
        <v>2023</v>
      </c>
      <c r="E35" s="61" t="s">
        <v>76</v>
      </c>
      <c r="F35" s="61" t="s">
        <v>105</v>
      </c>
      <c r="G35" s="61" t="s">
        <v>76</v>
      </c>
      <c r="H35" s="8"/>
      <c r="I35" s="79" t="s">
        <v>76</v>
      </c>
      <c r="J35" s="79"/>
      <c r="K35" s="79"/>
      <c r="L35" s="79"/>
      <c r="M35" s="76"/>
      <c r="N35" s="61" t="s">
        <v>76</v>
      </c>
      <c r="O35" s="61" t="s">
        <v>76</v>
      </c>
      <c r="P35" s="61" t="s">
        <v>76</v>
      </c>
      <c r="Q35" s="61" t="s">
        <v>76</v>
      </c>
      <c r="R35" s="60"/>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row>
    <row r="36" spans="2:83" ht="15.75" thickBot="1" x14ac:dyDescent="0.3">
      <c r="B36" s="225"/>
      <c r="C36" s="86" t="str">
        <f>IF('CfB&amp;FC-PoM'!$E$5="&lt; Please select &gt;","&lt; Not selected &gt;",'CfB&amp;FC-PoM'!$E$5)</f>
        <v>&lt; Not selected &gt;</v>
      </c>
      <c r="D36" s="22" t="str">
        <f>'CfB&amp;FC-PoM'!$E$6</f>
        <v>2023</v>
      </c>
      <c r="E36" s="61" t="s">
        <v>76</v>
      </c>
      <c r="F36" s="61" t="s">
        <v>105</v>
      </c>
      <c r="G36" s="61" t="s">
        <v>76</v>
      </c>
      <c r="H36" s="8"/>
      <c r="I36" s="79" t="s">
        <v>76</v>
      </c>
      <c r="J36" s="79"/>
      <c r="K36" s="79"/>
      <c r="L36" s="79"/>
      <c r="M36" s="76"/>
      <c r="N36" s="61" t="s">
        <v>76</v>
      </c>
      <c r="O36" s="61" t="s">
        <v>76</v>
      </c>
      <c r="P36" s="61" t="s">
        <v>76</v>
      </c>
      <c r="Q36" s="61" t="s">
        <v>76</v>
      </c>
      <c r="R36" s="60"/>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row>
    <row r="37" spans="2:83" ht="15.75" thickBot="1" x14ac:dyDescent="0.3">
      <c r="B37" s="225"/>
      <c r="C37" s="86" t="str">
        <f>IF('CfB&amp;FC-PoM'!$E$5="&lt; Please select &gt;","&lt; Not selected &gt;",'CfB&amp;FC-PoM'!$E$5)</f>
        <v>&lt; Not selected &gt;</v>
      </c>
      <c r="D37" s="22" t="str">
        <f>'CfB&amp;FC-PoM'!$E$6</f>
        <v>2023</v>
      </c>
      <c r="E37" s="61" t="s">
        <v>76</v>
      </c>
      <c r="F37" s="61" t="s">
        <v>105</v>
      </c>
      <c r="G37" s="61" t="s">
        <v>76</v>
      </c>
      <c r="H37" s="8"/>
      <c r="I37" s="79" t="s">
        <v>76</v>
      </c>
      <c r="J37" s="79"/>
      <c r="K37" s="79"/>
      <c r="L37" s="79"/>
      <c r="M37" s="76"/>
      <c r="N37" s="61" t="s">
        <v>76</v>
      </c>
      <c r="O37" s="61" t="s">
        <v>76</v>
      </c>
      <c r="P37" s="61" t="s">
        <v>76</v>
      </c>
      <c r="Q37" s="61" t="s">
        <v>76</v>
      </c>
      <c r="R37" s="60"/>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row>
    <row r="38" spans="2:83" ht="15.75" thickBot="1" x14ac:dyDescent="0.3">
      <c r="B38" s="225"/>
      <c r="C38" s="86" t="str">
        <f>IF('CfB&amp;FC-PoM'!$E$5="&lt; Please select &gt;","&lt; Not selected &gt;",'CfB&amp;FC-PoM'!$E$5)</f>
        <v>&lt; Not selected &gt;</v>
      </c>
      <c r="D38" s="22" t="str">
        <f>'CfB&amp;FC-PoM'!$E$6</f>
        <v>2023</v>
      </c>
      <c r="E38" s="61" t="s">
        <v>76</v>
      </c>
      <c r="F38" s="61" t="s">
        <v>105</v>
      </c>
      <c r="G38" s="61" t="s">
        <v>76</v>
      </c>
      <c r="H38" s="8"/>
      <c r="I38" s="79" t="s">
        <v>76</v>
      </c>
      <c r="J38" s="79"/>
      <c r="K38" s="79"/>
      <c r="L38" s="79"/>
      <c r="M38" s="76"/>
      <c r="N38" s="61" t="s">
        <v>76</v>
      </c>
      <c r="O38" s="61" t="s">
        <v>76</v>
      </c>
      <c r="P38" s="61" t="s">
        <v>76</v>
      </c>
      <c r="Q38" s="61" t="s">
        <v>76</v>
      </c>
      <c r="R38" s="60"/>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row>
    <row r="39" spans="2:83" ht="15.75" thickBot="1" x14ac:dyDescent="0.3">
      <c r="B39" s="225"/>
      <c r="C39" s="86" t="str">
        <f>IF('CfB&amp;FC-PoM'!$E$5="&lt; Please select &gt;","&lt; Not selected &gt;",'CfB&amp;FC-PoM'!$E$5)</f>
        <v>&lt; Not selected &gt;</v>
      </c>
      <c r="D39" s="22" t="str">
        <f>'CfB&amp;FC-PoM'!$E$6</f>
        <v>2023</v>
      </c>
      <c r="E39" s="61" t="s">
        <v>76</v>
      </c>
      <c r="F39" s="61" t="s">
        <v>105</v>
      </c>
      <c r="G39" s="61" t="s">
        <v>76</v>
      </c>
      <c r="H39" s="8"/>
      <c r="I39" s="79" t="s">
        <v>76</v>
      </c>
      <c r="J39" s="79"/>
      <c r="K39" s="79"/>
      <c r="L39" s="79"/>
      <c r="M39" s="76"/>
      <c r="N39" s="61" t="s">
        <v>76</v>
      </c>
      <c r="O39" s="61" t="s">
        <v>76</v>
      </c>
      <c r="P39" s="61" t="s">
        <v>76</v>
      </c>
      <c r="Q39" s="61" t="s">
        <v>76</v>
      </c>
      <c r="R39" s="60"/>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row>
    <row r="40" spans="2:83" ht="15.75" thickBot="1" x14ac:dyDescent="0.3">
      <c r="B40" s="225"/>
      <c r="C40" s="86" t="str">
        <f>IF('CfB&amp;FC-PoM'!$E$5="&lt; Please select &gt;","&lt; Not selected &gt;",'CfB&amp;FC-PoM'!$E$5)</f>
        <v>&lt; Not selected &gt;</v>
      </c>
      <c r="D40" s="22" t="str">
        <f>'CfB&amp;FC-PoM'!$E$6</f>
        <v>2023</v>
      </c>
      <c r="E40" s="61" t="s">
        <v>76</v>
      </c>
      <c r="F40" s="61" t="s">
        <v>105</v>
      </c>
      <c r="G40" s="61" t="s">
        <v>76</v>
      </c>
      <c r="H40" s="8"/>
      <c r="I40" s="79" t="s">
        <v>76</v>
      </c>
      <c r="J40" s="79"/>
      <c r="K40" s="79"/>
      <c r="L40" s="79"/>
      <c r="M40" s="76"/>
      <c r="N40" s="61" t="s">
        <v>76</v>
      </c>
      <c r="O40" s="61" t="s">
        <v>76</v>
      </c>
      <c r="P40" s="61" t="s">
        <v>76</v>
      </c>
      <c r="Q40" s="61" t="s">
        <v>76</v>
      </c>
      <c r="R40" s="60"/>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row>
    <row r="41" spans="2:83" ht="15.75" thickBot="1" x14ac:dyDescent="0.3">
      <c r="B41" s="225"/>
      <c r="C41" s="86" t="str">
        <f>IF('CfB&amp;FC-PoM'!$E$5="&lt; Please select &gt;","&lt; Not selected &gt;",'CfB&amp;FC-PoM'!$E$5)</f>
        <v>&lt; Not selected &gt;</v>
      </c>
      <c r="D41" s="22" t="str">
        <f>'CfB&amp;FC-PoM'!$E$6</f>
        <v>2023</v>
      </c>
      <c r="E41" s="61" t="s">
        <v>76</v>
      </c>
      <c r="F41" s="61" t="s">
        <v>105</v>
      </c>
      <c r="G41" s="61" t="s">
        <v>76</v>
      </c>
      <c r="H41" s="8"/>
      <c r="I41" s="79" t="s">
        <v>76</v>
      </c>
      <c r="J41" s="79"/>
      <c r="K41" s="79"/>
      <c r="L41" s="79"/>
      <c r="M41" s="76"/>
      <c r="N41" s="61" t="s">
        <v>76</v>
      </c>
      <c r="O41" s="61" t="s">
        <v>76</v>
      </c>
      <c r="P41" s="61" t="s">
        <v>76</v>
      </c>
      <c r="Q41" s="61" t="s">
        <v>76</v>
      </c>
      <c r="R41" s="60"/>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row>
    <row r="42" spans="2:83" ht="15.75" thickBot="1" x14ac:dyDescent="0.3">
      <c r="B42" s="225"/>
      <c r="C42" s="86" t="str">
        <f>IF('CfB&amp;FC-PoM'!$E$5="&lt; Please select &gt;","&lt; Not selected &gt;",'CfB&amp;FC-PoM'!$E$5)</f>
        <v>&lt; Not selected &gt;</v>
      </c>
      <c r="D42" s="22" t="str">
        <f>'CfB&amp;FC-PoM'!$E$6</f>
        <v>2023</v>
      </c>
      <c r="E42" s="61" t="s">
        <v>76</v>
      </c>
      <c r="F42" s="61" t="s">
        <v>105</v>
      </c>
      <c r="G42" s="61" t="s">
        <v>76</v>
      </c>
      <c r="H42" s="8"/>
      <c r="I42" s="79" t="s">
        <v>76</v>
      </c>
      <c r="J42" s="79"/>
      <c r="K42" s="79"/>
      <c r="L42" s="79"/>
      <c r="M42" s="76"/>
      <c r="N42" s="61" t="s">
        <v>76</v>
      </c>
      <c r="O42" s="61" t="s">
        <v>76</v>
      </c>
      <c r="P42" s="61" t="s">
        <v>76</v>
      </c>
      <c r="Q42" s="61" t="s">
        <v>76</v>
      </c>
      <c r="R42" s="60"/>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row>
    <row r="43" spans="2:83" ht="15.75" thickBot="1" x14ac:dyDescent="0.3">
      <c r="B43" s="225"/>
      <c r="C43" s="86" t="str">
        <f>IF('CfB&amp;FC-PoM'!$E$5="&lt; Please select &gt;","&lt; Not selected &gt;",'CfB&amp;FC-PoM'!$E$5)</f>
        <v>&lt; Not selected &gt;</v>
      </c>
      <c r="D43" s="22" t="str">
        <f>'CfB&amp;FC-PoM'!$E$6</f>
        <v>2023</v>
      </c>
      <c r="E43" s="61" t="s">
        <v>76</v>
      </c>
      <c r="F43" s="61" t="s">
        <v>105</v>
      </c>
      <c r="G43" s="61" t="s">
        <v>76</v>
      </c>
      <c r="H43" s="8"/>
      <c r="I43" s="79" t="s">
        <v>76</v>
      </c>
      <c r="J43" s="79"/>
      <c r="K43" s="79"/>
      <c r="L43" s="79"/>
      <c r="M43" s="76"/>
      <c r="N43" s="61" t="s">
        <v>76</v>
      </c>
      <c r="O43" s="61" t="s">
        <v>76</v>
      </c>
      <c r="P43" s="61" t="s">
        <v>76</v>
      </c>
      <c r="Q43" s="61" t="s">
        <v>76</v>
      </c>
      <c r="R43" s="60"/>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row>
    <row r="44" spans="2:83" ht="15.75" thickBot="1" x14ac:dyDescent="0.3">
      <c r="B44" s="225"/>
      <c r="C44" s="86" t="str">
        <f>IF('CfB&amp;FC-PoM'!$E$5="&lt; Please select &gt;","&lt; Not selected &gt;",'CfB&amp;FC-PoM'!$E$5)</f>
        <v>&lt; Not selected &gt;</v>
      </c>
      <c r="D44" s="22" t="str">
        <f>'CfB&amp;FC-PoM'!$E$6</f>
        <v>2023</v>
      </c>
      <c r="E44" s="61" t="s">
        <v>76</v>
      </c>
      <c r="F44" s="61" t="s">
        <v>105</v>
      </c>
      <c r="G44" s="61" t="s">
        <v>76</v>
      </c>
      <c r="H44" s="8"/>
      <c r="I44" s="79" t="s">
        <v>76</v>
      </c>
      <c r="J44" s="79"/>
      <c r="K44" s="79"/>
      <c r="L44" s="79"/>
      <c r="M44" s="76"/>
      <c r="N44" s="61" t="s">
        <v>76</v>
      </c>
      <c r="O44" s="61" t="s">
        <v>76</v>
      </c>
      <c r="P44" s="61" t="s">
        <v>76</v>
      </c>
      <c r="Q44" s="61" t="s">
        <v>76</v>
      </c>
      <c r="R44" s="60"/>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row>
    <row r="45" spans="2:83" ht="15.75" thickBot="1" x14ac:dyDescent="0.3">
      <c r="B45" s="226"/>
      <c r="C45" s="86" t="str">
        <f>IF('CfB&amp;FC-PoM'!$E$5="&lt; Please select &gt;","&lt; Not selected &gt;",'CfB&amp;FC-PoM'!$E$5)</f>
        <v>&lt; Not selected &gt;</v>
      </c>
      <c r="D45" s="22" t="str">
        <f>'CfB&amp;FC-PoM'!$E$6</f>
        <v>2023</v>
      </c>
      <c r="E45" s="61" t="s">
        <v>76</v>
      </c>
      <c r="F45" s="61" t="s">
        <v>105</v>
      </c>
      <c r="G45" s="61" t="s">
        <v>76</v>
      </c>
      <c r="H45" s="8"/>
      <c r="I45" s="79" t="s">
        <v>76</v>
      </c>
      <c r="J45" s="79"/>
      <c r="K45" s="79"/>
      <c r="L45" s="79"/>
      <c r="M45" s="76"/>
      <c r="N45" s="61" t="s">
        <v>76</v>
      </c>
      <c r="O45" s="61" t="s">
        <v>76</v>
      </c>
      <c r="P45" s="61" t="s">
        <v>76</v>
      </c>
      <c r="Q45" s="61" t="s">
        <v>76</v>
      </c>
      <c r="R45" s="60"/>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row>
    <row r="46" spans="2:83" x14ac:dyDescent="0.25">
      <c r="C46" s="59"/>
      <c r="D46" s="60"/>
      <c r="E46" s="60"/>
      <c r="F46" s="60"/>
      <c r="G46" s="60"/>
      <c r="H46" s="60"/>
      <c r="I46" s="60"/>
      <c r="J46" s="60"/>
      <c r="K46" s="60"/>
      <c r="L46" s="60"/>
      <c r="M46" s="60"/>
      <c r="N46" s="60"/>
      <c r="O46" s="60"/>
      <c r="P46" s="60"/>
      <c r="Q46" s="60"/>
      <c r="R46" s="60"/>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row>
    <row r="47" spans="2:83" x14ac:dyDescent="0.25">
      <c r="C47" s="59"/>
      <c r="D47" s="60"/>
      <c r="E47" s="60"/>
      <c r="F47" s="60"/>
      <c r="G47" s="60"/>
      <c r="H47" s="60"/>
      <c r="I47" s="60"/>
      <c r="J47" s="60"/>
      <c r="K47" s="60"/>
      <c r="L47" s="60"/>
      <c r="M47" s="60"/>
      <c r="N47" s="60"/>
      <c r="O47" s="60"/>
      <c r="P47" s="60"/>
      <c r="Q47" s="60"/>
      <c r="R47" s="60"/>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row>
    <row r="48" spans="2:83" x14ac:dyDescent="0.25">
      <c r="C48" s="59"/>
      <c r="D48" s="60"/>
      <c r="E48" s="60"/>
      <c r="F48" s="60"/>
      <c r="G48" s="60"/>
      <c r="H48" s="60"/>
      <c r="I48" s="60"/>
      <c r="J48" s="60"/>
      <c r="K48" s="60"/>
      <c r="L48" s="60"/>
      <c r="M48" s="60"/>
      <c r="N48" s="60"/>
      <c r="O48" s="60"/>
      <c r="P48" s="60"/>
      <c r="Q48" s="60"/>
      <c r="R48" s="60"/>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row>
    <row r="49" spans="3:83" x14ac:dyDescent="0.25">
      <c r="C49" s="59"/>
      <c r="D49" s="60"/>
      <c r="E49" s="60"/>
      <c r="F49" s="60"/>
      <c r="G49" s="60"/>
      <c r="H49" s="60"/>
      <c r="I49" s="60"/>
      <c r="J49" s="60"/>
      <c r="K49" s="60"/>
      <c r="L49" s="60"/>
      <c r="M49" s="60"/>
      <c r="N49" s="60"/>
      <c r="O49" s="60"/>
      <c r="P49" s="60"/>
      <c r="Q49" s="60"/>
      <c r="R49" s="60"/>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row>
    <row r="50" spans="3:83" x14ac:dyDescent="0.25">
      <c r="C50" s="59"/>
      <c r="D50" s="60"/>
      <c r="E50" s="60"/>
      <c r="F50" s="60"/>
      <c r="G50" s="60"/>
      <c r="H50" s="60"/>
      <c r="I50" s="60"/>
      <c r="J50" s="60"/>
      <c r="K50" s="60"/>
      <c r="L50" s="60"/>
      <c r="M50" s="60"/>
      <c r="N50" s="60"/>
      <c r="O50" s="60"/>
      <c r="P50" s="60"/>
      <c r="Q50" s="60"/>
      <c r="R50" s="60"/>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row>
    <row r="51" spans="3:83" x14ac:dyDescent="0.25">
      <c r="C51" s="59"/>
      <c r="D51" s="60"/>
      <c r="E51" s="60"/>
      <c r="F51" s="60"/>
      <c r="G51" s="60"/>
      <c r="H51" s="60"/>
      <c r="I51" s="60"/>
      <c r="J51" s="60"/>
      <c r="K51" s="60"/>
      <c r="L51" s="60"/>
      <c r="M51" s="60"/>
      <c r="N51" s="60"/>
      <c r="O51" s="60"/>
      <c r="P51" s="60"/>
      <c r="Q51" s="60"/>
      <c r="R51" s="60"/>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row>
    <row r="52" spans="3:83" x14ac:dyDescent="0.25">
      <c r="C52" s="59"/>
      <c r="D52" s="60"/>
      <c r="E52" s="60"/>
      <c r="F52" s="60"/>
      <c r="G52" s="60"/>
      <c r="H52" s="60"/>
      <c r="I52" s="60"/>
      <c r="J52" s="60"/>
      <c r="K52" s="60"/>
      <c r="L52" s="60"/>
      <c r="M52" s="60"/>
      <c r="N52" s="60"/>
      <c r="O52" s="60"/>
      <c r="P52" s="60"/>
      <c r="Q52" s="60"/>
      <c r="R52" s="60"/>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row>
    <row r="53" spans="3:83" x14ac:dyDescent="0.25">
      <c r="C53" s="59"/>
      <c r="D53" s="60"/>
      <c r="E53" s="60"/>
      <c r="F53" s="60"/>
      <c r="G53" s="60"/>
      <c r="H53" s="60"/>
      <c r="I53" s="60"/>
      <c r="J53" s="60"/>
      <c r="K53" s="60"/>
      <c r="L53" s="60"/>
      <c r="M53" s="60"/>
      <c r="N53" s="60"/>
      <c r="O53" s="60"/>
      <c r="P53" s="60"/>
      <c r="Q53" s="60"/>
      <c r="R53" s="60"/>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row>
    <row r="54" spans="3:83" x14ac:dyDescent="0.25">
      <c r="C54" s="59"/>
      <c r="D54" s="60"/>
      <c r="E54" s="60"/>
      <c r="F54" s="60"/>
      <c r="G54" s="60"/>
      <c r="H54" s="60"/>
      <c r="I54" s="60"/>
      <c r="J54" s="60"/>
      <c r="K54" s="60"/>
      <c r="L54" s="60"/>
      <c r="M54" s="60"/>
      <c r="N54" s="60"/>
      <c r="O54" s="60"/>
      <c r="P54" s="60"/>
      <c r="Q54" s="60"/>
      <c r="R54" s="60"/>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row>
    <row r="55" spans="3:83" x14ac:dyDescent="0.25">
      <c r="C55" s="59"/>
      <c r="D55" s="60"/>
      <c r="E55" s="60"/>
      <c r="F55" s="60"/>
      <c r="G55" s="60"/>
      <c r="H55" s="60"/>
      <c r="I55" s="60"/>
      <c r="J55" s="60"/>
      <c r="K55" s="60"/>
      <c r="L55" s="60"/>
      <c r="M55" s="60"/>
      <c r="N55" s="60"/>
      <c r="O55" s="60"/>
      <c r="P55" s="60"/>
      <c r="Q55" s="60"/>
      <c r="R55" s="60"/>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row>
    <row r="56" spans="3:83" x14ac:dyDescent="0.25">
      <c r="C56" s="59"/>
      <c r="D56" s="60"/>
      <c r="E56" s="60"/>
      <c r="F56" s="60"/>
      <c r="G56" s="60"/>
      <c r="H56" s="60"/>
      <c r="I56" s="60"/>
      <c r="J56" s="60"/>
      <c r="K56" s="60"/>
      <c r="L56" s="60"/>
      <c r="M56" s="60"/>
      <c r="N56" s="60"/>
      <c r="O56" s="60"/>
      <c r="P56" s="60"/>
      <c r="Q56" s="60"/>
      <c r="R56" s="60"/>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row>
    <row r="57" spans="3:83" x14ac:dyDescent="0.25">
      <c r="C57" s="59"/>
      <c r="D57" s="60"/>
      <c r="E57" s="60"/>
      <c r="F57" s="60"/>
      <c r="G57" s="60"/>
      <c r="H57" s="60"/>
      <c r="I57" s="60"/>
      <c r="J57" s="60"/>
      <c r="K57" s="60"/>
      <c r="L57" s="60"/>
      <c r="M57" s="60"/>
      <c r="N57" s="60"/>
      <c r="O57" s="60"/>
      <c r="P57" s="60"/>
      <c r="Q57" s="60"/>
      <c r="R57" s="60"/>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row>
    <row r="58" spans="3:83" x14ac:dyDescent="0.25">
      <c r="C58" s="59"/>
      <c r="D58" s="60"/>
      <c r="E58" s="60"/>
      <c r="F58" s="60"/>
      <c r="G58" s="60"/>
      <c r="H58" s="60"/>
      <c r="I58" s="60"/>
      <c r="J58" s="60"/>
      <c r="K58" s="60"/>
      <c r="L58" s="60"/>
      <c r="M58" s="60"/>
      <c r="N58" s="60"/>
      <c r="O58" s="60"/>
      <c r="P58" s="60"/>
      <c r="Q58" s="60"/>
      <c r="R58" s="60"/>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row>
    <row r="59" spans="3:83" x14ac:dyDescent="0.25">
      <c r="C59" s="59"/>
      <c r="D59" s="60"/>
      <c r="E59" s="60"/>
      <c r="F59" s="60"/>
      <c r="G59" s="60"/>
      <c r="H59" s="60"/>
      <c r="I59" s="60"/>
      <c r="J59" s="60"/>
      <c r="K59" s="60"/>
      <c r="L59" s="60"/>
      <c r="M59" s="60"/>
      <c r="N59" s="60"/>
      <c r="O59" s="60"/>
      <c r="P59" s="60"/>
      <c r="Q59" s="60"/>
      <c r="R59" s="60"/>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row>
    <row r="60" spans="3:83" x14ac:dyDescent="0.25">
      <c r="C60" s="59"/>
      <c r="D60" s="60"/>
      <c r="E60" s="60"/>
      <c r="F60" s="60"/>
      <c r="G60" s="60"/>
      <c r="H60" s="60"/>
      <c r="I60" s="60"/>
      <c r="J60" s="60"/>
      <c r="K60" s="60"/>
      <c r="L60" s="60"/>
      <c r="M60" s="60"/>
      <c r="N60" s="60"/>
      <c r="O60" s="60"/>
      <c r="P60" s="60"/>
      <c r="Q60" s="60"/>
      <c r="R60" s="60"/>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row>
    <row r="61" spans="3:83" x14ac:dyDescent="0.25">
      <c r="C61" s="59"/>
      <c r="D61" s="60"/>
      <c r="E61" s="60"/>
      <c r="F61" s="60"/>
      <c r="G61" s="60"/>
      <c r="H61" s="60"/>
      <c r="I61" s="60"/>
      <c r="J61" s="60"/>
      <c r="K61" s="60"/>
      <c r="L61" s="60"/>
      <c r="M61" s="60"/>
      <c r="N61" s="60"/>
      <c r="O61" s="60"/>
      <c r="P61" s="60"/>
      <c r="Q61" s="60"/>
      <c r="R61" s="60"/>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row>
    <row r="62" spans="3:83" x14ac:dyDescent="0.25">
      <c r="C62" s="59"/>
      <c r="D62" s="60"/>
      <c r="E62" s="60"/>
      <c r="F62" s="60"/>
      <c r="G62" s="60"/>
      <c r="H62" s="60"/>
      <c r="I62" s="60"/>
      <c r="J62" s="60"/>
      <c r="K62" s="60"/>
      <c r="L62" s="60"/>
      <c r="M62" s="60"/>
      <c r="N62" s="60"/>
      <c r="O62" s="60"/>
      <c r="P62" s="60"/>
      <c r="Q62" s="60"/>
      <c r="R62" s="60"/>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row>
    <row r="63" spans="3:83" x14ac:dyDescent="0.25">
      <c r="C63" s="59"/>
      <c r="D63" s="60"/>
      <c r="E63" s="60"/>
      <c r="F63" s="60"/>
      <c r="G63" s="60"/>
      <c r="H63" s="60"/>
      <c r="I63" s="60"/>
      <c r="J63" s="60"/>
      <c r="K63" s="60"/>
      <c r="L63" s="60"/>
      <c r="M63" s="60"/>
      <c r="N63" s="60"/>
      <c r="O63" s="60"/>
      <c r="P63" s="60"/>
      <c r="Q63" s="60"/>
      <c r="R63" s="60"/>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row>
    <row r="64" spans="3:83" x14ac:dyDescent="0.25">
      <c r="C64" s="59"/>
      <c r="D64" s="60"/>
      <c r="E64" s="60"/>
      <c r="F64" s="60"/>
      <c r="G64" s="60"/>
      <c r="H64" s="60"/>
      <c r="I64" s="60"/>
      <c r="J64" s="60"/>
      <c r="K64" s="60"/>
      <c r="L64" s="60"/>
      <c r="M64" s="60"/>
      <c r="N64" s="60"/>
      <c r="O64" s="60"/>
      <c r="P64" s="60"/>
      <c r="Q64" s="60"/>
      <c r="R64" s="60"/>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row>
    <row r="65" spans="3:83" x14ac:dyDescent="0.25">
      <c r="C65" s="59"/>
      <c r="D65" s="60"/>
      <c r="E65" s="60"/>
      <c r="F65" s="60"/>
      <c r="G65" s="60"/>
      <c r="H65" s="60"/>
      <c r="I65" s="60"/>
      <c r="J65" s="60"/>
      <c r="K65" s="60"/>
      <c r="L65" s="60"/>
      <c r="M65" s="60"/>
      <c r="N65" s="60"/>
      <c r="O65" s="60"/>
      <c r="P65" s="60"/>
      <c r="Q65" s="60"/>
      <c r="R65" s="60"/>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row>
    <row r="66" spans="3:83" x14ac:dyDescent="0.25">
      <c r="C66" s="59"/>
      <c r="D66" s="60"/>
      <c r="E66" s="60"/>
      <c r="F66" s="60"/>
      <c r="G66" s="60"/>
      <c r="H66" s="60"/>
      <c r="I66" s="60"/>
      <c r="J66" s="60"/>
      <c r="K66" s="60"/>
      <c r="L66" s="60"/>
      <c r="M66" s="60"/>
      <c r="N66" s="60"/>
      <c r="O66" s="60"/>
      <c r="P66" s="60"/>
      <c r="Q66" s="60"/>
      <c r="R66" s="60"/>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row>
    <row r="67" spans="3:83" x14ac:dyDescent="0.25">
      <c r="C67" s="59"/>
      <c r="D67" s="60"/>
      <c r="E67" s="60"/>
      <c r="F67" s="60"/>
      <c r="G67" s="60"/>
      <c r="H67" s="60"/>
      <c r="I67" s="60"/>
      <c r="J67" s="60"/>
      <c r="K67" s="60"/>
      <c r="L67" s="60"/>
      <c r="M67" s="60"/>
      <c r="N67" s="60"/>
      <c r="O67" s="60"/>
      <c r="P67" s="60"/>
      <c r="Q67" s="60"/>
      <c r="R67" s="60"/>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row>
    <row r="68" spans="3:83" x14ac:dyDescent="0.25">
      <c r="C68" s="59"/>
      <c r="D68" s="60"/>
      <c r="E68" s="60"/>
      <c r="F68" s="60"/>
      <c r="G68" s="60"/>
      <c r="H68" s="60"/>
      <c r="I68" s="60"/>
      <c r="J68" s="60"/>
      <c r="K68" s="60"/>
      <c r="L68" s="60"/>
      <c r="M68" s="60"/>
      <c r="N68" s="60"/>
      <c r="O68" s="60"/>
      <c r="P68" s="60"/>
      <c r="Q68" s="60"/>
      <c r="R68" s="60"/>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row>
    <row r="69" spans="3:83" x14ac:dyDescent="0.25">
      <c r="C69" s="59"/>
      <c r="D69" s="60"/>
      <c r="E69" s="60"/>
      <c r="F69" s="60"/>
      <c r="G69" s="60"/>
      <c r="H69" s="60"/>
      <c r="I69" s="60"/>
      <c r="J69" s="60"/>
      <c r="K69" s="60"/>
      <c r="L69" s="60"/>
      <c r="M69" s="60"/>
      <c r="N69" s="60"/>
      <c r="O69" s="60"/>
      <c r="P69" s="60"/>
      <c r="Q69" s="60"/>
      <c r="R69" s="60"/>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row>
    <row r="70" spans="3:83" x14ac:dyDescent="0.25">
      <c r="C70" s="59"/>
      <c r="D70" s="60"/>
      <c r="E70" s="60"/>
      <c r="F70" s="60"/>
      <c r="G70" s="60"/>
      <c r="H70" s="60"/>
      <c r="I70" s="60"/>
      <c r="J70" s="60"/>
      <c r="K70" s="60"/>
      <c r="L70" s="60"/>
      <c r="M70" s="60"/>
      <c r="N70" s="60"/>
      <c r="O70" s="60"/>
      <c r="P70" s="60"/>
      <c r="Q70" s="60"/>
      <c r="R70" s="60"/>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row>
    <row r="71" spans="3:83" x14ac:dyDescent="0.25">
      <c r="C71" s="59"/>
      <c r="D71" s="60"/>
      <c r="E71" s="60"/>
      <c r="F71" s="60"/>
      <c r="G71" s="60"/>
      <c r="H71" s="60"/>
      <c r="I71" s="60"/>
      <c r="J71" s="60"/>
      <c r="K71" s="60"/>
      <c r="L71" s="60"/>
      <c r="M71" s="60"/>
      <c r="N71" s="60"/>
      <c r="O71" s="60"/>
      <c r="P71" s="60"/>
      <c r="Q71" s="60"/>
      <c r="R71" s="60"/>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row>
    <row r="72" spans="3:83" x14ac:dyDescent="0.25">
      <c r="C72" s="59"/>
      <c r="D72" s="60"/>
      <c r="E72" s="60"/>
      <c r="F72" s="60"/>
      <c r="G72" s="60"/>
      <c r="H72" s="60"/>
      <c r="I72" s="60"/>
      <c r="J72" s="60"/>
      <c r="K72" s="60"/>
      <c r="L72" s="60"/>
      <c r="M72" s="60"/>
      <c r="N72" s="60"/>
      <c r="O72" s="60"/>
      <c r="P72" s="60"/>
      <c r="Q72" s="60"/>
      <c r="R72" s="60"/>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row>
    <row r="73" spans="3:83" x14ac:dyDescent="0.25">
      <c r="C73" s="59"/>
      <c r="D73" s="60"/>
      <c r="E73" s="60"/>
      <c r="F73" s="60"/>
      <c r="G73" s="60"/>
      <c r="H73" s="60"/>
      <c r="I73" s="60"/>
      <c r="J73" s="60"/>
      <c r="K73" s="60"/>
      <c r="L73" s="60"/>
      <c r="M73" s="60"/>
      <c r="N73" s="60"/>
      <c r="O73" s="60"/>
      <c r="P73" s="60"/>
      <c r="Q73" s="60"/>
      <c r="R73" s="60"/>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row>
    <row r="74" spans="3:83" x14ac:dyDescent="0.25">
      <c r="C74" s="59"/>
      <c r="D74" s="60"/>
      <c r="E74" s="60"/>
      <c r="F74" s="60"/>
      <c r="G74" s="60"/>
      <c r="H74" s="60"/>
      <c r="I74" s="60"/>
      <c r="J74" s="60"/>
      <c r="K74" s="60"/>
      <c r="L74" s="60"/>
      <c r="M74" s="60"/>
      <c r="N74" s="60"/>
      <c r="O74" s="60"/>
      <c r="P74" s="60"/>
      <c r="Q74" s="60"/>
      <c r="R74" s="60"/>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row>
    <row r="75" spans="3:83" x14ac:dyDescent="0.25">
      <c r="C75" s="59"/>
      <c r="D75" s="60"/>
      <c r="E75" s="60"/>
      <c r="F75" s="60"/>
      <c r="G75" s="60"/>
      <c r="H75" s="60"/>
      <c r="I75" s="60"/>
      <c r="J75" s="60"/>
      <c r="K75" s="60"/>
      <c r="L75" s="60"/>
      <c r="M75" s="60"/>
      <c r="N75" s="60"/>
      <c r="O75" s="60"/>
      <c r="P75" s="60"/>
      <c r="Q75" s="60"/>
      <c r="R75" s="60"/>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row>
    <row r="76" spans="3:83" x14ac:dyDescent="0.25">
      <c r="C76" s="59"/>
      <c r="D76" s="60"/>
      <c r="E76" s="60"/>
      <c r="F76" s="60"/>
      <c r="G76" s="60"/>
      <c r="H76" s="60"/>
      <c r="I76" s="60"/>
      <c r="J76" s="60"/>
      <c r="K76" s="60"/>
      <c r="L76" s="60"/>
      <c r="M76" s="60"/>
      <c r="N76" s="60"/>
      <c r="O76" s="60"/>
      <c r="P76" s="60"/>
      <c r="Q76" s="60"/>
      <c r="R76" s="60"/>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row>
    <row r="77" spans="3:83" x14ac:dyDescent="0.25">
      <c r="C77" s="59"/>
      <c r="D77" s="60"/>
      <c r="E77" s="60"/>
      <c r="F77" s="60"/>
      <c r="G77" s="60"/>
      <c r="H77" s="60"/>
      <c r="I77" s="60"/>
      <c r="J77" s="60"/>
      <c r="K77" s="60"/>
      <c r="L77" s="60"/>
      <c r="M77" s="60"/>
      <c r="N77" s="60"/>
      <c r="O77" s="60"/>
      <c r="P77" s="60"/>
      <c r="Q77" s="60"/>
      <c r="R77" s="60"/>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row>
    <row r="78" spans="3:83" x14ac:dyDescent="0.25">
      <c r="C78" s="59"/>
      <c r="D78" s="60"/>
      <c r="E78" s="60"/>
      <c r="F78" s="60"/>
      <c r="G78" s="60"/>
      <c r="H78" s="60"/>
      <c r="I78" s="60"/>
      <c r="J78" s="60"/>
      <c r="K78" s="60"/>
      <c r="L78" s="60"/>
      <c r="M78" s="60"/>
      <c r="N78" s="60"/>
      <c r="O78" s="60"/>
      <c r="P78" s="60"/>
      <c r="Q78" s="60"/>
      <c r="R78" s="60"/>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row>
    <row r="79" spans="3:83" x14ac:dyDescent="0.25">
      <c r="C79" s="59"/>
      <c r="D79" s="60"/>
      <c r="E79" s="60"/>
      <c r="F79" s="60"/>
      <c r="G79" s="60"/>
      <c r="H79" s="60"/>
      <c r="I79" s="60"/>
      <c r="J79" s="60"/>
      <c r="K79" s="60"/>
      <c r="L79" s="60"/>
      <c r="M79" s="60"/>
      <c r="N79" s="60"/>
      <c r="O79" s="60"/>
      <c r="P79" s="60"/>
      <c r="Q79" s="60"/>
      <c r="R79" s="60"/>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row>
    <row r="80" spans="3:83" x14ac:dyDescent="0.25">
      <c r="C80" s="59"/>
      <c r="D80" s="60"/>
      <c r="E80" s="60"/>
      <c r="F80" s="60"/>
      <c r="G80" s="60"/>
      <c r="H80" s="60"/>
      <c r="I80" s="60"/>
      <c r="J80" s="60"/>
      <c r="K80" s="60"/>
      <c r="L80" s="60"/>
      <c r="M80" s="60"/>
      <c r="N80" s="60"/>
      <c r="O80" s="60"/>
      <c r="P80" s="60"/>
      <c r="Q80" s="60"/>
      <c r="R80" s="60"/>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row>
    <row r="81" spans="3:83" x14ac:dyDescent="0.25">
      <c r="C81" s="59"/>
      <c r="D81" s="60"/>
      <c r="E81" s="60"/>
      <c r="F81" s="60"/>
      <c r="G81" s="60"/>
      <c r="H81" s="60"/>
      <c r="I81" s="60"/>
      <c r="J81" s="60"/>
      <c r="K81" s="60"/>
      <c r="L81" s="60"/>
      <c r="M81" s="60"/>
      <c r="N81" s="60"/>
      <c r="O81" s="60"/>
      <c r="P81" s="60"/>
      <c r="Q81" s="60"/>
      <c r="R81" s="60"/>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row>
    <row r="82" spans="3:83" x14ac:dyDescent="0.25">
      <c r="C82" s="59"/>
      <c r="D82" s="60"/>
      <c r="E82" s="60"/>
      <c r="F82" s="60"/>
      <c r="G82" s="60"/>
      <c r="H82" s="60"/>
      <c r="I82" s="60"/>
      <c r="J82" s="60"/>
      <c r="K82" s="60"/>
      <c r="L82" s="60"/>
      <c r="M82" s="60"/>
      <c r="N82" s="60"/>
      <c r="O82" s="60"/>
      <c r="P82" s="60"/>
      <c r="Q82" s="60"/>
      <c r="R82" s="60"/>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row>
    <row r="83" spans="3:83" x14ac:dyDescent="0.25">
      <c r="C83" s="59"/>
      <c r="D83" s="60"/>
      <c r="E83" s="60"/>
      <c r="F83" s="60"/>
      <c r="G83" s="60"/>
      <c r="H83" s="60"/>
      <c r="I83" s="60"/>
      <c r="J83" s="60"/>
      <c r="K83" s="60"/>
      <c r="L83" s="60"/>
      <c r="M83" s="60"/>
      <c r="N83" s="60"/>
      <c r="O83" s="60"/>
      <c r="P83" s="60"/>
      <c r="Q83" s="60"/>
      <c r="R83" s="60"/>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row>
    <row r="84" spans="3:83" x14ac:dyDescent="0.25">
      <c r="C84" s="59"/>
      <c r="D84" s="60"/>
      <c r="E84" s="60"/>
      <c r="F84" s="60"/>
      <c r="G84" s="60"/>
      <c r="H84" s="60"/>
      <c r="I84" s="60"/>
      <c r="J84" s="60"/>
      <c r="K84" s="60"/>
      <c r="L84" s="60"/>
      <c r="M84" s="60"/>
      <c r="N84" s="60"/>
      <c r="O84" s="60"/>
      <c r="P84" s="60"/>
      <c r="Q84" s="60"/>
      <c r="R84" s="60"/>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row>
    <row r="85" spans="3:83" x14ac:dyDescent="0.25">
      <c r="C85" s="59"/>
      <c r="D85" s="60"/>
      <c r="E85" s="60"/>
      <c r="F85" s="60"/>
      <c r="G85" s="60"/>
      <c r="H85" s="60"/>
      <c r="I85" s="60"/>
      <c r="J85" s="60"/>
      <c r="K85" s="60"/>
      <c r="L85" s="60"/>
      <c r="M85" s="60"/>
      <c r="N85" s="60"/>
      <c r="O85" s="60"/>
      <c r="P85" s="60"/>
      <c r="Q85" s="60"/>
      <c r="R85" s="60"/>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row>
    <row r="86" spans="3:83" x14ac:dyDescent="0.25">
      <c r="C86" s="59"/>
      <c r="D86" s="60"/>
      <c r="E86" s="60"/>
      <c r="F86" s="60"/>
      <c r="G86" s="60"/>
      <c r="H86" s="60"/>
      <c r="I86" s="60"/>
      <c r="J86" s="60"/>
      <c r="K86" s="60"/>
      <c r="L86" s="60"/>
      <c r="M86" s="60"/>
      <c r="N86" s="60"/>
      <c r="O86" s="60"/>
      <c r="P86" s="60"/>
      <c r="Q86" s="60"/>
      <c r="R86" s="60"/>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row>
    <row r="87" spans="3:83" x14ac:dyDescent="0.25">
      <c r="C87" s="59"/>
      <c r="D87" s="60"/>
      <c r="E87" s="60"/>
      <c r="F87" s="60"/>
      <c r="G87" s="60"/>
      <c r="H87" s="60"/>
      <c r="I87" s="60"/>
      <c r="J87" s="60"/>
      <c r="K87" s="60"/>
      <c r="L87" s="60"/>
      <c r="M87" s="60"/>
      <c r="N87" s="60"/>
      <c r="O87" s="60"/>
      <c r="P87" s="60"/>
      <c r="Q87" s="60"/>
      <c r="R87" s="60"/>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row>
    <row r="88" spans="3:83" x14ac:dyDescent="0.25">
      <c r="C88" s="59"/>
      <c r="D88" s="60"/>
      <c r="E88" s="60"/>
      <c r="F88" s="60"/>
      <c r="G88" s="60"/>
      <c r="H88" s="60"/>
      <c r="I88" s="60"/>
      <c r="J88" s="60"/>
      <c r="K88" s="60"/>
      <c r="L88" s="60"/>
      <c r="M88" s="60"/>
      <c r="N88" s="60"/>
      <c r="O88" s="60"/>
      <c r="P88" s="60"/>
      <c r="Q88" s="60"/>
      <c r="R88" s="60"/>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row>
    <row r="89" spans="3:83" x14ac:dyDescent="0.25">
      <c r="C89" s="59"/>
      <c r="D89" s="60"/>
      <c r="E89" s="60"/>
      <c r="F89" s="60"/>
      <c r="G89" s="60"/>
      <c r="H89" s="60"/>
      <c r="I89" s="60"/>
      <c r="J89" s="60"/>
      <c r="K89" s="60"/>
      <c r="L89" s="60"/>
      <c r="M89" s="60"/>
      <c r="N89" s="60"/>
      <c r="O89" s="60"/>
      <c r="P89" s="60"/>
      <c r="Q89" s="60"/>
      <c r="R89" s="60"/>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row>
    <row r="90" spans="3:83" x14ac:dyDescent="0.25">
      <c r="C90" s="59"/>
      <c r="D90" s="60"/>
      <c r="E90" s="60"/>
      <c r="F90" s="60"/>
      <c r="G90" s="60"/>
      <c r="H90" s="60"/>
      <c r="I90" s="60"/>
      <c r="J90" s="60"/>
      <c r="K90" s="60"/>
      <c r="L90" s="60"/>
      <c r="M90" s="60"/>
      <c r="N90" s="60"/>
      <c r="O90" s="60"/>
      <c r="P90" s="60"/>
      <c r="Q90" s="60"/>
      <c r="R90" s="60"/>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row>
    <row r="91" spans="3:83" x14ac:dyDescent="0.25">
      <c r="C91" s="59"/>
      <c r="D91" s="60"/>
      <c r="E91" s="60"/>
      <c r="F91" s="60"/>
      <c r="G91" s="60"/>
      <c r="H91" s="60"/>
      <c r="I91" s="60"/>
      <c r="J91" s="60"/>
      <c r="K91" s="60"/>
      <c r="L91" s="60"/>
      <c r="M91" s="60"/>
      <c r="N91" s="60"/>
      <c r="O91" s="60"/>
      <c r="P91" s="60"/>
      <c r="Q91" s="60"/>
      <c r="R91" s="60"/>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row>
    <row r="92" spans="3:83" x14ac:dyDescent="0.25">
      <c r="C92" s="59"/>
      <c r="D92" s="60"/>
      <c r="E92" s="60"/>
      <c r="F92" s="60"/>
      <c r="G92" s="60"/>
      <c r="H92" s="60"/>
      <c r="I92" s="60"/>
      <c r="J92" s="60"/>
      <c r="K92" s="60"/>
      <c r="L92" s="60"/>
      <c r="M92" s="60"/>
      <c r="N92" s="60"/>
      <c r="O92" s="60"/>
      <c r="P92" s="60"/>
      <c r="Q92" s="60"/>
      <c r="R92" s="60"/>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row>
    <row r="93" spans="3:83" x14ac:dyDescent="0.25">
      <c r="C93" s="59"/>
      <c r="D93" s="60"/>
      <c r="E93" s="60"/>
      <c r="F93" s="60"/>
      <c r="G93" s="60"/>
      <c r="H93" s="60"/>
      <c r="I93" s="60"/>
      <c r="J93" s="60"/>
      <c r="K93" s="60"/>
      <c r="L93" s="60"/>
      <c r="M93" s="60"/>
      <c r="N93" s="60"/>
      <c r="O93" s="60"/>
      <c r="P93" s="60"/>
      <c r="Q93" s="60"/>
      <c r="R93" s="60"/>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row>
    <row r="94" spans="3:83" x14ac:dyDescent="0.25">
      <c r="C94" s="59"/>
      <c r="D94" s="60"/>
      <c r="E94" s="60"/>
      <c r="F94" s="60"/>
      <c r="G94" s="60"/>
      <c r="H94" s="60"/>
      <c r="I94" s="60"/>
      <c r="J94" s="60"/>
      <c r="K94" s="60"/>
      <c r="L94" s="60"/>
      <c r="M94" s="60"/>
      <c r="N94" s="60"/>
      <c r="O94" s="60"/>
      <c r="P94" s="60"/>
      <c r="Q94" s="60"/>
      <c r="R94" s="60"/>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row>
    <row r="95" spans="3:83" x14ac:dyDescent="0.25">
      <c r="C95" s="59"/>
      <c r="D95" s="60"/>
      <c r="E95" s="60"/>
      <c r="F95" s="60"/>
      <c r="G95" s="60"/>
      <c r="H95" s="60"/>
      <c r="I95" s="60"/>
      <c r="J95" s="60"/>
      <c r="K95" s="60"/>
      <c r="L95" s="60"/>
      <c r="M95" s="60"/>
      <c r="N95" s="60"/>
      <c r="O95" s="60"/>
      <c r="P95" s="60"/>
      <c r="Q95" s="60"/>
      <c r="R95" s="60"/>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row>
    <row r="96" spans="3:83" x14ac:dyDescent="0.25">
      <c r="C96" s="59"/>
      <c r="D96" s="60"/>
      <c r="E96" s="60"/>
      <c r="F96" s="60"/>
      <c r="G96" s="60"/>
      <c r="H96" s="60"/>
      <c r="I96" s="60"/>
      <c r="J96" s="60"/>
      <c r="K96" s="60"/>
      <c r="L96" s="60"/>
      <c r="M96" s="60"/>
      <c r="N96" s="60"/>
      <c r="O96" s="60"/>
      <c r="P96" s="60"/>
      <c r="Q96" s="60"/>
      <c r="R96" s="60"/>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row>
    <row r="97" spans="3:83" x14ac:dyDescent="0.25">
      <c r="C97" s="59"/>
      <c r="D97" s="60"/>
      <c r="E97" s="60"/>
      <c r="F97" s="60"/>
      <c r="G97" s="60"/>
      <c r="H97" s="60"/>
      <c r="I97" s="60"/>
      <c r="J97" s="60"/>
      <c r="K97" s="60"/>
      <c r="L97" s="60"/>
      <c r="M97" s="60"/>
      <c r="N97" s="60"/>
      <c r="O97" s="60"/>
      <c r="P97" s="60"/>
      <c r="Q97" s="60"/>
      <c r="R97" s="60"/>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row>
    <row r="98" spans="3:83" x14ac:dyDescent="0.25">
      <c r="C98" s="59"/>
      <c r="D98" s="60"/>
      <c r="E98" s="60"/>
      <c r="F98" s="60"/>
      <c r="G98" s="60"/>
      <c r="H98" s="60"/>
      <c r="I98" s="60"/>
      <c r="J98" s="60"/>
      <c r="K98" s="60"/>
      <c r="L98" s="60"/>
      <c r="M98" s="60"/>
      <c r="N98" s="60"/>
      <c r="O98" s="60"/>
      <c r="P98" s="60"/>
      <c r="Q98" s="60"/>
      <c r="R98" s="60"/>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row>
    <row r="99" spans="3:83" x14ac:dyDescent="0.25">
      <c r="C99" s="59"/>
      <c r="D99" s="60"/>
      <c r="E99" s="60"/>
      <c r="F99" s="60"/>
      <c r="G99" s="60"/>
      <c r="H99" s="60"/>
      <c r="I99" s="60"/>
      <c r="J99" s="60"/>
      <c r="K99" s="60"/>
      <c r="L99" s="60"/>
      <c r="M99" s="60"/>
      <c r="N99" s="60"/>
      <c r="O99" s="60"/>
      <c r="P99" s="60"/>
      <c r="Q99" s="60"/>
      <c r="R99" s="60"/>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row>
    <row r="100" spans="3:83" x14ac:dyDescent="0.25">
      <c r="C100" s="59"/>
      <c r="D100" s="60"/>
      <c r="E100" s="60"/>
      <c r="F100" s="60"/>
      <c r="G100" s="60"/>
      <c r="H100" s="60"/>
      <c r="I100" s="60"/>
      <c r="J100" s="60"/>
      <c r="K100" s="60"/>
      <c r="L100" s="60"/>
      <c r="M100" s="60"/>
      <c r="N100" s="60"/>
      <c r="O100" s="60"/>
      <c r="P100" s="60"/>
      <c r="Q100" s="60"/>
      <c r="R100" s="60"/>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row>
    <row r="101" spans="3:83" x14ac:dyDescent="0.25">
      <c r="C101" s="59"/>
      <c r="D101" s="60"/>
      <c r="E101" s="60"/>
      <c r="F101" s="60"/>
      <c r="G101" s="60"/>
      <c r="H101" s="60"/>
      <c r="I101" s="60"/>
      <c r="J101" s="60"/>
      <c r="K101" s="60"/>
      <c r="L101" s="60"/>
      <c r="M101" s="60"/>
      <c r="N101" s="60"/>
      <c r="O101" s="60"/>
      <c r="P101" s="60"/>
      <c r="Q101" s="60"/>
      <c r="R101" s="60"/>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row>
    <row r="102" spans="3:83" x14ac:dyDescent="0.25">
      <c r="C102" s="59"/>
      <c r="D102" s="60"/>
      <c r="E102" s="60"/>
      <c r="F102" s="60"/>
      <c r="G102" s="60"/>
      <c r="H102" s="60"/>
      <c r="I102" s="60"/>
      <c r="J102" s="60"/>
      <c r="K102" s="60"/>
      <c r="L102" s="60"/>
      <c r="M102" s="60"/>
      <c r="N102" s="60"/>
      <c r="O102" s="60"/>
      <c r="P102" s="60"/>
      <c r="Q102" s="60"/>
      <c r="R102" s="60"/>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row>
    <row r="103" spans="3:83" x14ac:dyDescent="0.25">
      <c r="C103" s="59"/>
      <c r="D103" s="60"/>
      <c r="E103" s="60"/>
      <c r="F103" s="60"/>
      <c r="G103" s="60"/>
      <c r="H103" s="60"/>
      <c r="I103" s="60"/>
      <c r="J103" s="60"/>
      <c r="K103" s="60"/>
      <c r="L103" s="60"/>
      <c r="M103" s="60"/>
      <c r="N103" s="60"/>
      <c r="O103" s="60"/>
      <c r="P103" s="60"/>
      <c r="Q103" s="60"/>
      <c r="R103" s="60"/>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row>
    <row r="104" spans="3:83" x14ac:dyDescent="0.25">
      <c r="C104" s="59"/>
      <c r="D104" s="60"/>
      <c r="E104" s="60"/>
      <c r="F104" s="60"/>
      <c r="G104" s="60"/>
      <c r="H104" s="60"/>
      <c r="I104" s="60"/>
      <c r="J104" s="60"/>
      <c r="K104" s="60"/>
      <c r="L104" s="60"/>
      <c r="M104" s="60"/>
      <c r="N104" s="60"/>
      <c r="O104" s="60"/>
      <c r="P104" s="60"/>
      <c r="Q104" s="60"/>
      <c r="R104" s="60"/>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row>
    <row r="105" spans="3:83" x14ac:dyDescent="0.25">
      <c r="C105" s="59"/>
      <c r="D105" s="60"/>
      <c r="E105" s="60"/>
      <c r="F105" s="60"/>
      <c r="G105" s="60"/>
      <c r="H105" s="60"/>
      <c r="I105" s="60"/>
      <c r="J105" s="60"/>
      <c r="K105" s="60"/>
      <c r="L105" s="60"/>
      <c r="M105" s="60"/>
      <c r="N105" s="60"/>
      <c r="O105" s="60"/>
      <c r="P105" s="60"/>
      <c r="Q105" s="60"/>
      <c r="R105" s="60"/>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row>
    <row r="106" spans="3:83" x14ac:dyDescent="0.25">
      <c r="C106" s="59"/>
      <c r="D106" s="60"/>
      <c r="E106" s="60"/>
      <c r="F106" s="60"/>
      <c r="G106" s="60"/>
      <c r="H106" s="60"/>
      <c r="I106" s="60"/>
      <c r="J106" s="60"/>
      <c r="K106" s="60"/>
      <c r="L106" s="60"/>
      <c r="M106" s="60"/>
      <c r="N106" s="60"/>
      <c r="O106" s="60"/>
      <c r="P106" s="60"/>
      <c r="Q106" s="60"/>
      <c r="R106" s="60"/>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row>
    <row r="107" spans="3:83" x14ac:dyDescent="0.25">
      <c r="C107" s="59"/>
      <c r="D107" s="60"/>
      <c r="E107" s="60"/>
      <c r="F107" s="60"/>
      <c r="G107" s="60"/>
      <c r="H107" s="60"/>
      <c r="I107" s="60"/>
      <c r="J107" s="60"/>
      <c r="K107" s="60"/>
      <c r="L107" s="60"/>
      <c r="M107" s="60"/>
      <c r="N107" s="60"/>
      <c r="O107" s="60"/>
      <c r="P107" s="60"/>
      <c r="Q107" s="60"/>
      <c r="R107" s="60"/>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row>
    <row r="108" spans="3:83" x14ac:dyDescent="0.25">
      <c r="C108" s="59"/>
      <c r="D108" s="60"/>
      <c r="E108" s="60"/>
      <c r="F108" s="60"/>
      <c r="G108" s="60"/>
      <c r="H108" s="60"/>
      <c r="I108" s="60"/>
      <c r="J108" s="60"/>
      <c r="K108" s="60"/>
      <c r="L108" s="60"/>
      <c r="M108" s="60"/>
      <c r="N108" s="60"/>
      <c r="O108" s="60"/>
      <c r="P108" s="60"/>
      <c r="Q108" s="60"/>
      <c r="R108" s="60"/>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row>
    <row r="109" spans="3:83" x14ac:dyDescent="0.25">
      <c r="C109" s="59"/>
      <c r="D109" s="60"/>
      <c r="E109" s="60"/>
      <c r="F109" s="60"/>
      <c r="G109" s="60"/>
      <c r="H109" s="60"/>
      <c r="I109" s="60"/>
      <c r="J109" s="60"/>
      <c r="K109" s="60"/>
      <c r="L109" s="60"/>
      <c r="M109" s="60"/>
      <c r="N109" s="60"/>
      <c r="O109" s="60"/>
      <c r="P109" s="60"/>
      <c r="Q109" s="60"/>
      <c r="R109" s="60"/>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row>
    <row r="110" spans="3:83" x14ac:dyDescent="0.25">
      <c r="C110" s="59"/>
      <c r="D110" s="60"/>
      <c r="E110" s="60"/>
      <c r="F110" s="60"/>
      <c r="G110" s="60"/>
      <c r="H110" s="60"/>
      <c r="I110" s="60"/>
      <c r="J110" s="60"/>
      <c r="K110" s="60"/>
      <c r="L110" s="60"/>
      <c r="M110" s="60"/>
      <c r="N110" s="60"/>
      <c r="O110" s="60"/>
      <c r="P110" s="60"/>
      <c r="Q110" s="60"/>
      <c r="R110" s="60"/>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row>
    <row r="111" spans="3:83" x14ac:dyDescent="0.25">
      <c r="C111" s="59"/>
      <c r="D111" s="60"/>
      <c r="E111" s="60"/>
      <c r="F111" s="60"/>
      <c r="G111" s="60"/>
      <c r="H111" s="60"/>
      <c r="I111" s="60"/>
      <c r="J111" s="60"/>
      <c r="K111" s="60"/>
      <c r="L111" s="60"/>
      <c r="M111" s="60"/>
      <c r="N111" s="60"/>
      <c r="O111" s="60"/>
      <c r="P111" s="60"/>
      <c r="Q111" s="60"/>
      <c r="R111" s="60"/>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row>
    <row r="112" spans="3:83" x14ac:dyDescent="0.25">
      <c r="C112" s="59"/>
      <c r="D112" s="60"/>
      <c r="E112" s="60"/>
      <c r="F112" s="60"/>
      <c r="G112" s="60"/>
      <c r="H112" s="60"/>
      <c r="I112" s="60"/>
      <c r="J112" s="60"/>
      <c r="K112" s="60"/>
      <c r="L112" s="60"/>
      <c r="M112" s="60"/>
      <c r="N112" s="60"/>
      <c r="O112" s="60"/>
      <c r="P112" s="60"/>
      <c r="Q112" s="60"/>
      <c r="R112" s="60"/>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row>
    <row r="113" spans="3:83" x14ac:dyDescent="0.25">
      <c r="C113" s="59"/>
      <c r="D113" s="60"/>
      <c r="E113" s="60"/>
      <c r="F113" s="60"/>
      <c r="G113" s="60"/>
      <c r="H113" s="60"/>
      <c r="I113" s="60"/>
      <c r="J113" s="60"/>
      <c r="K113" s="60"/>
      <c r="L113" s="60"/>
      <c r="M113" s="60"/>
      <c r="N113" s="60"/>
      <c r="O113" s="60"/>
      <c r="P113" s="60"/>
      <c r="Q113" s="60"/>
      <c r="R113" s="60"/>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row>
    <row r="114" spans="3:83" x14ac:dyDescent="0.25">
      <c r="C114" s="59"/>
      <c r="D114" s="60"/>
      <c r="E114" s="60"/>
      <c r="F114" s="60"/>
      <c r="G114" s="60"/>
      <c r="H114" s="60"/>
      <c r="I114" s="60"/>
      <c r="J114" s="60"/>
      <c r="K114" s="60"/>
      <c r="L114" s="60"/>
      <c r="M114" s="60"/>
      <c r="N114" s="60"/>
      <c r="O114" s="60"/>
      <c r="P114" s="60"/>
      <c r="Q114" s="60"/>
      <c r="R114" s="60"/>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row>
    <row r="115" spans="3:83" x14ac:dyDescent="0.25">
      <c r="C115" s="59"/>
      <c r="D115" s="60"/>
      <c r="E115" s="60"/>
      <c r="F115" s="60"/>
      <c r="G115" s="60"/>
      <c r="H115" s="60"/>
      <c r="I115" s="60"/>
      <c r="J115" s="60"/>
      <c r="K115" s="60"/>
      <c r="L115" s="60"/>
      <c r="M115" s="60"/>
      <c r="N115" s="60"/>
      <c r="O115" s="60"/>
      <c r="P115" s="60"/>
      <c r="Q115" s="60"/>
      <c r="R115" s="60"/>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row>
    <row r="116" spans="3:83" x14ac:dyDescent="0.25">
      <c r="C116" s="59"/>
      <c r="D116" s="60"/>
      <c r="E116" s="60"/>
      <c r="F116" s="60"/>
      <c r="G116" s="60"/>
      <c r="H116" s="60"/>
      <c r="I116" s="60"/>
      <c r="J116" s="60"/>
      <c r="K116" s="60"/>
      <c r="L116" s="60"/>
      <c r="M116" s="60"/>
      <c r="N116" s="60"/>
      <c r="O116" s="60"/>
      <c r="P116" s="60"/>
      <c r="Q116" s="60"/>
      <c r="R116" s="60"/>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row>
    <row r="117" spans="3:83" x14ac:dyDescent="0.25">
      <c r="C117" s="59"/>
      <c r="D117" s="60"/>
      <c r="E117" s="60"/>
      <c r="F117" s="60"/>
      <c r="G117" s="60"/>
      <c r="H117" s="60"/>
      <c r="I117" s="60"/>
      <c r="J117" s="60"/>
      <c r="K117" s="60"/>
      <c r="L117" s="60"/>
      <c r="M117" s="60"/>
      <c r="N117" s="60"/>
      <c r="O117" s="60"/>
      <c r="P117" s="60"/>
      <c r="Q117" s="60"/>
      <c r="R117" s="60"/>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row>
    <row r="118" spans="3:83" x14ac:dyDescent="0.25">
      <c r="C118" s="59"/>
      <c r="D118" s="60"/>
      <c r="E118" s="60"/>
      <c r="F118" s="60"/>
      <c r="G118" s="60"/>
      <c r="H118" s="60"/>
      <c r="I118" s="60"/>
      <c r="J118" s="60"/>
      <c r="K118" s="60"/>
      <c r="L118" s="60"/>
      <c r="M118" s="60"/>
      <c r="N118" s="60"/>
      <c r="O118" s="60"/>
      <c r="P118" s="60"/>
      <c r="Q118" s="60"/>
      <c r="R118" s="60"/>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row>
    <row r="119" spans="3:83" x14ac:dyDescent="0.25">
      <c r="C119" s="59"/>
      <c r="D119" s="60"/>
      <c r="E119" s="60"/>
      <c r="F119" s="60"/>
      <c r="G119" s="60"/>
      <c r="H119" s="60"/>
      <c r="I119" s="60"/>
      <c r="J119" s="60"/>
      <c r="K119" s="60"/>
      <c r="L119" s="60"/>
      <c r="M119" s="60"/>
      <c r="N119" s="60"/>
      <c r="O119" s="60"/>
      <c r="P119" s="60"/>
      <c r="Q119" s="60"/>
      <c r="R119" s="60"/>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row>
    <row r="120" spans="3:83" x14ac:dyDescent="0.25">
      <c r="C120" s="59"/>
      <c r="D120" s="60"/>
      <c r="E120" s="60"/>
      <c r="F120" s="60"/>
      <c r="G120" s="60"/>
      <c r="H120" s="60"/>
      <c r="I120" s="60"/>
      <c r="J120" s="60"/>
      <c r="K120" s="60"/>
      <c r="L120" s="60"/>
      <c r="M120" s="60"/>
      <c r="N120" s="60"/>
      <c r="O120" s="60"/>
      <c r="P120" s="60"/>
      <c r="Q120" s="60"/>
      <c r="R120" s="60"/>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row>
    <row r="121" spans="3:83" x14ac:dyDescent="0.25">
      <c r="C121" s="59"/>
      <c r="D121" s="60"/>
      <c r="E121" s="60"/>
      <c r="F121" s="60"/>
      <c r="G121" s="60"/>
      <c r="H121" s="60"/>
      <c r="I121" s="60"/>
      <c r="J121" s="60"/>
      <c r="K121" s="60"/>
      <c r="L121" s="60"/>
      <c r="M121" s="60"/>
      <c r="N121" s="60"/>
      <c r="O121" s="60"/>
      <c r="P121" s="60"/>
      <c r="Q121" s="60"/>
      <c r="R121" s="60"/>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row>
    <row r="122" spans="3:83" x14ac:dyDescent="0.25">
      <c r="C122" s="59"/>
      <c r="D122" s="60"/>
      <c r="E122" s="60"/>
      <c r="F122" s="60"/>
      <c r="G122" s="60"/>
      <c r="H122" s="60"/>
      <c r="I122" s="60"/>
      <c r="J122" s="60"/>
      <c r="K122" s="60"/>
      <c r="L122" s="60"/>
      <c r="M122" s="60"/>
      <c r="N122" s="60"/>
      <c r="O122" s="60"/>
      <c r="P122" s="60"/>
      <c r="Q122" s="60"/>
      <c r="R122" s="60"/>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row>
    <row r="123" spans="3:83" x14ac:dyDescent="0.25">
      <c r="C123" s="59"/>
      <c r="D123" s="60"/>
      <c r="E123" s="60"/>
      <c r="F123" s="60"/>
      <c r="G123" s="60"/>
      <c r="H123" s="60"/>
      <c r="I123" s="60"/>
      <c r="J123" s="60"/>
      <c r="K123" s="60"/>
      <c r="L123" s="60"/>
      <c r="M123" s="60"/>
      <c r="N123" s="60"/>
      <c r="O123" s="60"/>
      <c r="P123" s="60"/>
      <c r="Q123" s="60"/>
      <c r="R123" s="60"/>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row>
    <row r="124" spans="3:83" x14ac:dyDescent="0.25">
      <c r="C124" s="59"/>
      <c r="D124" s="60"/>
      <c r="E124" s="60"/>
      <c r="F124" s="60"/>
      <c r="G124" s="60"/>
      <c r="H124" s="60"/>
      <c r="I124" s="60"/>
      <c r="J124" s="60"/>
      <c r="K124" s="60"/>
      <c r="L124" s="60"/>
      <c r="M124" s="60"/>
      <c r="N124" s="60"/>
      <c r="O124" s="60"/>
      <c r="P124" s="60"/>
      <c r="Q124" s="60"/>
      <c r="R124" s="60"/>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row>
    <row r="125" spans="3:83" x14ac:dyDescent="0.25">
      <c r="C125" s="59"/>
      <c r="D125" s="60"/>
      <c r="E125" s="60"/>
      <c r="F125" s="60"/>
      <c r="G125" s="60"/>
      <c r="H125" s="60"/>
      <c r="I125" s="60"/>
      <c r="J125" s="60"/>
      <c r="K125" s="60"/>
      <c r="L125" s="60"/>
      <c r="M125" s="60"/>
      <c r="N125" s="60"/>
      <c r="O125" s="60"/>
      <c r="P125" s="60"/>
      <c r="Q125" s="60"/>
      <c r="R125" s="60"/>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row>
    <row r="126" spans="3:83" x14ac:dyDescent="0.25">
      <c r="C126" s="59"/>
      <c r="D126" s="60"/>
      <c r="E126" s="60"/>
      <c r="F126" s="60"/>
      <c r="G126" s="60"/>
      <c r="H126" s="60"/>
      <c r="I126" s="60"/>
      <c r="J126" s="60"/>
      <c r="K126" s="60"/>
      <c r="L126" s="60"/>
      <c r="M126" s="60"/>
      <c r="N126" s="60"/>
      <c r="O126" s="60"/>
      <c r="P126" s="60"/>
      <c r="Q126" s="60"/>
      <c r="R126" s="60"/>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row>
    <row r="127" spans="3:83" x14ac:dyDescent="0.25">
      <c r="C127" s="59"/>
      <c r="D127" s="60"/>
      <c r="E127" s="60"/>
      <c r="F127" s="60"/>
      <c r="G127" s="60"/>
      <c r="H127" s="60"/>
      <c r="I127" s="60"/>
      <c r="J127" s="60"/>
      <c r="K127" s="60"/>
      <c r="L127" s="60"/>
      <c r="M127" s="60"/>
      <c r="N127" s="60"/>
      <c r="O127" s="60"/>
      <c r="P127" s="60"/>
      <c r="Q127" s="60"/>
      <c r="R127" s="60"/>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row>
    <row r="128" spans="3:83" x14ac:dyDescent="0.25">
      <c r="C128" s="59"/>
      <c r="D128" s="60"/>
      <c r="E128" s="60"/>
      <c r="F128" s="60"/>
      <c r="G128" s="60"/>
      <c r="H128" s="60"/>
      <c r="I128" s="60"/>
      <c r="J128" s="60"/>
      <c r="K128" s="60"/>
      <c r="L128" s="60"/>
      <c r="M128" s="60"/>
      <c r="N128" s="60"/>
      <c r="O128" s="60"/>
      <c r="P128" s="60"/>
      <c r="Q128" s="60"/>
      <c r="R128" s="60"/>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row>
    <row r="129" spans="3:83" x14ac:dyDescent="0.25">
      <c r="C129" s="59"/>
      <c r="D129" s="60"/>
      <c r="E129" s="60"/>
      <c r="F129" s="60"/>
      <c r="G129" s="60"/>
      <c r="H129" s="60"/>
      <c r="I129" s="60"/>
      <c r="J129" s="60"/>
      <c r="K129" s="60"/>
      <c r="L129" s="60"/>
      <c r="M129" s="60"/>
      <c r="N129" s="60"/>
      <c r="O129" s="60"/>
      <c r="P129" s="60"/>
      <c r="Q129" s="60"/>
      <c r="R129" s="60"/>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row>
    <row r="130" spans="3:83" x14ac:dyDescent="0.25">
      <c r="C130" s="59"/>
      <c r="D130" s="60"/>
      <c r="E130" s="60"/>
      <c r="F130" s="60"/>
      <c r="G130" s="60"/>
      <c r="H130" s="60"/>
      <c r="I130" s="60"/>
      <c r="J130" s="60"/>
      <c r="K130" s="60"/>
      <c r="L130" s="60"/>
      <c r="M130" s="60"/>
      <c r="N130" s="60"/>
      <c r="O130" s="60"/>
      <c r="P130" s="60"/>
      <c r="Q130" s="60"/>
      <c r="R130" s="60"/>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row>
    <row r="131" spans="3:83" x14ac:dyDescent="0.25">
      <c r="C131" s="59"/>
      <c r="D131" s="60"/>
      <c r="E131" s="60"/>
      <c r="F131" s="60"/>
      <c r="G131" s="60"/>
      <c r="H131" s="60"/>
      <c r="I131" s="60"/>
      <c r="J131" s="60"/>
      <c r="K131" s="60"/>
      <c r="L131" s="60"/>
      <c r="M131" s="60"/>
      <c r="N131" s="60"/>
      <c r="O131" s="60"/>
      <c r="P131" s="60"/>
      <c r="Q131" s="60"/>
      <c r="R131" s="60"/>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row>
    <row r="132" spans="3:83" x14ac:dyDescent="0.25">
      <c r="C132" s="59"/>
      <c r="D132" s="60"/>
      <c r="E132" s="60"/>
      <c r="F132" s="60"/>
      <c r="G132" s="60"/>
      <c r="H132" s="60"/>
      <c r="I132" s="60"/>
      <c r="J132" s="60"/>
      <c r="K132" s="60"/>
      <c r="L132" s="60"/>
      <c r="M132" s="60"/>
      <c r="N132" s="60"/>
      <c r="O132" s="60"/>
      <c r="P132" s="60"/>
      <c r="Q132" s="60"/>
      <c r="R132" s="60"/>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row>
    <row r="133" spans="3:83" x14ac:dyDescent="0.25">
      <c r="C133" s="59"/>
      <c r="D133" s="60"/>
      <c r="E133" s="60"/>
      <c r="F133" s="60"/>
      <c r="G133" s="60"/>
      <c r="H133" s="60"/>
      <c r="I133" s="60"/>
      <c r="J133" s="60"/>
      <c r="K133" s="60"/>
      <c r="L133" s="60"/>
      <c r="M133" s="60"/>
      <c r="N133" s="60"/>
      <c r="O133" s="60"/>
      <c r="P133" s="60"/>
      <c r="Q133" s="60"/>
      <c r="R133" s="60"/>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row>
    <row r="134" spans="3:83" x14ac:dyDescent="0.25">
      <c r="C134" s="59"/>
      <c r="D134" s="60"/>
      <c r="E134" s="60"/>
      <c r="F134" s="60"/>
      <c r="G134" s="60"/>
      <c r="H134" s="60"/>
      <c r="I134" s="60"/>
      <c r="J134" s="60"/>
      <c r="K134" s="60"/>
      <c r="L134" s="60"/>
      <c r="M134" s="60"/>
      <c r="N134" s="60"/>
      <c r="O134" s="60"/>
      <c r="P134" s="60"/>
      <c r="Q134" s="60"/>
      <c r="R134" s="60"/>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row>
    <row r="135" spans="3:83" x14ac:dyDescent="0.25">
      <c r="C135" s="59"/>
      <c r="D135" s="60"/>
      <c r="E135" s="60"/>
      <c r="F135" s="60"/>
      <c r="G135" s="60"/>
      <c r="H135" s="60"/>
      <c r="I135" s="60"/>
      <c r="J135" s="60"/>
      <c r="K135" s="60"/>
      <c r="L135" s="60"/>
      <c r="M135" s="60"/>
      <c r="N135" s="60"/>
      <c r="O135" s="60"/>
      <c r="P135" s="60"/>
      <c r="Q135" s="60"/>
      <c r="R135" s="60"/>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row>
    <row r="136" spans="3:83" x14ac:dyDescent="0.25">
      <c r="C136" s="59"/>
      <c r="D136" s="60"/>
      <c r="E136" s="60"/>
      <c r="F136" s="60"/>
      <c r="G136" s="60"/>
      <c r="H136" s="60"/>
      <c r="I136" s="60"/>
      <c r="J136" s="60"/>
      <c r="K136" s="60"/>
      <c r="L136" s="60"/>
      <c r="M136" s="60"/>
      <c r="N136" s="60"/>
      <c r="O136" s="60"/>
      <c r="P136" s="60"/>
      <c r="Q136" s="60"/>
      <c r="R136" s="60"/>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row>
    <row r="137" spans="3:83" x14ac:dyDescent="0.25">
      <c r="C137" s="59"/>
      <c r="D137" s="60"/>
      <c r="E137" s="60"/>
      <c r="F137" s="60"/>
      <c r="G137" s="60"/>
      <c r="H137" s="60"/>
      <c r="I137" s="60"/>
      <c r="J137" s="60"/>
      <c r="K137" s="60"/>
      <c r="L137" s="60"/>
      <c r="M137" s="60"/>
      <c r="N137" s="60"/>
      <c r="O137" s="60"/>
      <c r="P137" s="60"/>
      <c r="Q137" s="60"/>
      <c r="R137" s="60"/>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row>
    <row r="138" spans="3:83" x14ac:dyDescent="0.25">
      <c r="C138" s="59"/>
      <c r="D138" s="60"/>
      <c r="E138" s="60"/>
      <c r="F138" s="60"/>
      <c r="G138" s="60"/>
      <c r="H138" s="60"/>
      <c r="I138" s="60"/>
      <c r="J138" s="60"/>
      <c r="K138" s="60"/>
      <c r="L138" s="60"/>
      <c r="M138" s="60"/>
      <c r="N138" s="60"/>
      <c r="O138" s="60"/>
      <c r="P138" s="60"/>
      <c r="Q138" s="60"/>
      <c r="R138" s="60"/>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row>
    <row r="139" spans="3:83" x14ac:dyDescent="0.25">
      <c r="C139" s="59"/>
      <c r="D139" s="60"/>
      <c r="E139" s="60"/>
      <c r="F139" s="60"/>
      <c r="G139" s="60"/>
      <c r="H139" s="60"/>
      <c r="I139" s="60"/>
      <c r="J139" s="60"/>
      <c r="K139" s="60"/>
      <c r="L139" s="60"/>
      <c r="M139" s="60"/>
      <c r="N139" s="60"/>
      <c r="O139" s="60"/>
      <c r="P139" s="60"/>
      <c r="Q139" s="60"/>
      <c r="R139" s="60"/>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row>
    <row r="140" spans="3:83" x14ac:dyDescent="0.25">
      <c r="C140" s="59"/>
      <c r="D140" s="60"/>
      <c r="E140" s="60"/>
      <c r="F140" s="60"/>
      <c r="G140" s="60"/>
      <c r="H140" s="60"/>
      <c r="I140" s="60"/>
      <c r="J140" s="60"/>
      <c r="K140" s="60"/>
      <c r="L140" s="60"/>
      <c r="M140" s="60"/>
      <c r="N140" s="60"/>
      <c r="O140" s="60"/>
      <c r="P140" s="60"/>
      <c r="Q140" s="60"/>
      <c r="R140" s="60"/>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row>
    <row r="141" spans="3:83" x14ac:dyDescent="0.25">
      <c r="C141" s="59"/>
      <c r="D141" s="60"/>
      <c r="E141" s="60"/>
      <c r="F141" s="60"/>
      <c r="G141" s="60"/>
      <c r="H141" s="60"/>
      <c r="I141" s="60"/>
      <c r="J141" s="60"/>
      <c r="K141" s="60"/>
      <c r="L141" s="60"/>
      <c r="M141" s="60"/>
      <c r="N141" s="60"/>
      <c r="O141" s="60"/>
      <c r="P141" s="60"/>
      <c r="Q141" s="60"/>
      <c r="R141" s="60"/>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row>
    <row r="142" spans="3:83" x14ac:dyDescent="0.25">
      <c r="C142" s="59"/>
      <c r="D142" s="60"/>
      <c r="E142" s="60"/>
      <c r="F142" s="60"/>
      <c r="G142" s="60"/>
      <c r="H142" s="60"/>
      <c r="I142" s="60"/>
      <c r="J142" s="60"/>
      <c r="K142" s="60"/>
      <c r="L142" s="60"/>
      <c r="M142" s="60"/>
      <c r="N142" s="60"/>
      <c r="O142" s="60"/>
      <c r="P142" s="60"/>
      <c r="Q142" s="60"/>
      <c r="R142" s="60"/>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row>
    <row r="143" spans="3:83" x14ac:dyDescent="0.25">
      <c r="C143" s="59"/>
      <c r="D143" s="60"/>
      <c r="E143" s="60"/>
      <c r="F143" s="60"/>
      <c r="G143" s="60"/>
      <c r="H143" s="60"/>
      <c r="I143" s="60"/>
      <c r="J143" s="60"/>
      <c r="K143" s="60"/>
      <c r="L143" s="60"/>
      <c r="M143" s="60"/>
      <c r="N143" s="60"/>
      <c r="O143" s="60"/>
      <c r="P143" s="60"/>
      <c r="Q143" s="60"/>
      <c r="R143" s="60"/>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row>
    <row r="144" spans="3:83" x14ac:dyDescent="0.25">
      <c r="C144" s="59"/>
      <c r="D144" s="60"/>
      <c r="E144" s="60"/>
      <c r="F144" s="60"/>
      <c r="G144" s="60"/>
      <c r="H144" s="60"/>
      <c r="I144" s="60"/>
      <c r="J144" s="60"/>
      <c r="K144" s="60"/>
      <c r="L144" s="60"/>
      <c r="M144" s="60"/>
      <c r="N144" s="60"/>
      <c r="O144" s="60"/>
      <c r="P144" s="60"/>
      <c r="Q144" s="60"/>
      <c r="R144" s="60"/>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row>
    <row r="145" spans="3:83" x14ac:dyDescent="0.25">
      <c r="C145" s="59"/>
      <c r="D145" s="60"/>
      <c r="E145" s="60"/>
      <c r="F145" s="60"/>
      <c r="G145" s="60"/>
      <c r="H145" s="60"/>
      <c r="I145" s="60"/>
      <c r="J145" s="60"/>
      <c r="K145" s="60"/>
      <c r="L145" s="60"/>
      <c r="M145" s="60"/>
      <c r="N145" s="60"/>
      <c r="O145" s="60"/>
      <c r="P145" s="60"/>
      <c r="Q145" s="60"/>
      <c r="R145" s="60"/>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row>
    <row r="146" spans="3:83" x14ac:dyDescent="0.25">
      <c r="C146" s="59"/>
      <c r="D146" s="60"/>
      <c r="E146" s="60"/>
      <c r="F146" s="60"/>
      <c r="G146" s="60"/>
      <c r="H146" s="60"/>
      <c r="I146" s="60"/>
      <c r="J146" s="60"/>
      <c r="K146" s="60"/>
      <c r="L146" s="60"/>
      <c r="M146" s="60"/>
      <c r="N146" s="60"/>
      <c r="O146" s="60"/>
      <c r="P146" s="60"/>
      <c r="Q146" s="60"/>
      <c r="R146" s="60"/>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row>
    <row r="147" spans="3:83" x14ac:dyDescent="0.25">
      <c r="C147" s="59"/>
      <c r="D147" s="60"/>
      <c r="E147" s="60"/>
      <c r="F147" s="60"/>
      <c r="G147" s="60"/>
      <c r="H147" s="60"/>
      <c r="I147" s="60"/>
      <c r="J147" s="60"/>
      <c r="K147" s="60"/>
      <c r="L147" s="60"/>
      <c r="M147" s="60"/>
      <c r="N147" s="60"/>
      <c r="O147" s="60"/>
      <c r="P147" s="60"/>
      <c r="Q147" s="60"/>
      <c r="R147" s="60"/>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row>
    <row r="148" spans="3:83" x14ac:dyDescent="0.25">
      <c r="C148" s="59"/>
      <c r="D148" s="60"/>
      <c r="E148" s="60"/>
      <c r="F148" s="60"/>
      <c r="G148" s="60"/>
      <c r="H148" s="60"/>
      <c r="I148" s="60"/>
      <c r="J148" s="60"/>
      <c r="K148" s="60"/>
      <c r="L148" s="60"/>
      <c r="M148" s="60"/>
      <c r="N148" s="60"/>
      <c r="O148" s="60"/>
      <c r="P148" s="60"/>
      <c r="Q148" s="60"/>
      <c r="R148" s="60"/>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row>
    <row r="149" spans="3:83" x14ac:dyDescent="0.25">
      <c r="C149" s="59"/>
      <c r="D149" s="60"/>
      <c r="E149" s="60"/>
      <c r="F149" s="60"/>
      <c r="G149" s="60"/>
      <c r="H149" s="60"/>
      <c r="I149" s="60"/>
      <c r="J149" s="60"/>
      <c r="K149" s="60"/>
      <c r="L149" s="60"/>
      <c r="M149" s="60"/>
      <c r="N149" s="60"/>
      <c r="O149" s="60"/>
      <c r="P149" s="60"/>
      <c r="Q149" s="60"/>
      <c r="R149" s="60"/>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row>
    <row r="150" spans="3:83" x14ac:dyDescent="0.25">
      <c r="C150" s="59"/>
      <c r="D150" s="60"/>
      <c r="E150" s="60"/>
      <c r="F150" s="60"/>
      <c r="G150" s="60"/>
      <c r="H150" s="60"/>
      <c r="I150" s="60"/>
      <c r="J150" s="60"/>
      <c r="K150" s="60"/>
      <c r="L150" s="60"/>
      <c r="M150" s="60"/>
      <c r="N150" s="60"/>
      <c r="O150" s="60"/>
      <c r="P150" s="60"/>
      <c r="Q150" s="60"/>
      <c r="R150" s="60"/>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row>
    <row r="151" spans="3:83" x14ac:dyDescent="0.25">
      <c r="C151" s="59"/>
      <c r="D151" s="60"/>
      <c r="E151" s="60"/>
      <c r="F151" s="60"/>
      <c r="G151" s="60"/>
      <c r="H151" s="60"/>
      <c r="I151" s="60"/>
      <c r="J151" s="60"/>
      <c r="K151" s="60"/>
      <c r="L151" s="60"/>
      <c r="M151" s="60"/>
      <c r="N151" s="60"/>
      <c r="O151" s="60"/>
      <c r="P151" s="60"/>
      <c r="Q151" s="60"/>
      <c r="R151" s="60"/>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row>
    <row r="152" spans="3:83" x14ac:dyDescent="0.25">
      <c r="C152" s="59"/>
      <c r="D152" s="60"/>
      <c r="E152" s="60"/>
      <c r="F152" s="60"/>
      <c r="G152" s="60"/>
      <c r="H152" s="60"/>
      <c r="I152" s="60"/>
      <c r="J152" s="60"/>
      <c r="K152" s="60"/>
      <c r="L152" s="60"/>
      <c r="M152" s="60"/>
      <c r="N152" s="60"/>
      <c r="O152" s="60"/>
      <c r="P152" s="60"/>
      <c r="Q152" s="60"/>
      <c r="R152" s="60"/>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row>
    <row r="153" spans="3:83" x14ac:dyDescent="0.25">
      <c r="C153" s="59"/>
      <c r="D153" s="60"/>
      <c r="E153" s="60"/>
      <c r="F153" s="60"/>
      <c r="G153" s="60"/>
      <c r="H153" s="60"/>
      <c r="I153" s="60"/>
      <c r="J153" s="60"/>
      <c r="K153" s="60"/>
      <c r="L153" s="60"/>
      <c r="M153" s="60"/>
      <c r="N153" s="60"/>
      <c r="O153" s="60"/>
      <c r="P153" s="60"/>
      <c r="Q153" s="60"/>
      <c r="R153" s="60"/>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row>
    <row r="154" spans="3:83" x14ac:dyDescent="0.25">
      <c r="C154" s="59"/>
      <c r="D154" s="60"/>
      <c r="E154" s="60"/>
      <c r="F154" s="60"/>
      <c r="G154" s="60"/>
      <c r="H154" s="60"/>
      <c r="I154" s="60"/>
      <c r="J154" s="60"/>
      <c r="K154" s="60"/>
      <c r="L154" s="60"/>
      <c r="M154" s="60"/>
      <c r="N154" s="60"/>
      <c r="O154" s="60"/>
      <c r="P154" s="60"/>
      <c r="Q154" s="60"/>
      <c r="R154" s="60"/>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row>
    <row r="155" spans="3:83" x14ac:dyDescent="0.25">
      <c r="C155" s="59"/>
      <c r="D155" s="60"/>
      <c r="E155" s="60"/>
      <c r="F155" s="60"/>
      <c r="G155" s="60"/>
      <c r="H155" s="60"/>
      <c r="I155" s="60"/>
      <c r="J155" s="60"/>
      <c r="K155" s="60"/>
      <c r="L155" s="60"/>
      <c r="M155" s="60"/>
      <c r="N155" s="60"/>
      <c r="O155" s="60"/>
      <c r="P155" s="60"/>
      <c r="Q155" s="60"/>
      <c r="R155" s="60"/>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row>
    <row r="156" spans="3:83" x14ac:dyDescent="0.25">
      <c r="C156" s="59"/>
      <c r="D156" s="60"/>
      <c r="E156" s="60"/>
      <c r="F156" s="60"/>
      <c r="G156" s="60"/>
      <c r="H156" s="60"/>
      <c r="I156" s="60"/>
      <c r="J156" s="60"/>
      <c r="K156" s="60"/>
      <c r="L156" s="60"/>
      <c r="M156" s="60"/>
      <c r="N156" s="60"/>
      <c r="O156" s="60"/>
      <c r="P156" s="60"/>
      <c r="Q156" s="60"/>
      <c r="R156" s="60"/>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row>
    <row r="157" spans="3:83" x14ac:dyDescent="0.25">
      <c r="C157" s="59"/>
      <c r="D157" s="60"/>
      <c r="E157" s="60"/>
      <c r="F157" s="60"/>
      <c r="G157" s="60"/>
      <c r="H157" s="60"/>
      <c r="I157" s="60"/>
      <c r="J157" s="60"/>
      <c r="K157" s="60"/>
      <c r="L157" s="60"/>
      <c r="M157" s="60"/>
      <c r="N157" s="60"/>
      <c r="O157" s="60"/>
      <c r="P157" s="60"/>
      <c r="Q157" s="60"/>
      <c r="R157" s="60"/>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row>
    <row r="158" spans="3:83" x14ac:dyDescent="0.25">
      <c r="C158" s="59"/>
      <c r="D158" s="60"/>
      <c r="E158" s="60"/>
      <c r="F158" s="60"/>
      <c r="G158" s="60"/>
      <c r="H158" s="60"/>
      <c r="I158" s="60"/>
      <c r="J158" s="60"/>
      <c r="K158" s="60"/>
      <c r="L158" s="60"/>
      <c r="M158" s="60"/>
      <c r="N158" s="60"/>
      <c r="O158" s="60"/>
      <c r="P158" s="60"/>
      <c r="Q158" s="60"/>
      <c r="R158" s="60"/>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row>
    <row r="159" spans="3:83" x14ac:dyDescent="0.25">
      <c r="C159" s="59"/>
      <c r="D159" s="60"/>
      <c r="E159" s="60"/>
      <c r="F159" s="60"/>
      <c r="G159" s="60"/>
      <c r="H159" s="60"/>
      <c r="I159" s="60"/>
      <c r="J159" s="60"/>
      <c r="K159" s="60"/>
      <c r="L159" s="60"/>
      <c r="M159" s="60"/>
      <c r="N159" s="60"/>
      <c r="O159" s="60"/>
      <c r="P159" s="60"/>
      <c r="Q159" s="60"/>
      <c r="R159" s="60"/>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row>
    <row r="160" spans="3:83" x14ac:dyDescent="0.25">
      <c r="C160" s="59"/>
      <c r="D160" s="60"/>
      <c r="E160" s="60"/>
      <c r="F160" s="60"/>
      <c r="G160" s="60"/>
      <c r="H160" s="60"/>
      <c r="I160" s="60"/>
      <c r="J160" s="60"/>
      <c r="K160" s="60"/>
      <c r="L160" s="60"/>
      <c r="M160" s="60"/>
      <c r="N160" s="60"/>
      <c r="O160" s="60"/>
      <c r="P160" s="60"/>
      <c r="Q160" s="60"/>
      <c r="R160" s="60"/>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row>
    <row r="161" spans="3:83" x14ac:dyDescent="0.25">
      <c r="C161" s="59"/>
      <c r="D161" s="60"/>
      <c r="E161" s="60"/>
      <c r="F161" s="60"/>
      <c r="G161" s="60"/>
      <c r="H161" s="60"/>
      <c r="I161" s="60"/>
      <c r="J161" s="60"/>
      <c r="K161" s="60"/>
      <c r="L161" s="60"/>
      <c r="M161" s="60"/>
      <c r="N161" s="60"/>
      <c r="O161" s="60"/>
      <c r="P161" s="60"/>
      <c r="Q161" s="60"/>
      <c r="R161" s="60"/>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row>
    <row r="162" spans="3:83" x14ac:dyDescent="0.25">
      <c r="C162" s="59"/>
      <c r="D162" s="60"/>
      <c r="E162" s="60"/>
      <c r="F162" s="60"/>
      <c r="G162" s="60"/>
      <c r="H162" s="60"/>
      <c r="I162" s="60"/>
      <c r="J162" s="60"/>
      <c r="K162" s="60"/>
      <c r="L162" s="60"/>
      <c r="M162" s="60"/>
      <c r="N162" s="60"/>
      <c r="O162" s="60"/>
      <c r="P162" s="60"/>
      <c r="Q162" s="60"/>
      <c r="R162" s="60"/>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row>
    <row r="163" spans="3:83" x14ac:dyDescent="0.25">
      <c r="C163" s="59"/>
      <c r="D163" s="60"/>
      <c r="E163" s="60"/>
      <c r="F163" s="60"/>
      <c r="G163" s="60"/>
      <c r="H163" s="60"/>
      <c r="I163" s="60"/>
      <c r="J163" s="60"/>
      <c r="K163" s="60"/>
      <c r="L163" s="60"/>
      <c r="M163" s="60"/>
      <c r="N163" s="60"/>
      <c r="O163" s="60"/>
      <c r="P163" s="60"/>
      <c r="Q163" s="60"/>
      <c r="R163" s="60"/>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row>
    <row r="164" spans="3:83" x14ac:dyDescent="0.25">
      <c r="C164" s="59"/>
      <c r="D164" s="60"/>
      <c r="E164" s="60"/>
      <c r="F164" s="60"/>
      <c r="G164" s="60"/>
      <c r="H164" s="60"/>
      <c r="I164" s="60"/>
      <c r="J164" s="60"/>
      <c r="K164" s="60"/>
      <c r="L164" s="60"/>
      <c r="M164" s="60"/>
      <c r="N164" s="60"/>
      <c r="O164" s="60"/>
      <c r="P164" s="60"/>
      <c r="Q164" s="60"/>
      <c r="R164" s="60"/>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row>
    <row r="165" spans="3:83" x14ac:dyDescent="0.25">
      <c r="C165" s="59"/>
      <c r="D165" s="60"/>
      <c r="E165" s="60"/>
      <c r="F165" s="60"/>
      <c r="G165" s="60"/>
      <c r="H165" s="60"/>
      <c r="I165" s="60"/>
      <c r="J165" s="60"/>
      <c r="K165" s="60"/>
      <c r="L165" s="60"/>
      <c r="M165" s="60"/>
      <c r="N165" s="60"/>
      <c r="O165" s="60"/>
      <c r="P165" s="60"/>
      <c r="Q165" s="60"/>
      <c r="R165" s="60"/>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row>
    <row r="166" spans="3:83" x14ac:dyDescent="0.25">
      <c r="C166" s="59"/>
      <c r="D166" s="60"/>
      <c r="E166" s="60"/>
      <c r="F166" s="60"/>
      <c r="G166" s="60"/>
      <c r="H166" s="60"/>
      <c r="I166" s="60"/>
      <c r="J166" s="60"/>
      <c r="K166" s="60"/>
      <c r="L166" s="60"/>
      <c r="M166" s="60"/>
      <c r="N166" s="60"/>
      <c r="O166" s="60"/>
      <c r="P166" s="60"/>
      <c r="Q166" s="60"/>
      <c r="R166" s="60"/>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row>
    <row r="167" spans="3:83" x14ac:dyDescent="0.25">
      <c r="C167" s="59"/>
      <c r="D167" s="60"/>
      <c r="E167" s="60"/>
      <c r="F167" s="60"/>
      <c r="G167" s="60"/>
      <c r="H167" s="60"/>
      <c r="I167" s="60"/>
      <c r="J167" s="60"/>
      <c r="K167" s="60"/>
      <c r="L167" s="60"/>
      <c r="M167" s="60"/>
      <c r="N167" s="60"/>
      <c r="O167" s="60"/>
      <c r="P167" s="60"/>
      <c r="Q167" s="60"/>
      <c r="R167" s="60"/>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row>
    <row r="168" spans="3:83" x14ac:dyDescent="0.25">
      <c r="C168" s="59"/>
      <c r="D168" s="60"/>
      <c r="E168" s="60"/>
      <c r="F168" s="60"/>
      <c r="G168" s="60"/>
      <c r="H168" s="60"/>
      <c r="I168" s="60"/>
      <c r="J168" s="60"/>
      <c r="K168" s="60"/>
      <c r="L168" s="60"/>
      <c r="M168" s="60"/>
      <c r="N168" s="60"/>
      <c r="O168" s="60"/>
      <c r="P168" s="60"/>
      <c r="Q168" s="60"/>
      <c r="R168" s="60"/>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row>
    <row r="169" spans="3:83" x14ac:dyDescent="0.25">
      <c r="C169" s="59"/>
      <c r="D169" s="60"/>
      <c r="E169" s="60"/>
      <c r="F169" s="60"/>
      <c r="G169" s="60"/>
      <c r="H169" s="60"/>
      <c r="I169" s="60"/>
      <c r="J169" s="60"/>
      <c r="K169" s="60"/>
      <c r="L169" s="60"/>
      <c r="M169" s="60"/>
      <c r="N169" s="60"/>
      <c r="O169" s="60"/>
      <c r="P169" s="60"/>
      <c r="Q169" s="60"/>
      <c r="R169" s="60"/>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row>
    <row r="170" spans="3:83" x14ac:dyDescent="0.25">
      <c r="C170" s="59"/>
      <c r="D170" s="60"/>
      <c r="E170" s="60"/>
      <c r="F170" s="60"/>
      <c r="G170" s="60"/>
      <c r="H170" s="60"/>
      <c r="I170" s="60"/>
      <c r="J170" s="60"/>
      <c r="K170" s="60"/>
      <c r="L170" s="60"/>
      <c r="M170" s="60"/>
      <c r="N170" s="60"/>
      <c r="O170" s="60"/>
      <c r="P170" s="60"/>
      <c r="Q170" s="60"/>
      <c r="R170" s="60"/>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row>
    <row r="171" spans="3:83" x14ac:dyDescent="0.25">
      <c r="C171" s="59"/>
      <c r="D171" s="60"/>
      <c r="E171" s="60"/>
      <c r="F171" s="60"/>
      <c r="G171" s="60"/>
      <c r="H171" s="60"/>
      <c r="I171" s="60"/>
      <c r="J171" s="60"/>
      <c r="K171" s="60"/>
      <c r="L171" s="60"/>
      <c r="M171" s="60"/>
      <c r="N171" s="60"/>
      <c r="O171" s="60"/>
      <c r="P171" s="60"/>
      <c r="Q171" s="60"/>
      <c r="R171" s="60"/>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row>
    <row r="172" spans="3:83" x14ac:dyDescent="0.25">
      <c r="C172" s="59"/>
      <c r="D172" s="60"/>
      <c r="E172" s="60"/>
      <c r="F172" s="60"/>
      <c r="G172" s="60"/>
      <c r="H172" s="60"/>
      <c r="I172" s="60"/>
      <c r="J172" s="60"/>
      <c r="K172" s="60"/>
      <c r="L172" s="60"/>
      <c r="M172" s="60"/>
      <c r="N172" s="60"/>
      <c r="O172" s="60"/>
      <c r="P172" s="60"/>
      <c r="Q172" s="60"/>
      <c r="R172" s="60"/>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row>
    <row r="173" spans="3:83" x14ac:dyDescent="0.25">
      <c r="C173" s="59"/>
      <c r="D173" s="60"/>
      <c r="E173" s="60"/>
      <c r="F173" s="60"/>
      <c r="G173" s="60"/>
      <c r="H173" s="60"/>
      <c r="I173" s="60"/>
      <c r="J173" s="60"/>
      <c r="K173" s="60"/>
      <c r="L173" s="60"/>
      <c r="M173" s="60"/>
      <c r="N173" s="60"/>
      <c r="O173" s="60"/>
      <c r="P173" s="60"/>
      <c r="Q173" s="60"/>
      <c r="R173" s="60"/>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row>
    <row r="174" spans="3:83" x14ac:dyDescent="0.25">
      <c r="C174" s="59"/>
      <c r="D174" s="60"/>
      <c r="E174" s="60"/>
      <c r="F174" s="60"/>
      <c r="G174" s="60"/>
      <c r="H174" s="60"/>
      <c r="I174" s="60"/>
      <c r="J174" s="60"/>
      <c r="K174" s="60"/>
      <c r="L174" s="60"/>
      <c r="M174" s="60"/>
      <c r="N174" s="60"/>
      <c r="O174" s="60"/>
      <c r="P174" s="60"/>
      <c r="Q174" s="60"/>
      <c r="R174" s="60"/>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row>
    <row r="175" spans="3:83" x14ac:dyDescent="0.25">
      <c r="C175" s="59"/>
      <c r="D175" s="60"/>
      <c r="E175" s="60"/>
      <c r="F175" s="60"/>
      <c r="G175" s="60"/>
      <c r="H175" s="60"/>
      <c r="I175" s="60"/>
      <c r="J175" s="60"/>
      <c r="K175" s="60"/>
      <c r="L175" s="60"/>
      <c r="M175" s="60"/>
      <c r="N175" s="60"/>
      <c r="O175" s="60"/>
      <c r="P175" s="60"/>
      <c r="Q175" s="60"/>
      <c r="R175" s="60"/>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row>
    <row r="176" spans="3:83" x14ac:dyDescent="0.25">
      <c r="C176" s="59"/>
      <c r="D176" s="60"/>
      <c r="E176" s="60"/>
      <c r="F176" s="60"/>
      <c r="G176" s="60"/>
      <c r="H176" s="60"/>
      <c r="I176" s="60"/>
      <c r="J176" s="60"/>
      <c r="K176" s="60"/>
      <c r="L176" s="60"/>
      <c r="M176" s="60"/>
      <c r="N176" s="60"/>
      <c r="O176" s="60"/>
      <c r="P176" s="60"/>
      <c r="Q176" s="60"/>
      <c r="R176" s="60"/>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row>
    <row r="177" spans="3:83" x14ac:dyDescent="0.25">
      <c r="C177" s="59"/>
      <c r="D177" s="60"/>
      <c r="E177" s="60"/>
      <c r="F177" s="60"/>
      <c r="G177" s="60"/>
      <c r="H177" s="60"/>
      <c r="I177" s="60"/>
      <c r="J177" s="60"/>
      <c r="K177" s="60"/>
      <c r="L177" s="60"/>
      <c r="M177" s="60"/>
      <c r="N177" s="60"/>
      <c r="O177" s="60"/>
      <c r="P177" s="60"/>
      <c r="Q177" s="60"/>
      <c r="R177" s="60"/>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row>
    <row r="178" spans="3:83" x14ac:dyDescent="0.25">
      <c r="C178" s="59"/>
      <c r="D178" s="60"/>
      <c r="E178" s="60"/>
      <c r="F178" s="60"/>
      <c r="G178" s="60"/>
      <c r="H178" s="60"/>
      <c r="I178" s="60"/>
      <c r="J178" s="60"/>
      <c r="K178" s="60"/>
      <c r="L178" s="60"/>
      <c r="M178" s="60"/>
      <c r="N178" s="60"/>
      <c r="O178" s="60"/>
      <c r="P178" s="60"/>
      <c r="Q178" s="60"/>
      <c r="R178" s="60"/>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row>
    <row r="179" spans="3:83" x14ac:dyDescent="0.25">
      <c r="C179" s="59"/>
      <c r="D179" s="60"/>
      <c r="E179" s="60"/>
      <c r="F179" s="60"/>
      <c r="G179" s="60"/>
      <c r="H179" s="60"/>
      <c r="I179" s="60"/>
      <c r="J179" s="60"/>
      <c r="K179" s="60"/>
      <c r="L179" s="60"/>
      <c r="M179" s="60"/>
      <c r="N179" s="60"/>
      <c r="O179" s="60"/>
      <c r="P179" s="60"/>
      <c r="Q179" s="60"/>
      <c r="R179" s="60"/>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row>
    <row r="180" spans="3:83" x14ac:dyDescent="0.25">
      <c r="C180" s="59"/>
      <c r="D180" s="60"/>
      <c r="E180" s="60"/>
      <c r="F180" s="60"/>
      <c r="G180" s="60"/>
      <c r="H180" s="60"/>
      <c r="I180" s="60"/>
      <c r="J180" s="60"/>
      <c r="K180" s="60"/>
      <c r="L180" s="60"/>
      <c r="M180" s="60"/>
      <c r="N180" s="60"/>
      <c r="O180" s="60"/>
      <c r="P180" s="60"/>
      <c r="Q180" s="60"/>
      <c r="R180" s="60"/>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row>
    <row r="181" spans="3:83" x14ac:dyDescent="0.25">
      <c r="C181" s="59"/>
      <c r="D181" s="60"/>
      <c r="E181" s="60"/>
      <c r="F181" s="60"/>
      <c r="G181" s="60"/>
      <c r="H181" s="60"/>
      <c r="I181" s="60"/>
      <c r="J181" s="60"/>
      <c r="K181" s="60"/>
      <c r="L181" s="60"/>
      <c r="M181" s="60"/>
      <c r="N181" s="60"/>
      <c r="O181" s="60"/>
      <c r="P181" s="60"/>
      <c r="Q181" s="60"/>
      <c r="R181" s="60"/>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row>
    <row r="182" spans="3:83" x14ac:dyDescent="0.25">
      <c r="C182" s="59"/>
      <c r="D182" s="60"/>
      <c r="E182" s="60"/>
      <c r="F182" s="60"/>
      <c r="G182" s="60"/>
      <c r="H182" s="60"/>
      <c r="I182" s="60"/>
      <c r="J182" s="60"/>
      <c r="K182" s="60"/>
      <c r="L182" s="60"/>
      <c r="M182" s="60"/>
      <c r="N182" s="60"/>
      <c r="O182" s="60"/>
      <c r="P182" s="60"/>
      <c r="Q182" s="60"/>
      <c r="R182" s="60"/>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row>
    <row r="183" spans="3:83" x14ac:dyDescent="0.25">
      <c r="C183" s="59"/>
      <c r="D183" s="60"/>
      <c r="E183" s="60"/>
      <c r="F183" s="60"/>
      <c r="G183" s="60"/>
      <c r="H183" s="60"/>
      <c r="I183" s="60"/>
      <c r="J183" s="60"/>
      <c r="K183" s="60"/>
      <c r="L183" s="60"/>
      <c r="M183" s="60"/>
      <c r="N183" s="60"/>
      <c r="O183" s="60"/>
      <c r="P183" s="60"/>
      <c r="Q183" s="60"/>
      <c r="R183" s="60"/>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row>
    <row r="184" spans="3:83" x14ac:dyDescent="0.25">
      <c r="C184" s="59"/>
      <c r="D184" s="60"/>
      <c r="E184" s="60"/>
      <c r="F184" s="60"/>
      <c r="G184" s="60"/>
      <c r="H184" s="60"/>
      <c r="I184" s="60"/>
      <c r="J184" s="60"/>
      <c r="K184" s="60"/>
      <c r="L184" s="60"/>
      <c r="M184" s="60"/>
      <c r="N184" s="60"/>
      <c r="O184" s="60"/>
      <c r="P184" s="60"/>
      <c r="Q184" s="60"/>
      <c r="R184" s="60"/>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row>
    <row r="185" spans="3:83" x14ac:dyDescent="0.25">
      <c r="C185" s="59"/>
      <c r="D185" s="60"/>
      <c r="E185" s="60"/>
      <c r="F185" s="60"/>
      <c r="G185" s="60"/>
      <c r="H185" s="60"/>
      <c r="I185" s="60"/>
      <c r="J185" s="60"/>
      <c r="K185" s="60"/>
      <c r="L185" s="60"/>
      <c r="M185" s="60"/>
      <c r="N185" s="60"/>
      <c r="O185" s="60"/>
      <c r="P185" s="60"/>
      <c r="Q185" s="60"/>
      <c r="R185" s="60"/>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row>
    <row r="186" spans="3:83" x14ac:dyDescent="0.25">
      <c r="C186" s="59"/>
      <c r="D186" s="60"/>
      <c r="E186" s="60"/>
      <c r="F186" s="60"/>
      <c r="G186" s="60"/>
      <c r="H186" s="60"/>
      <c r="I186" s="60"/>
      <c r="J186" s="60"/>
      <c r="K186" s="60"/>
      <c r="L186" s="60"/>
      <c r="M186" s="60"/>
      <c r="N186" s="60"/>
      <c r="O186" s="60"/>
      <c r="P186" s="60"/>
      <c r="Q186" s="60"/>
      <c r="R186" s="60"/>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row>
    <row r="187" spans="3:83" x14ac:dyDescent="0.25">
      <c r="C187" s="59"/>
      <c r="D187" s="60"/>
      <c r="E187" s="60"/>
      <c r="F187" s="60"/>
      <c r="G187" s="60"/>
      <c r="H187" s="60"/>
      <c r="I187" s="60"/>
      <c r="J187" s="60"/>
      <c r="K187" s="60"/>
      <c r="L187" s="60"/>
      <c r="M187" s="60"/>
      <c r="N187" s="60"/>
      <c r="O187" s="60"/>
      <c r="P187" s="60"/>
      <c r="Q187" s="60"/>
      <c r="R187" s="60"/>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row>
    <row r="188" spans="3:83" x14ac:dyDescent="0.25">
      <c r="C188" s="59"/>
      <c r="D188" s="60"/>
      <c r="E188" s="60"/>
      <c r="F188" s="60"/>
      <c r="G188" s="60"/>
      <c r="H188" s="60"/>
      <c r="I188" s="60"/>
      <c r="J188" s="60"/>
      <c r="K188" s="60"/>
      <c r="L188" s="60"/>
      <c r="M188" s="60"/>
      <c r="N188" s="60"/>
      <c r="O188" s="60"/>
      <c r="P188" s="60"/>
      <c r="Q188" s="60"/>
      <c r="R188" s="60"/>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row>
    <row r="189" spans="3:83" x14ac:dyDescent="0.25">
      <c r="C189" s="59"/>
      <c r="D189" s="60"/>
      <c r="E189" s="60"/>
      <c r="F189" s="60"/>
      <c r="G189" s="60"/>
      <c r="H189" s="60"/>
      <c r="I189" s="60"/>
      <c r="J189" s="60"/>
      <c r="K189" s="60"/>
      <c r="L189" s="60"/>
      <c r="M189" s="60"/>
      <c r="N189" s="60"/>
      <c r="O189" s="60"/>
      <c r="P189" s="60"/>
      <c r="Q189" s="60"/>
      <c r="R189" s="60"/>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row>
    <row r="190" spans="3:83" x14ac:dyDescent="0.25">
      <c r="C190" s="59"/>
      <c r="D190" s="60"/>
      <c r="E190" s="60"/>
      <c r="F190" s="60"/>
      <c r="G190" s="60"/>
      <c r="H190" s="60"/>
      <c r="I190" s="60"/>
      <c r="J190" s="60"/>
      <c r="K190" s="60"/>
      <c r="L190" s="60"/>
      <c r="M190" s="60"/>
      <c r="N190" s="60"/>
      <c r="O190" s="60"/>
      <c r="P190" s="60"/>
      <c r="Q190" s="60"/>
      <c r="R190" s="60"/>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row>
    <row r="191" spans="3:83" x14ac:dyDescent="0.25">
      <c r="C191" s="59"/>
      <c r="D191" s="60"/>
      <c r="E191" s="60"/>
      <c r="F191" s="60"/>
      <c r="G191" s="60"/>
      <c r="H191" s="60"/>
      <c r="I191" s="60"/>
      <c r="J191" s="60"/>
      <c r="K191" s="60"/>
      <c r="L191" s="60"/>
      <c r="M191" s="60"/>
      <c r="N191" s="60"/>
      <c r="O191" s="60"/>
      <c r="P191" s="60"/>
      <c r="Q191" s="60"/>
      <c r="R191" s="60"/>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row>
    <row r="192" spans="3:83" x14ac:dyDescent="0.25">
      <c r="C192" s="59"/>
      <c r="D192" s="60"/>
      <c r="E192" s="60"/>
      <c r="F192" s="60"/>
      <c r="G192" s="60"/>
      <c r="H192" s="60"/>
      <c r="I192" s="60"/>
      <c r="J192" s="60"/>
      <c r="K192" s="60"/>
      <c r="L192" s="60"/>
      <c r="M192" s="60"/>
      <c r="N192" s="60"/>
      <c r="O192" s="60"/>
      <c r="P192" s="60"/>
      <c r="Q192" s="60"/>
      <c r="R192" s="60"/>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row>
    <row r="193" spans="3:83" x14ac:dyDescent="0.25">
      <c r="C193" s="59"/>
      <c r="D193" s="60"/>
      <c r="E193" s="60"/>
      <c r="F193" s="60"/>
      <c r="G193" s="60"/>
      <c r="H193" s="60"/>
      <c r="I193" s="60"/>
      <c r="J193" s="60"/>
      <c r="K193" s="60"/>
      <c r="L193" s="60"/>
      <c r="M193" s="60"/>
      <c r="N193" s="60"/>
      <c r="O193" s="60"/>
      <c r="P193" s="60"/>
      <c r="Q193" s="60"/>
      <c r="R193" s="60"/>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row>
    <row r="194" spans="3:83" x14ac:dyDescent="0.25">
      <c r="C194" s="59"/>
      <c r="D194" s="60"/>
      <c r="E194" s="60"/>
      <c r="F194" s="60"/>
      <c r="G194" s="60"/>
      <c r="H194" s="60"/>
      <c r="I194" s="60"/>
      <c r="J194" s="60"/>
      <c r="K194" s="60"/>
      <c r="L194" s="60"/>
      <c r="M194" s="60"/>
      <c r="N194" s="60"/>
      <c r="O194" s="60"/>
      <c r="P194" s="60"/>
      <c r="Q194" s="60"/>
      <c r="R194" s="60"/>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row>
    <row r="195" spans="3:83" x14ac:dyDescent="0.25">
      <c r="C195" s="59"/>
      <c r="D195" s="60"/>
      <c r="E195" s="60"/>
      <c r="F195" s="60"/>
      <c r="G195" s="60"/>
      <c r="H195" s="60"/>
      <c r="I195" s="60"/>
      <c r="J195" s="60"/>
      <c r="K195" s="60"/>
      <c r="L195" s="60"/>
      <c r="M195" s="60"/>
      <c r="N195" s="60"/>
      <c r="O195" s="60"/>
      <c r="P195" s="60"/>
      <c r="Q195" s="60"/>
      <c r="R195" s="60"/>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row>
    <row r="196" spans="3:83" x14ac:dyDescent="0.25">
      <c r="C196" s="59"/>
      <c r="D196" s="60"/>
      <c r="E196" s="60"/>
      <c r="F196" s="60"/>
      <c r="G196" s="60"/>
      <c r="H196" s="60"/>
      <c r="I196" s="60"/>
      <c r="J196" s="60"/>
      <c r="K196" s="60"/>
      <c r="L196" s="60"/>
      <c r="M196" s="60"/>
      <c r="N196" s="60"/>
      <c r="O196" s="60"/>
      <c r="P196" s="60"/>
      <c r="Q196" s="60"/>
      <c r="R196" s="60"/>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row>
    <row r="197" spans="3:83" x14ac:dyDescent="0.25">
      <c r="C197" s="59"/>
      <c r="D197" s="60"/>
      <c r="E197" s="60"/>
      <c r="F197" s="60"/>
      <c r="G197" s="60"/>
      <c r="H197" s="60"/>
      <c r="I197" s="60"/>
      <c r="J197" s="60"/>
      <c r="K197" s="60"/>
      <c r="L197" s="60"/>
      <c r="M197" s="60"/>
      <c r="N197" s="60"/>
      <c r="O197" s="60"/>
      <c r="P197" s="60"/>
      <c r="Q197" s="60"/>
      <c r="R197" s="60"/>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row>
    <row r="198" spans="3:83" x14ac:dyDescent="0.25">
      <c r="C198" s="59"/>
      <c r="D198" s="60"/>
      <c r="E198" s="60"/>
      <c r="F198" s="60"/>
      <c r="G198" s="60"/>
      <c r="H198" s="60"/>
      <c r="I198" s="60"/>
      <c r="J198" s="60"/>
      <c r="K198" s="60"/>
      <c r="L198" s="60"/>
      <c r="M198" s="60"/>
      <c r="N198" s="60"/>
      <c r="O198" s="60"/>
      <c r="P198" s="60"/>
      <c r="Q198" s="60"/>
      <c r="R198" s="60"/>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row>
    <row r="199" spans="3:83" x14ac:dyDescent="0.25">
      <c r="C199" s="59"/>
      <c r="D199" s="60"/>
      <c r="E199" s="60"/>
      <c r="F199" s="60"/>
      <c r="G199" s="60"/>
      <c r="H199" s="60"/>
      <c r="I199" s="60"/>
      <c r="J199" s="60"/>
      <c r="K199" s="60"/>
      <c r="L199" s="60"/>
      <c r="M199" s="60"/>
      <c r="N199" s="60"/>
      <c r="O199" s="60"/>
      <c r="P199" s="60"/>
      <c r="Q199" s="60"/>
      <c r="R199" s="60"/>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row>
    <row r="200" spans="3:83" x14ac:dyDescent="0.25">
      <c r="C200" s="59"/>
      <c r="D200" s="60"/>
      <c r="E200" s="60"/>
      <c r="F200" s="60"/>
      <c r="G200" s="60"/>
      <c r="H200" s="60"/>
      <c r="I200" s="60"/>
      <c r="J200" s="60"/>
      <c r="K200" s="60"/>
      <c r="L200" s="60"/>
      <c r="M200" s="60"/>
      <c r="N200" s="60"/>
      <c r="O200" s="60"/>
      <c r="P200" s="60"/>
      <c r="Q200" s="60"/>
      <c r="R200" s="60"/>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row>
    <row r="201" spans="3:83" x14ac:dyDescent="0.25">
      <c r="C201" s="59"/>
      <c r="D201" s="60"/>
      <c r="E201" s="60"/>
      <c r="F201" s="60"/>
      <c r="G201" s="60"/>
      <c r="H201" s="60"/>
      <c r="I201" s="60"/>
      <c r="J201" s="60"/>
      <c r="K201" s="60"/>
      <c r="L201" s="60"/>
      <c r="M201" s="60"/>
      <c r="N201" s="60"/>
      <c r="O201" s="60"/>
      <c r="P201" s="60"/>
      <c r="Q201" s="60"/>
      <c r="R201" s="60"/>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row>
    <row r="202" spans="3:83" x14ac:dyDescent="0.25">
      <c r="C202" s="59"/>
      <c r="D202" s="60"/>
      <c r="E202" s="60"/>
      <c r="F202" s="60"/>
      <c r="G202" s="60"/>
      <c r="H202" s="60"/>
      <c r="I202" s="60"/>
      <c r="J202" s="60"/>
      <c r="K202" s="60"/>
      <c r="L202" s="60"/>
      <c r="M202" s="60"/>
      <c r="N202" s="60"/>
      <c r="O202" s="60"/>
      <c r="P202" s="60"/>
      <c r="Q202" s="60"/>
      <c r="R202" s="60"/>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row>
    <row r="203" spans="3:83" x14ac:dyDescent="0.25">
      <c r="C203" s="59"/>
      <c r="D203" s="60"/>
      <c r="E203" s="60"/>
      <c r="F203" s="60"/>
      <c r="G203" s="60"/>
      <c r="H203" s="60"/>
      <c r="I203" s="60"/>
      <c r="J203" s="60"/>
      <c r="K203" s="60"/>
      <c r="L203" s="60"/>
      <c r="M203" s="60"/>
      <c r="N203" s="60"/>
      <c r="O203" s="60"/>
      <c r="P203" s="60"/>
      <c r="Q203" s="60"/>
      <c r="R203" s="60"/>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row>
    <row r="204" spans="3:83" x14ac:dyDescent="0.25">
      <c r="C204" s="59"/>
      <c r="D204" s="60"/>
      <c r="E204" s="60"/>
      <c r="F204" s="60"/>
      <c r="G204" s="60"/>
      <c r="H204" s="60"/>
      <c r="I204" s="60"/>
      <c r="J204" s="60"/>
      <c r="K204" s="60"/>
      <c r="L204" s="60"/>
      <c r="M204" s="60"/>
      <c r="N204" s="60"/>
      <c r="O204" s="60"/>
      <c r="P204" s="60"/>
      <c r="Q204" s="60"/>
      <c r="R204" s="60"/>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row>
    <row r="205" spans="3:83" x14ac:dyDescent="0.25">
      <c r="C205" s="59"/>
      <c r="D205" s="60"/>
      <c r="E205" s="60"/>
      <c r="F205" s="60"/>
      <c r="G205" s="60"/>
      <c r="H205" s="60"/>
      <c r="I205" s="60"/>
      <c r="J205" s="60"/>
      <c r="K205" s="60"/>
      <c r="L205" s="60"/>
      <c r="M205" s="60"/>
      <c r="N205" s="60"/>
      <c r="O205" s="60"/>
      <c r="P205" s="60"/>
      <c r="Q205" s="60"/>
      <c r="R205" s="60"/>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row>
    <row r="206" spans="3:83" x14ac:dyDescent="0.25">
      <c r="C206" s="59"/>
      <c r="D206" s="60"/>
      <c r="E206" s="60"/>
      <c r="F206" s="60"/>
      <c r="G206" s="60"/>
      <c r="H206" s="60"/>
      <c r="I206" s="60"/>
      <c r="J206" s="60"/>
      <c r="K206" s="60"/>
      <c r="L206" s="60"/>
      <c r="M206" s="60"/>
      <c r="N206" s="60"/>
      <c r="O206" s="60"/>
      <c r="P206" s="60"/>
      <c r="Q206" s="60"/>
      <c r="R206" s="60"/>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row>
    <row r="207" spans="3:83" x14ac:dyDescent="0.25">
      <c r="C207" s="59"/>
      <c r="D207" s="60"/>
      <c r="E207" s="60"/>
      <c r="F207" s="60"/>
      <c r="G207" s="60"/>
      <c r="H207" s="60"/>
      <c r="I207" s="60"/>
      <c r="J207" s="60"/>
      <c r="K207" s="60"/>
      <c r="L207" s="60"/>
      <c r="M207" s="60"/>
      <c r="N207" s="60"/>
      <c r="O207" s="60"/>
      <c r="P207" s="60"/>
      <c r="Q207" s="60"/>
      <c r="R207" s="60"/>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row>
    <row r="208" spans="3:83" x14ac:dyDescent="0.25">
      <c r="C208" s="59"/>
      <c r="D208" s="60"/>
      <c r="E208" s="60"/>
      <c r="F208" s="60"/>
      <c r="G208" s="60"/>
      <c r="H208" s="60"/>
      <c r="I208" s="60"/>
      <c r="J208" s="60"/>
      <c r="K208" s="60"/>
      <c r="L208" s="60"/>
      <c r="M208" s="60"/>
      <c r="N208" s="60"/>
      <c r="O208" s="60"/>
      <c r="P208" s="60"/>
      <c r="Q208" s="60"/>
      <c r="R208" s="60"/>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row>
    <row r="209" spans="3:83" x14ac:dyDescent="0.25">
      <c r="C209" s="59"/>
      <c r="D209" s="60"/>
      <c r="E209" s="60"/>
      <c r="F209" s="60"/>
      <c r="G209" s="60"/>
      <c r="H209" s="60"/>
      <c r="I209" s="60"/>
      <c r="J209" s="60"/>
      <c r="K209" s="60"/>
      <c r="L209" s="60"/>
      <c r="M209" s="60"/>
      <c r="N209" s="60"/>
      <c r="O209" s="60"/>
      <c r="P209" s="60"/>
      <c r="Q209" s="60"/>
      <c r="R209" s="60"/>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row>
    <row r="210" spans="3:83" x14ac:dyDescent="0.25">
      <c r="C210" s="59"/>
      <c r="D210" s="60"/>
      <c r="E210" s="60"/>
      <c r="F210" s="60"/>
      <c r="G210" s="60"/>
      <c r="H210" s="60"/>
      <c r="I210" s="60"/>
      <c r="J210" s="60"/>
      <c r="K210" s="60"/>
      <c r="L210" s="60"/>
      <c r="M210" s="60"/>
      <c r="N210" s="60"/>
      <c r="O210" s="60"/>
      <c r="P210" s="60"/>
      <c r="Q210" s="60"/>
      <c r="R210" s="60"/>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row>
    <row r="211" spans="3:83" x14ac:dyDescent="0.25">
      <c r="C211" s="59"/>
      <c r="D211" s="60"/>
      <c r="E211" s="60"/>
      <c r="F211" s="60"/>
      <c r="G211" s="60"/>
      <c r="H211" s="60"/>
      <c r="I211" s="60"/>
      <c r="J211" s="60"/>
      <c r="K211" s="60"/>
      <c r="L211" s="60"/>
      <c r="M211" s="60"/>
      <c r="N211" s="60"/>
      <c r="O211" s="60"/>
      <c r="P211" s="60"/>
      <c r="Q211" s="60"/>
      <c r="R211" s="60"/>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row>
    <row r="212" spans="3:83" x14ac:dyDescent="0.25">
      <c r="C212" s="59"/>
      <c r="D212" s="60"/>
      <c r="E212" s="60"/>
      <c r="F212" s="60"/>
      <c r="G212" s="60"/>
      <c r="H212" s="60"/>
      <c r="I212" s="60"/>
      <c r="J212" s="60"/>
      <c r="K212" s="60"/>
      <c r="L212" s="60"/>
      <c r="M212" s="60"/>
      <c r="N212" s="60"/>
      <c r="O212" s="60"/>
      <c r="P212" s="60"/>
      <c r="Q212" s="60"/>
      <c r="R212" s="60"/>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row>
    <row r="213" spans="3:83" x14ac:dyDescent="0.25">
      <c r="C213" s="59"/>
      <c r="D213" s="60"/>
      <c r="E213" s="60"/>
      <c r="F213" s="60"/>
      <c r="G213" s="60"/>
      <c r="H213" s="60"/>
      <c r="I213" s="60"/>
      <c r="J213" s="60"/>
      <c r="K213" s="60"/>
      <c r="L213" s="60"/>
      <c r="M213" s="60"/>
      <c r="N213" s="60"/>
      <c r="O213" s="60"/>
      <c r="P213" s="60"/>
      <c r="Q213" s="60"/>
      <c r="R213" s="60"/>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row>
    <row r="214" spans="3:83" x14ac:dyDescent="0.25">
      <c r="C214" s="59"/>
      <c r="D214" s="60"/>
      <c r="E214" s="60"/>
      <c r="F214" s="60"/>
      <c r="G214" s="60"/>
      <c r="H214" s="60"/>
      <c r="I214" s="60"/>
      <c r="J214" s="60"/>
      <c r="K214" s="60"/>
      <c r="L214" s="60"/>
      <c r="M214" s="60"/>
      <c r="N214" s="60"/>
      <c r="O214" s="60"/>
      <c r="P214" s="60"/>
      <c r="Q214" s="60"/>
      <c r="R214" s="60"/>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row>
    <row r="215" spans="3:83" x14ac:dyDescent="0.25">
      <c r="C215" s="59"/>
      <c r="D215" s="60"/>
      <c r="E215" s="60"/>
      <c r="F215" s="60"/>
      <c r="G215" s="60"/>
      <c r="H215" s="60"/>
      <c r="I215" s="60"/>
      <c r="J215" s="60"/>
      <c r="K215" s="60"/>
      <c r="L215" s="60"/>
      <c r="M215" s="60"/>
      <c r="N215" s="60"/>
      <c r="O215" s="60"/>
      <c r="P215" s="60"/>
      <c r="Q215" s="60"/>
      <c r="R215" s="60"/>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row>
    <row r="216" spans="3:83" x14ac:dyDescent="0.25">
      <c r="C216" s="59"/>
      <c r="D216" s="60"/>
      <c r="E216" s="60"/>
      <c r="F216" s="60"/>
      <c r="G216" s="60"/>
      <c r="H216" s="60"/>
      <c r="I216" s="60"/>
      <c r="J216" s="60"/>
      <c r="K216" s="60"/>
      <c r="L216" s="60"/>
      <c r="M216" s="60"/>
      <c r="N216" s="60"/>
      <c r="O216" s="60"/>
      <c r="P216" s="60"/>
      <c r="Q216" s="60"/>
      <c r="R216" s="60"/>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row>
    <row r="217" spans="3:83" x14ac:dyDescent="0.25">
      <c r="C217" s="59"/>
      <c r="D217" s="60"/>
      <c r="E217" s="60"/>
      <c r="F217" s="60"/>
      <c r="G217" s="60"/>
      <c r="H217" s="60"/>
      <c r="I217" s="60"/>
      <c r="J217" s="60"/>
      <c r="K217" s="60"/>
      <c r="L217" s="60"/>
      <c r="M217" s="60"/>
      <c r="N217" s="60"/>
      <c r="O217" s="60"/>
      <c r="P217" s="60"/>
      <c r="Q217" s="60"/>
      <c r="R217" s="60"/>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row>
    <row r="218" spans="3:83" x14ac:dyDescent="0.25">
      <c r="C218" s="59"/>
      <c r="D218" s="60"/>
      <c r="E218" s="60"/>
      <c r="F218" s="60"/>
      <c r="G218" s="60"/>
      <c r="H218" s="60"/>
      <c r="I218" s="60"/>
      <c r="J218" s="60"/>
      <c r="K218" s="60"/>
      <c r="L218" s="60"/>
      <c r="M218" s="60"/>
      <c r="N218" s="60"/>
      <c r="O218" s="60"/>
      <c r="P218" s="60"/>
      <c r="Q218" s="60"/>
      <c r="R218" s="60"/>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row>
    <row r="219" spans="3:83" x14ac:dyDescent="0.25">
      <c r="C219" s="59"/>
      <c r="D219" s="60"/>
      <c r="E219" s="60"/>
      <c r="F219" s="60"/>
      <c r="G219" s="60"/>
      <c r="H219" s="60"/>
      <c r="I219" s="60"/>
      <c r="J219" s="60"/>
      <c r="K219" s="60"/>
      <c r="L219" s="60"/>
      <c r="M219" s="60"/>
      <c r="N219" s="60"/>
      <c r="O219" s="60"/>
      <c r="P219" s="60"/>
      <c r="Q219" s="60"/>
      <c r="R219" s="60"/>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row>
    <row r="220" spans="3:83" x14ac:dyDescent="0.25">
      <c r="C220" s="59"/>
      <c r="D220" s="60"/>
      <c r="E220" s="60"/>
      <c r="F220" s="60"/>
      <c r="G220" s="60"/>
      <c r="H220" s="60"/>
      <c r="I220" s="60"/>
      <c r="J220" s="60"/>
      <c r="K220" s="60"/>
      <c r="L220" s="60"/>
      <c r="M220" s="60"/>
      <c r="N220" s="60"/>
      <c r="O220" s="60"/>
      <c r="P220" s="60"/>
      <c r="Q220" s="60"/>
      <c r="R220" s="60"/>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row>
    <row r="221" spans="3:83" x14ac:dyDescent="0.25">
      <c r="C221" s="59"/>
      <c r="D221" s="60"/>
      <c r="E221" s="60"/>
      <c r="F221" s="60"/>
      <c r="G221" s="60"/>
      <c r="H221" s="60"/>
      <c r="I221" s="60"/>
      <c r="J221" s="60"/>
      <c r="K221" s="60"/>
      <c r="L221" s="60"/>
      <c r="M221" s="60"/>
      <c r="N221" s="60"/>
      <c r="O221" s="60"/>
      <c r="P221" s="60"/>
      <c r="Q221" s="60"/>
      <c r="R221" s="60"/>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row>
    <row r="222" spans="3:83" x14ac:dyDescent="0.25">
      <c r="C222" s="59"/>
      <c r="D222" s="60"/>
      <c r="E222" s="60"/>
      <c r="F222" s="60"/>
      <c r="G222" s="60"/>
      <c r="H222" s="60"/>
      <c r="I222" s="60"/>
      <c r="J222" s="60"/>
      <c r="K222" s="60"/>
      <c r="L222" s="60"/>
      <c r="M222" s="60"/>
      <c r="N222" s="60"/>
      <c r="O222" s="60"/>
      <c r="P222" s="60"/>
      <c r="Q222" s="60"/>
      <c r="R222" s="60"/>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row>
    <row r="223" spans="3:83" x14ac:dyDescent="0.25">
      <c r="C223" s="59"/>
      <c r="D223" s="60"/>
      <c r="E223" s="60"/>
      <c r="F223" s="60"/>
      <c r="G223" s="60"/>
      <c r="H223" s="60"/>
      <c r="I223" s="60"/>
      <c r="J223" s="60"/>
      <c r="K223" s="60"/>
      <c r="L223" s="60"/>
      <c r="M223" s="60"/>
      <c r="N223" s="60"/>
      <c r="O223" s="60"/>
      <c r="P223" s="60"/>
      <c r="Q223" s="60"/>
      <c r="R223" s="60"/>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row>
    <row r="224" spans="3:83" x14ac:dyDescent="0.25">
      <c r="C224" s="59"/>
      <c r="D224" s="60"/>
      <c r="E224" s="60"/>
      <c r="F224" s="60"/>
      <c r="G224" s="60"/>
      <c r="H224" s="60"/>
      <c r="I224" s="60"/>
      <c r="J224" s="60"/>
      <c r="K224" s="60"/>
      <c r="L224" s="60"/>
      <c r="M224" s="60"/>
      <c r="N224" s="60"/>
      <c r="O224" s="60"/>
      <c r="P224" s="60"/>
      <c r="Q224" s="60"/>
      <c r="R224" s="60"/>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row>
    <row r="225" spans="3:83" x14ac:dyDescent="0.25">
      <c r="C225" s="59"/>
      <c r="D225" s="60"/>
      <c r="E225" s="60"/>
      <c r="F225" s="60"/>
      <c r="G225" s="60"/>
      <c r="H225" s="60"/>
      <c r="I225" s="60"/>
      <c r="J225" s="60"/>
      <c r="K225" s="60"/>
      <c r="L225" s="60"/>
      <c r="M225" s="60"/>
      <c r="N225" s="60"/>
      <c r="O225" s="60"/>
      <c r="P225" s="60"/>
      <c r="Q225" s="60"/>
      <c r="R225" s="60"/>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row>
    <row r="226" spans="3:83" x14ac:dyDescent="0.25">
      <c r="C226" s="59"/>
      <c r="D226" s="60"/>
      <c r="E226" s="60"/>
      <c r="F226" s="60"/>
      <c r="G226" s="60"/>
      <c r="H226" s="60"/>
      <c r="I226" s="60"/>
      <c r="J226" s="60"/>
      <c r="K226" s="60"/>
      <c r="L226" s="60"/>
      <c r="M226" s="60"/>
      <c r="N226" s="60"/>
      <c r="O226" s="60"/>
      <c r="P226" s="60"/>
      <c r="Q226" s="60"/>
      <c r="R226" s="60"/>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row>
    <row r="227" spans="3:83" x14ac:dyDescent="0.25">
      <c r="C227" s="59"/>
      <c r="D227" s="60"/>
      <c r="E227" s="60"/>
      <c r="F227" s="60"/>
      <c r="G227" s="60"/>
      <c r="H227" s="60"/>
      <c r="I227" s="60"/>
      <c r="J227" s="60"/>
      <c r="K227" s="60"/>
      <c r="L227" s="60"/>
      <c r="M227" s="60"/>
      <c r="N227" s="60"/>
      <c r="O227" s="60"/>
      <c r="P227" s="60"/>
      <c r="Q227" s="60"/>
      <c r="R227" s="60"/>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row>
    <row r="228" spans="3:83" x14ac:dyDescent="0.25">
      <c r="C228" s="59"/>
      <c r="D228" s="60"/>
      <c r="E228" s="60"/>
      <c r="F228" s="60"/>
      <c r="G228" s="60"/>
      <c r="H228" s="60"/>
      <c r="I228" s="60"/>
      <c r="J228" s="60"/>
      <c r="K228" s="60"/>
      <c r="L228" s="60"/>
      <c r="M228" s="60"/>
      <c r="N228" s="60"/>
      <c r="O228" s="60"/>
      <c r="P228" s="60"/>
      <c r="Q228" s="60"/>
      <c r="R228" s="60"/>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row>
    <row r="229" spans="3:83" x14ac:dyDescent="0.25">
      <c r="C229" s="59"/>
      <c r="D229" s="60"/>
      <c r="E229" s="60"/>
      <c r="F229" s="60"/>
      <c r="G229" s="60"/>
      <c r="H229" s="60"/>
      <c r="I229" s="60"/>
      <c r="J229" s="60"/>
      <c r="K229" s="60"/>
      <c r="L229" s="60"/>
      <c r="M229" s="60"/>
      <c r="N229" s="60"/>
      <c r="O229" s="60"/>
      <c r="P229" s="60"/>
      <c r="Q229" s="60"/>
      <c r="R229" s="60"/>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row>
    <row r="230" spans="3:83" x14ac:dyDescent="0.25">
      <c r="C230" s="59"/>
      <c r="D230" s="60"/>
      <c r="E230" s="60"/>
      <c r="F230" s="60"/>
      <c r="G230" s="60"/>
      <c r="H230" s="60"/>
      <c r="I230" s="60"/>
      <c r="J230" s="60"/>
      <c r="K230" s="60"/>
      <c r="L230" s="60"/>
      <c r="M230" s="60"/>
      <c r="N230" s="60"/>
      <c r="O230" s="60"/>
      <c r="P230" s="60"/>
      <c r="Q230" s="60"/>
      <c r="R230" s="60"/>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row>
    <row r="231" spans="3:83" x14ac:dyDescent="0.25">
      <c r="C231" s="59"/>
      <c r="D231" s="60"/>
      <c r="E231" s="60"/>
      <c r="F231" s="60"/>
      <c r="G231" s="60"/>
      <c r="H231" s="60"/>
      <c r="I231" s="60"/>
      <c r="J231" s="60"/>
      <c r="K231" s="60"/>
      <c r="L231" s="60"/>
      <c r="M231" s="60"/>
      <c r="N231" s="60"/>
      <c r="O231" s="60"/>
      <c r="P231" s="60"/>
      <c r="Q231" s="60"/>
      <c r="R231" s="60"/>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row>
    <row r="232" spans="3:83" x14ac:dyDescent="0.25">
      <c r="C232" s="59"/>
      <c r="D232" s="60"/>
      <c r="E232" s="60"/>
      <c r="F232" s="60"/>
      <c r="G232" s="60"/>
      <c r="H232" s="60"/>
      <c r="I232" s="60"/>
      <c r="J232" s="60"/>
      <c r="K232" s="60"/>
      <c r="L232" s="60"/>
      <c r="M232" s="60"/>
      <c r="N232" s="60"/>
      <c r="O232" s="60"/>
      <c r="P232" s="60"/>
      <c r="Q232" s="60"/>
      <c r="R232" s="60"/>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row>
    <row r="233" spans="3:83" x14ac:dyDescent="0.25">
      <c r="C233" s="59"/>
      <c r="D233" s="60"/>
      <c r="E233" s="60"/>
      <c r="F233" s="60"/>
      <c r="G233" s="60"/>
      <c r="H233" s="60"/>
      <c r="I233" s="60"/>
      <c r="J233" s="60"/>
      <c r="K233" s="60"/>
      <c r="L233" s="60"/>
      <c r="M233" s="60"/>
      <c r="N233" s="60"/>
      <c r="O233" s="60"/>
      <c r="P233" s="60"/>
      <c r="Q233" s="60"/>
      <c r="R233" s="60"/>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row>
    <row r="234" spans="3:83" x14ac:dyDescent="0.25">
      <c r="C234" s="59"/>
      <c r="D234" s="60"/>
      <c r="E234" s="60"/>
      <c r="F234" s="60"/>
      <c r="G234" s="60"/>
      <c r="H234" s="60"/>
      <c r="I234" s="60"/>
      <c r="J234" s="60"/>
      <c r="K234" s="60"/>
      <c r="L234" s="60"/>
      <c r="M234" s="60"/>
      <c r="N234" s="60"/>
      <c r="O234" s="60"/>
      <c r="P234" s="60"/>
      <c r="Q234" s="60"/>
      <c r="R234" s="60"/>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row>
    <row r="235" spans="3:83" x14ac:dyDescent="0.25">
      <c r="C235" s="59"/>
      <c r="D235" s="60"/>
      <c r="E235" s="60"/>
      <c r="F235" s="60"/>
      <c r="G235" s="60"/>
      <c r="H235" s="60"/>
      <c r="I235" s="60"/>
      <c r="J235" s="60"/>
      <c r="K235" s="60"/>
      <c r="L235" s="60"/>
      <c r="M235" s="60"/>
      <c r="N235" s="60"/>
      <c r="O235" s="60"/>
      <c r="P235" s="60"/>
      <c r="Q235" s="60"/>
      <c r="R235" s="60"/>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row>
    <row r="236" spans="3:83" x14ac:dyDescent="0.25">
      <c r="C236" s="59"/>
      <c r="D236" s="60"/>
      <c r="E236" s="60"/>
      <c r="F236" s="60"/>
      <c r="G236" s="60"/>
      <c r="H236" s="60"/>
      <c r="I236" s="60"/>
      <c r="J236" s="60"/>
      <c r="K236" s="60"/>
      <c r="L236" s="60"/>
      <c r="M236" s="60"/>
      <c r="N236" s="60"/>
      <c r="O236" s="60"/>
      <c r="P236" s="60"/>
      <c r="Q236" s="60"/>
      <c r="R236" s="60"/>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row>
    <row r="237" spans="3:83" x14ac:dyDescent="0.25">
      <c r="C237" s="59"/>
      <c r="D237" s="60"/>
      <c r="E237" s="60"/>
      <c r="F237" s="60"/>
      <c r="G237" s="60"/>
      <c r="H237" s="60"/>
      <c r="I237" s="60"/>
      <c r="J237" s="60"/>
      <c r="K237" s="60"/>
      <c r="L237" s="60"/>
      <c r="M237" s="60"/>
      <c r="N237" s="60"/>
      <c r="O237" s="60"/>
      <c r="P237" s="60"/>
      <c r="Q237" s="60"/>
      <c r="R237" s="60"/>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row>
    <row r="238" spans="3:83" x14ac:dyDescent="0.25">
      <c r="C238" s="59"/>
      <c r="D238" s="60"/>
      <c r="E238" s="60"/>
      <c r="F238" s="60"/>
      <c r="G238" s="60"/>
      <c r="H238" s="60"/>
      <c r="I238" s="60"/>
      <c r="J238" s="60"/>
      <c r="K238" s="60"/>
      <c r="L238" s="60"/>
      <c r="M238" s="60"/>
      <c r="N238" s="60"/>
      <c r="O238" s="60"/>
      <c r="P238" s="60"/>
      <c r="Q238" s="60"/>
      <c r="R238" s="60"/>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row>
    <row r="239" spans="3:83" x14ac:dyDescent="0.25">
      <c r="C239" s="59"/>
      <c r="D239" s="60"/>
      <c r="E239" s="60"/>
      <c r="F239" s="60"/>
      <c r="G239" s="60"/>
      <c r="H239" s="60"/>
      <c r="I239" s="60"/>
      <c r="J239" s="60"/>
      <c r="K239" s="60"/>
      <c r="L239" s="60"/>
      <c r="M239" s="60"/>
      <c r="N239" s="60"/>
      <c r="O239" s="60"/>
      <c r="P239" s="60"/>
      <c r="Q239" s="60"/>
      <c r="R239" s="60"/>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row>
    <row r="240" spans="3:83" x14ac:dyDescent="0.25">
      <c r="C240" s="59"/>
      <c r="D240" s="60"/>
      <c r="E240" s="60"/>
      <c r="F240" s="60"/>
      <c r="G240" s="60"/>
      <c r="H240" s="60"/>
      <c r="I240" s="60"/>
      <c r="J240" s="60"/>
      <c r="K240" s="60"/>
      <c r="L240" s="60"/>
      <c r="M240" s="60"/>
      <c r="N240" s="60"/>
      <c r="O240" s="60"/>
      <c r="P240" s="60"/>
      <c r="Q240" s="60"/>
      <c r="R240" s="60"/>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row>
    <row r="241" spans="3:83" x14ac:dyDescent="0.25">
      <c r="C241" s="59"/>
      <c r="D241" s="60"/>
      <c r="E241" s="60"/>
      <c r="F241" s="60"/>
      <c r="G241" s="60"/>
      <c r="H241" s="60"/>
      <c r="I241" s="60"/>
      <c r="J241" s="60"/>
      <c r="K241" s="60"/>
      <c r="L241" s="60"/>
      <c r="M241" s="60"/>
      <c r="N241" s="60"/>
      <c r="O241" s="60"/>
      <c r="P241" s="60"/>
      <c r="Q241" s="60"/>
      <c r="R241" s="60"/>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row>
    <row r="242" spans="3:83" x14ac:dyDescent="0.25">
      <c r="C242" s="59"/>
      <c r="D242" s="60"/>
      <c r="E242" s="60"/>
      <c r="F242" s="60"/>
      <c r="G242" s="60"/>
      <c r="H242" s="60"/>
      <c r="I242" s="60"/>
      <c r="J242" s="60"/>
      <c r="K242" s="60"/>
      <c r="L242" s="60"/>
      <c r="M242" s="60"/>
      <c r="N242" s="60"/>
      <c r="O242" s="60"/>
      <c r="P242" s="60"/>
      <c r="Q242" s="60"/>
      <c r="R242" s="60"/>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row>
    <row r="243" spans="3:83" x14ac:dyDescent="0.25">
      <c r="C243" s="59"/>
      <c r="D243" s="60"/>
      <c r="E243" s="60"/>
      <c r="F243" s="60"/>
      <c r="G243" s="60"/>
      <c r="H243" s="60"/>
      <c r="I243" s="60"/>
      <c r="J243" s="60"/>
      <c r="K243" s="60"/>
      <c r="L243" s="60"/>
      <c r="M243" s="60"/>
      <c r="N243" s="60"/>
      <c r="O243" s="60"/>
      <c r="P243" s="60"/>
      <c r="Q243" s="60"/>
      <c r="R243" s="60"/>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row>
    <row r="244" spans="3:83" x14ac:dyDescent="0.25">
      <c r="C244" s="59"/>
      <c r="D244" s="60"/>
      <c r="E244" s="60"/>
      <c r="F244" s="60"/>
      <c r="G244" s="60"/>
      <c r="H244" s="60"/>
      <c r="I244" s="60"/>
      <c r="J244" s="60"/>
      <c r="K244" s="60"/>
      <c r="L244" s="60"/>
      <c r="M244" s="60"/>
      <c r="N244" s="60"/>
      <c r="O244" s="60"/>
      <c r="P244" s="60"/>
      <c r="Q244" s="60"/>
      <c r="R244" s="60"/>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row>
    <row r="245" spans="3:83" x14ac:dyDescent="0.25">
      <c r="C245" s="59"/>
      <c r="D245" s="60"/>
      <c r="E245" s="60"/>
      <c r="F245" s="60"/>
      <c r="G245" s="60"/>
      <c r="H245" s="60"/>
      <c r="I245" s="60"/>
      <c r="J245" s="60"/>
      <c r="K245" s="60"/>
      <c r="L245" s="60"/>
      <c r="M245" s="60"/>
      <c r="N245" s="60"/>
      <c r="O245" s="60"/>
      <c r="P245" s="60"/>
      <c r="Q245" s="60"/>
      <c r="R245" s="60"/>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row>
    <row r="246" spans="3:83" x14ac:dyDescent="0.25">
      <c r="C246" s="59"/>
      <c r="D246" s="60"/>
      <c r="E246" s="60"/>
      <c r="F246" s="60"/>
      <c r="G246" s="60"/>
      <c r="H246" s="60"/>
      <c r="I246" s="60"/>
      <c r="J246" s="60"/>
      <c r="K246" s="60"/>
      <c r="L246" s="60"/>
      <c r="M246" s="60"/>
      <c r="N246" s="60"/>
      <c r="O246" s="60"/>
      <c r="P246" s="60"/>
      <c r="Q246" s="60"/>
      <c r="R246" s="60"/>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row>
    <row r="247" spans="3:83" x14ac:dyDescent="0.25">
      <c r="C247" s="59"/>
      <c r="D247" s="60"/>
      <c r="E247" s="60"/>
      <c r="F247" s="60"/>
      <c r="G247" s="60"/>
      <c r="H247" s="60"/>
      <c r="I247" s="60"/>
      <c r="J247" s="60"/>
      <c r="K247" s="60"/>
      <c r="L247" s="60"/>
      <c r="M247" s="60"/>
      <c r="N247" s="60"/>
      <c r="O247" s="60"/>
      <c r="P247" s="60"/>
      <c r="Q247" s="60"/>
      <c r="R247" s="60"/>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row>
    <row r="248" spans="3:83" x14ac:dyDescent="0.25">
      <c r="C248" s="59"/>
      <c r="D248" s="60"/>
      <c r="E248" s="60"/>
      <c r="F248" s="60"/>
      <c r="G248" s="60"/>
      <c r="H248" s="60"/>
      <c r="I248" s="60"/>
      <c r="J248" s="60"/>
      <c r="K248" s="60"/>
      <c r="L248" s="60"/>
      <c r="M248" s="60"/>
      <c r="N248" s="60"/>
      <c r="O248" s="60"/>
      <c r="P248" s="60"/>
      <c r="Q248" s="60"/>
      <c r="R248" s="60"/>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row>
    <row r="249" spans="3:83" x14ac:dyDescent="0.25">
      <c r="C249" s="59"/>
      <c r="D249" s="60"/>
      <c r="E249" s="60"/>
      <c r="F249" s="60"/>
      <c r="G249" s="60"/>
      <c r="H249" s="60"/>
      <c r="I249" s="60"/>
      <c r="J249" s="60"/>
      <c r="K249" s="60"/>
      <c r="L249" s="60"/>
      <c r="M249" s="60"/>
      <c r="N249" s="60"/>
      <c r="O249" s="60"/>
      <c r="P249" s="60"/>
      <c r="Q249" s="60"/>
      <c r="R249" s="60"/>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row>
    <row r="250" spans="3:83" x14ac:dyDescent="0.25">
      <c r="C250" s="59"/>
      <c r="D250" s="60"/>
      <c r="E250" s="60"/>
      <c r="F250" s="60"/>
      <c r="G250" s="60"/>
      <c r="H250" s="60"/>
      <c r="I250" s="60"/>
      <c r="J250" s="60"/>
      <c r="K250" s="60"/>
      <c r="L250" s="60"/>
      <c r="M250" s="60"/>
      <c r="N250" s="60"/>
      <c r="O250" s="60"/>
      <c r="P250" s="60"/>
      <c r="Q250" s="60"/>
      <c r="R250" s="60"/>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row>
    <row r="251" spans="3:83" x14ac:dyDescent="0.25">
      <c r="C251" s="59"/>
      <c r="D251" s="60"/>
      <c r="E251" s="60"/>
      <c r="F251" s="60"/>
      <c r="G251" s="60"/>
      <c r="H251" s="60"/>
      <c r="I251" s="60"/>
      <c r="J251" s="60"/>
      <c r="K251" s="60"/>
      <c r="L251" s="60"/>
      <c r="M251" s="60"/>
      <c r="N251" s="60"/>
      <c r="O251" s="60"/>
      <c r="P251" s="60"/>
      <c r="Q251" s="60"/>
      <c r="R251" s="60"/>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row>
    <row r="252" spans="3:83" x14ac:dyDescent="0.25">
      <c r="C252" s="59"/>
      <c r="D252" s="60"/>
      <c r="E252" s="60"/>
      <c r="F252" s="60"/>
      <c r="G252" s="60"/>
      <c r="H252" s="60"/>
      <c r="I252" s="60"/>
      <c r="J252" s="60"/>
      <c r="K252" s="60"/>
      <c r="L252" s="60"/>
      <c r="M252" s="60"/>
      <c r="N252" s="60"/>
      <c r="O252" s="60"/>
      <c r="P252" s="60"/>
      <c r="Q252" s="60"/>
      <c r="R252" s="60"/>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row>
    <row r="253" spans="3:83" x14ac:dyDescent="0.25">
      <c r="C253" s="59"/>
      <c r="D253" s="60"/>
      <c r="E253" s="60"/>
      <c r="F253" s="60"/>
      <c r="G253" s="60"/>
      <c r="H253" s="60"/>
      <c r="I253" s="60"/>
      <c r="J253" s="60"/>
      <c r="K253" s="60"/>
      <c r="L253" s="60"/>
      <c r="M253" s="60"/>
      <c r="N253" s="60"/>
      <c r="O253" s="60"/>
      <c r="P253" s="60"/>
      <c r="Q253" s="60"/>
      <c r="R253" s="60"/>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row>
    <row r="254" spans="3:83" x14ac:dyDescent="0.25">
      <c r="C254" s="59"/>
      <c r="D254" s="60"/>
      <c r="E254" s="60"/>
      <c r="F254" s="60"/>
      <c r="G254" s="60"/>
      <c r="H254" s="60"/>
      <c r="I254" s="60"/>
      <c r="J254" s="60"/>
      <c r="K254" s="60"/>
      <c r="L254" s="60"/>
      <c r="M254" s="60"/>
      <c r="N254" s="60"/>
      <c r="O254" s="60"/>
      <c r="P254" s="60"/>
      <c r="Q254" s="60"/>
      <c r="R254" s="60"/>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row>
    <row r="255" spans="3:83" x14ac:dyDescent="0.25">
      <c r="C255" s="59"/>
      <c r="D255" s="60"/>
      <c r="E255" s="60"/>
      <c r="F255" s="60"/>
      <c r="G255" s="60"/>
      <c r="H255" s="60"/>
      <c r="I255" s="60"/>
      <c r="J255" s="60"/>
      <c r="K255" s="60"/>
      <c r="L255" s="60"/>
      <c r="M255" s="60"/>
      <c r="N255" s="60"/>
      <c r="O255" s="60"/>
      <c r="P255" s="60"/>
      <c r="Q255" s="60"/>
      <c r="R255" s="60"/>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row>
    <row r="256" spans="3:83" x14ac:dyDescent="0.25">
      <c r="C256" s="59"/>
      <c r="D256" s="60"/>
      <c r="E256" s="60"/>
      <c r="F256" s="60"/>
      <c r="G256" s="60"/>
      <c r="H256" s="60"/>
      <c r="I256" s="60"/>
      <c r="J256" s="60"/>
      <c r="K256" s="60"/>
      <c r="L256" s="60"/>
      <c r="M256" s="60"/>
      <c r="N256" s="60"/>
      <c r="O256" s="60"/>
      <c r="P256" s="60"/>
      <c r="Q256" s="60"/>
      <c r="R256" s="60"/>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row>
    <row r="257" spans="3:83" x14ac:dyDescent="0.25">
      <c r="C257" s="59"/>
      <c r="D257" s="60"/>
      <c r="E257" s="60"/>
      <c r="F257" s="60"/>
      <c r="G257" s="60"/>
      <c r="H257" s="60"/>
      <c r="I257" s="60"/>
      <c r="J257" s="60"/>
      <c r="K257" s="60"/>
      <c r="L257" s="60"/>
      <c r="M257" s="60"/>
      <c r="N257" s="60"/>
      <c r="O257" s="60"/>
      <c r="P257" s="60"/>
      <c r="Q257" s="60"/>
      <c r="R257" s="60"/>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row>
    <row r="258" spans="3:83" x14ac:dyDescent="0.25">
      <c r="C258" s="59"/>
      <c r="D258" s="60"/>
      <c r="E258" s="60"/>
      <c r="F258" s="60"/>
      <c r="G258" s="60"/>
      <c r="H258" s="60"/>
      <c r="I258" s="60"/>
      <c r="J258" s="60"/>
      <c r="K258" s="60"/>
      <c r="L258" s="60"/>
      <c r="M258" s="60"/>
      <c r="N258" s="60"/>
      <c r="O258" s="60"/>
      <c r="P258" s="60"/>
      <c r="Q258" s="60"/>
      <c r="R258" s="60"/>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row>
    <row r="259" spans="3:83" x14ac:dyDescent="0.25">
      <c r="C259" s="59"/>
      <c r="D259" s="60"/>
      <c r="E259" s="60"/>
      <c r="F259" s="60"/>
      <c r="G259" s="60"/>
      <c r="H259" s="60"/>
      <c r="I259" s="60"/>
      <c r="J259" s="60"/>
      <c r="K259" s="60"/>
      <c r="L259" s="60"/>
      <c r="M259" s="60"/>
      <c r="N259" s="60"/>
      <c r="O259" s="60"/>
      <c r="P259" s="60"/>
      <c r="Q259" s="60"/>
      <c r="R259" s="60"/>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row>
    <row r="260" spans="3:83" x14ac:dyDescent="0.25">
      <c r="C260" s="59"/>
      <c r="D260" s="60"/>
      <c r="E260" s="60"/>
      <c r="F260" s="60"/>
      <c r="G260" s="60"/>
      <c r="H260" s="60"/>
      <c r="I260" s="60"/>
      <c r="J260" s="60"/>
      <c r="K260" s="60"/>
      <c r="L260" s="60"/>
      <c r="M260" s="60"/>
      <c r="N260" s="60"/>
      <c r="O260" s="60"/>
      <c r="P260" s="60"/>
      <c r="Q260" s="60"/>
      <c r="R260" s="60"/>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row>
    <row r="261" spans="3:83" x14ac:dyDescent="0.25">
      <c r="C261" s="59"/>
      <c r="D261" s="60"/>
      <c r="E261" s="60"/>
      <c r="F261" s="60"/>
      <c r="G261" s="60"/>
      <c r="H261" s="60"/>
      <c r="I261" s="60"/>
      <c r="J261" s="60"/>
      <c r="K261" s="60"/>
      <c r="L261" s="60"/>
      <c r="M261" s="60"/>
      <c r="N261" s="60"/>
      <c r="O261" s="60"/>
      <c r="P261" s="60"/>
      <c r="Q261" s="60"/>
      <c r="R261" s="60"/>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row>
    <row r="262" spans="3:83" x14ac:dyDescent="0.25">
      <c r="C262" s="59"/>
      <c r="D262" s="60"/>
      <c r="E262" s="60"/>
      <c r="F262" s="60"/>
      <c r="G262" s="60"/>
      <c r="H262" s="60"/>
      <c r="I262" s="60"/>
      <c r="J262" s="60"/>
      <c r="K262" s="60"/>
      <c r="L262" s="60"/>
      <c r="M262" s="60"/>
      <c r="N262" s="60"/>
      <c r="O262" s="60"/>
      <c r="P262" s="60"/>
      <c r="Q262" s="60"/>
      <c r="R262" s="60"/>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row>
    <row r="263" spans="3:83" x14ac:dyDescent="0.25">
      <c r="C263" s="59"/>
      <c r="D263" s="60"/>
      <c r="E263" s="60"/>
      <c r="F263" s="60"/>
      <c r="G263" s="60"/>
      <c r="H263" s="60"/>
      <c r="I263" s="60"/>
      <c r="J263" s="60"/>
      <c r="K263" s="60"/>
      <c r="L263" s="60"/>
      <c r="M263" s="60"/>
      <c r="N263" s="60"/>
      <c r="O263" s="60"/>
      <c r="P263" s="60"/>
      <c r="Q263" s="60"/>
      <c r="R263" s="60"/>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row>
    <row r="264" spans="3:83" x14ac:dyDescent="0.25">
      <c r="C264" s="59"/>
      <c r="D264" s="60"/>
      <c r="E264" s="60"/>
      <c r="F264" s="60"/>
      <c r="G264" s="60"/>
      <c r="H264" s="60"/>
      <c r="I264" s="60"/>
      <c r="J264" s="60"/>
      <c r="K264" s="60"/>
      <c r="L264" s="60"/>
      <c r="M264" s="60"/>
      <c r="N264" s="60"/>
      <c r="O264" s="60"/>
      <c r="P264" s="60"/>
      <c r="Q264" s="60"/>
      <c r="R264" s="60"/>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row>
    <row r="265" spans="3:83" x14ac:dyDescent="0.25">
      <c r="C265" s="59"/>
      <c r="D265" s="60"/>
      <c r="E265" s="60"/>
      <c r="F265" s="60"/>
      <c r="G265" s="60"/>
      <c r="H265" s="60"/>
      <c r="I265" s="60"/>
      <c r="J265" s="60"/>
      <c r="K265" s="60"/>
      <c r="L265" s="60"/>
      <c r="M265" s="60"/>
      <c r="N265" s="60"/>
      <c r="O265" s="60"/>
      <c r="P265" s="60"/>
      <c r="Q265" s="60"/>
      <c r="R265" s="60"/>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row>
    <row r="266" spans="3:83" x14ac:dyDescent="0.25">
      <c r="C266" s="59"/>
      <c r="D266" s="60"/>
      <c r="E266" s="60"/>
      <c r="F266" s="60"/>
      <c r="G266" s="60"/>
      <c r="H266" s="60"/>
      <c r="I266" s="60"/>
      <c r="J266" s="60"/>
      <c r="K266" s="60"/>
      <c r="L266" s="60"/>
      <c r="M266" s="60"/>
      <c r="N266" s="60"/>
      <c r="O266" s="60"/>
      <c r="P266" s="60"/>
      <c r="Q266" s="60"/>
      <c r="R266" s="60"/>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row>
    <row r="267" spans="3:83" x14ac:dyDescent="0.25">
      <c r="C267" s="59"/>
      <c r="D267" s="60"/>
      <c r="E267" s="60"/>
      <c r="F267" s="60"/>
      <c r="G267" s="60"/>
      <c r="H267" s="60"/>
      <c r="I267" s="60"/>
      <c r="J267" s="60"/>
      <c r="K267" s="60"/>
      <c r="L267" s="60"/>
      <c r="M267" s="60"/>
      <c r="N267" s="60"/>
      <c r="O267" s="60"/>
      <c r="P267" s="60"/>
      <c r="Q267" s="60"/>
      <c r="R267" s="60"/>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row>
    <row r="268" spans="3:83" x14ac:dyDescent="0.25">
      <c r="C268" s="59"/>
      <c r="D268" s="60"/>
      <c r="E268" s="60"/>
      <c r="F268" s="60"/>
      <c r="G268" s="60"/>
      <c r="H268" s="60"/>
      <c r="I268" s="60"/>
      <c r="J268" s="60"/>
      <c r="K268" s="60"/>
      <c r="L268" s="60"/>
      <c r="M268" s="60"/>
      <c r="N268" s="60"/>
      <c r="O268" s="60"/>
      <c r="P268" s="60"/>
      <c r="Q268" s="60"/>
      <c r="R268" s="60"/>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row>
    <row r="269" spans="3:83" x14ac:dyDescent="0.25">
      <c r="C269" s="59"/>
      <c r="D269" s="60"/>
      <c r="E269" s="60"/>
      <c r="F269" s="60"/>
      <c r="G269" s="60"/>
      <c r="H269" s="60"/>
      <c r="I269" s="60"/>
      <c r="J269" s="60"/>
      <c r="K269" s="60"/>
      <c r="L269" s="60"/>
      <c r="M269" s="60"/>
      <c r="N269" s="60"/>
      <c r="O269" s="60"/>
      <c r="P269" s="60"/>
      <c r="Q269" s="60"/>
      <c r="R269" s="60"/>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row>
    <row r="270" spans="3:83" x14ac:dyDescent="0.25">
      <c r="C270" s="59"/>
      <c r="D270" s="60"/>
      <c r="E270" s="60"/>
      <c r="F270" s="60"/>
      <c r="G270" s="60"/>
      <c r="H270" s="60"/>
      <c r="I270" s="60"/>
      <c r="J270" s="60"/>
      <c r="K270" s="60"/>
      <c r="L270" s="60"/>
      <c r="M270" s="60"/>
      <c r="N270" s="60"/>
      <c r="O270" s="60"/>
      <c r="P270" s="60"/>
      <c r="Q270" s="60"/>
      <c r="R270" s="60"/>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row>
    <row r="271" spans="3:83" x14ac:dyDescent="0.25">
      <c r="C271" s="59"/>
      <c r="D271" s="60"/>
      <c r="E271" s="60"/>
      <c r="F271" s="60"/>
      <c r="G271" s="60"/>
      <c r="H271" s="60"/>
      <c r="I271" s="60"/>
      <c r="J271" s="60"/>
      <c r="K271" s="60"/>
      <c r="L271" s="60"/>
      <c r="M271" s="60"/>
      <c r="N271" s="60"/>
      <c r="O271" s="60"/>
      <c r="P271" s="60"/>
      <c r="Q271" s="60"/>
      <c r="R271" s="60"/>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row>
    <row r="272" spans="3:83" x14ac:dyDescent="0.25">
      <c r="C272" s="59"/>
      <c r="D272" s="60"/>
      <c r="E272" s="60"/>
      <c r="F272" s="60"/>
      <c r="G272" s="60"/>
      <c r="H272" s="60"/>
      <c r="I272" s="60"/>
      <c r="J272" s="60"/>
      <c r="K272" s="60"/>
      <c r="L272" s="60"/>
      <c r="M272" s="60"/>
      <c r="N272" s="60"/>
      <c r="O272" s="60"/>
      <c r="P272" s="60"/>
      <c r="Q272" s="60"/>
      <c r="R272" s="60"/>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row>
    <row r="273" spans="3:83" x14ac:dyDescent="0.25">
      <c r="C273" s="59"/>
      <c r="D273" s="60"/>
      <c r="E273" s="60"/>
      <c r="F273" s="60"/>
      <c r="G273" s="60"/>
      <c r="H273" s="60"/>
      <c r="I273" s="60"/>
      <c r="J273" s="60"/>
      <c r="K273" s="60"/>
      <c r="L273" s="60"/>
      <c r="M273" s="60"/>
      <c r="N273" s="60"/>
      <c r="O273" s="60"/>
      <c r="P273" s="60"/>
      <c r="Q273" s="60"/>
      <c r="R273" s="60"/>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row>
    <row r="274" spans="3:83" x14ac:dyDescent="0.25">
      <c r="C274" s="59"/>
      <c r="D274" s="60"/>
      <c r="E274" s="60"/>
      <c r="F274" s="60"/>
      <c r="G274" s="60"/>
      <c r="H274" s="60"/>
      <c r="I274" s="60"/>
      <c r="J274" s="60"/>
      <c r="K274" s="60"/>
      <c r="L274" s="60"/>
      <c r="M274" s="60"/>
      <c r="N274" s="60"/>
      <c r="O274" s="60"/>
      <c r="P274" s="60"/>
      <c r="Q274" s="60"/>
      <c r="R274" s="60"/>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row>
    <row r="275" spans="3:83" x14ac:dyDescent="0.25">
      <c r="C275" s="59"/>
      <c r="D275" s="60"/>
      <c r="E275" s="60"/>
      <c r="F275" s="60"/>
      <c r="G275" s="60"/>
      <c r="H275" s="60"/>
      <c r="I275" s="60"/>
      <c r="J275" s="60"/>
      <c r="K275" s="60"/>
      <c r="L275" s="60"/>
      <c r="M275" s="60"/>
      <c r="N275" s="60"/>
      <c r="O275" s="60"/>
      <c r="P275" s="60"/>
      <c r="Q275" s="60"/>
      <c r="R275" s="60"/>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row>
    <row r="276" spans="3:83" x14ac:dyDescent="0.25">
      <c r="C276" s="59"/>
      <c r="D276" s="60"/>
      <c r="E276" s="60"/>
      <c r="F276" s="60"/>
      <c r="G276" s="60"/>
      <c r="H276" s="60"/>
      <c r="I276" s="60"/>
      <c r="J276" s="60"/>
      <c r="K276" s="60"/>
      <c r="L276" s="60"/>
      <c r="M276" s="60"/>
      <c r="N276" s="60"/>
      <c r="O276" s="60"/>
      <c r="P276" s="60"/>
      <c r="Q276" s="60"/>
      <c r="R276" s="60"/>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row>
    <row r="277" spans="3:83" x14ac:dyDescent="0.25">
      <c r="C277" s="59"/>
      <c r="D277" s="60"/>
      <c r="E277" s="60"/>
      <c r="F277" s="60"/>
      <c r="G277" s="60"/>
      <c r="H277" s="60"/>
      <c r="I277" s="60"/>
      <c r="J277" s="60"/>
      <c r="K277" s="60"/>
      <c r="L277" s="60"/>
      <c r="M277" s="60"/>
      <c r="N277" s="60"/>
      <c r="O277" s="60"/>
      <c r="P277" s="60"/>
      <c r="Q277" s="60"/>
      <c r="R277" s="60"/>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row>
    <row r="278" spans="3:83" x14ac:dyDescent="0.25">
      <c r="C278" s="59"/>
      <c r="D278" s="60"/>
      <c r="E278" s="60"/>
      <c r="F278" s="60"/>
      <c r="G278" s="60"/>
      <c r="H278" s="60"/>
      <c r="I278" s="60"/>
      <c r="J278" s="60"/>
      <c r="K278" s="60"/>
      <c r="L278" s="60"/>
      <c r="M278" s="60"/>
      <c r="N278" s="60"/>
      <c r="O278" s="60"/>
      <c r="P278" s="60"/>
      <c r="Q278" s="60"/>
      <c r="R278" s="60"/>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row>
    <row r="279" spans="3:83" x14ac:dyDescent="0.25">
      <c r="C279" s="59"/>
      <c r="D279" s="60"/>
      <c r="E279" s="60"/>
      <c r="F279" s="60"/>
      <c r="G279" s="60"/>
      <c r="H279" s="60"/>
      <c r="I279" s="60"/>
      <c r="J279" s="60"/>
      <c r="K279" s="60"/>
      <c r="L279" s="60"/>
      <c r="M279" s="60"/>
      <c r="N279" s="60"/>
      <c r="O279" s="60"/>
      <c r="P279" s="60"/>
      <c r="Q279" s="60"/>
      <c r="R279" s="60"/>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row>
    <row r="280" spans="3:83" x14ac:dyDescent="0.25">
      <c r="C280" s="59"/>
      <c r="D280" s="60"/>
      <c r="E280" s="60"/>
      <c r="F280" s="60"/>
      <c r="G280" s="60"/>
      <c r="H280" s="60"/>
      <c r="I280" s="60"/>
      <c r="J280" s="60"/>
      <c r="K280" s="60"/>
      <c r="L280" s="60"/>
      <c r="M280" s="60"/>
      <c r="N280" s="60"/>
      <c r="O280" s="60"/>
      <c r="P280" s="60"/>
      <c r="Q280" s="60"/>
      <c r="R280" s="60"/>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row>
    <row r="281" spans="3:83" x14ac:dyDescent="0.25">
      <c r="C281" s="59"/>
      <c r="D281" s="60"/>
      <c r="E281" s="60"/>
      <c r="F281" s="60"/>
      <c r="G281" s="60"/>
      <c r="H281" s="60"/>
      <c r="I281" s="60"/>
      <c r="J281" s="60"/>
      <c r="K281" s="60"/>
      <c r="L281" s="60"/>
      <c r="M281" s="60"/>
      <c r="N281" s="60"/>
      <c r="O281" s="60"/>
      <c r="P281" s="60"/>
      <c r="Q281" s="60"/>
      <c r="R281" s="60"/>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row>
    <row r="282" spans="3:83" x14ac:dyDescent="0.25">
      <c r="C282" s="59"/>
      <c r="D282" s="60"/>
      <c r="E282" s="60"/>
      <c r="F282" s="60"/>
      <c r="G282" s="60"/>
      <c r="H282" s="60"/>
      <c r="I282" s="60"/>
      <c r="J282" s="60"/>
      <c r="K282" s="60"/>
      <c r="L282" s="60"/>
      <c r="M282" s="60"/>
      <c r="N282" s="60"/>
      <c r="O282" s="60"/>
      <c r="P282" s="60"/>
      <c r="Q282" s="60"/>
      <c r="R282" s="60"/>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row>
    <row r="283" spans="3:83" x14ac:dyDescent="0.25">
      <c r="C283" s="59"/>
      <c r="D283" s="60"/>
      <c r="E283" s="60"/>
      <c r="F283" s="60"/>
      <c r="G283" s="60"/>
      <c r="H283" s="60"/>
      <c r="I283" s="60"/>
      <c r="J283" s="60"/>
      <c r="K283" s="60"/>
      <c r="L283" s="60"/>
      <c r="M283" s="60"/>
      <c r="N283" s="60"/>
      <c r="O283" s="60"/>
      <c r="P283" s="60"/>
      <c r="Q283" s="60"/>
      <c r="R283" s="60"/>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row>
    <row r="284" spans="3:83" x14ac:dyDescent="0.25">
      <c r="C284" s="59"/>
      <c r="D284" s="60"/>
      <c r="E284" s="60"/>
      <c r="F284" s="60"/>
      <c r="G284" s="60"/>
      <c r="H284" s="60"/>
      <c r="I284" s="60"/>
      <c r="J284" s="60"/>
      <c r="K284" s="60"/>
      <c r="L284" s="60"/>
      <c r="M284" s="60"/>
      <c r="N284" s="60"/>
      <c r="O284" s="60"/>
      <c r="P284" s="60"/>
      <c r="Q284" s="60"/>
      <c r="R284" s="60"/>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row>
    <row r="285" spans="3:83" x14ac:dyDescent="0.25">
      <c r="C285" s="59"/>
      <c r="D285" s="60"/>
      <c r="E285" s="60"/>
      <c r="F285" s="60"/>
      <c r="G285" s="60"/>
      <c r="H285" s="60"/>
      <c r="I285" s="60"/>
      <c r="J285" s="60"/>
      <c r="K285" s="60"/>
      <c r="L285" s="60"/>
      <c r="M285" s="60"/>
      <c r="N285" s="60"/>
      <c r="O285" s="60"/>
      <c r="P285" s="60"/>
      <c r="Q285" s="60"/>
      <c r="R285" s="60"/>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row>
    <row r="286" spans="3:83" x14ac:dyDescent="0.25">
      <c r="C286" s="59"/>
      <c r="D286" s="60"/>
      <c r="E286" s="60"/>
      <c r="F286" s="60"/>
      <c r="G286" s="60"/>
      <c r="H286" s="60"/>
      <c r="I286" s="60"/>
      <c r="J286" s="60"/>
      <c r="K286" s="60"/>
      <c r="L286" s="60"/>
      <c r="M286" s="60"/>
      <c r="N286" s="60"/>
      <c r="O286" s="60"/>
      <c r="P286" s="60"/>
      <c r="Q286" s="60"/>
      <c r="R286" s="60"/>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row>
    <row r="287" spans="3:83" x14ac:dyDescent="0.25">
      <c r="C287" s="59"/>
      <c r="D287" s="60"/>
      <c r="E287" s="60"/>
      <c r="F287" s="60"/>
      <c r="G287" s="60"/>
      <c r="H287" s="60"/>
      <c r="I287" s="60"/>
      <c r="J287" s="60"/>
      <c r="K287" s="60"/>
      <c r="L287" s="60"/>
      <c r="M287" s="60"/>
      <c r="N287" s="60"/>
      <c r="O287" s="60"/>
      <c r="P287" s="60"/>
      <c r="Q287" s="60"/>
      <c r="R287" s="60"/>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row>
    <row r="288" spans="3:83" x14ac:dyDescent="0.25">
      <c r="C288" s="59"/>
      <c r="D288" s="60"/>
      <c r="E288" s="60"/>
      <c r="F288" s="60"/>
      <c r="G288" s="60"/>
      <c r="H288" s="60"/>
      <c r="I288" s="60"/>
      <c r="J288" s="60"/>
      <c r="K288" s="60"/>
      <c r="L288" s="60"/>
      <c r="M288" s="60"/>
      <c r="N288" s="60"/>
      <c r="O288" s="60"/>
      <c r="P288" s="60"/>
      <c r="Q288" s="60"/>
      <c r="R288" s="60"/>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row>
    <row r="289" spans="3:83" x14ac:dyDescent="0.25">
      <c r="C289" s="59"/>
      <c r="D289" s="60"/>
      <c r="E289" s="60"/>
      <c r="F289" s="60"/>
      <c r="G289" s="60"/>
      <c r="H289" s="60"/>
      <c r="I289" s="60"/>
      <c r="J289" s="60"/>
      <c r="K289" s="60"/>
      <c r="L289" s="60"/>
      <c r="M289" s="60"/>
      <c r="N289" s="60"/>
      <c r="O289" s="60"/>
      <c r="P289" s="60"/>
      <c r="Q289" s="60"/>
      <c r="R289" s="60"/>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row>
    <row r="290" spans="3:83" x14ac:dyDescent="0.25">
      <c r="C290" s="59"/>
      <c r="D290" s="60"/>
      <c r="E290" s="60"/>
      <c r="F290" s="60"/>
      <c r="G290" s="60"/>
      <c r="H290" s="60"/>
      <c r="I290" s="60"/>
      <c r="J290" s="60"/>
      <c r="K290" s="60"/>
      <c r="L290" s="60"/>
      <c r="M290" s="60"/>
      <c r="N290" s="60"/>
      <c r="O290" s="60"/>
      <c r="P290" s="60"/>
      <c r="Q290" s="60"/>
      <c r="R290" s="60"/>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row>
    <row r="291" spans="3:83" x14ac:dyDescent="0.25">
      <c r="C291" s="59"/>
      <c r="D291" s="60"/>
      <c r="E291" s="60"/>
      <c r="F291" s="60"/>
      <c r="G291" s="60"/>
      <c r="H291" s="60"/>
      <c r="I291" s="60"/>
      <c r="J291" s="60"/>
      <c r="K291" s="60"/>
      <c r="L291" s="60"/>
      <c r="M291" s="60"/>
      <c r="N291" s="60"/>
      <c r="O291" s="60"/>
      <c r="P291" s="60"/>
      <c r="Q291" s="60"/>
      <c r="R291" s="60"/>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row>
    <row r="292" spans="3:83" x14ac:dyDescent="0.25">
      <c r="C292" s="59"/>
      <c r="D292" s="60"/>
      <c r="E292" s="60"/>
      <c r="F292" s="60"/>
      <c r="G292" s="60"/>
      <c r="H292" s="60"/>
      <c r="I292" s="60"/>
      <c r="J292" s="60"/>
      <c r="K292" s="60"/>
      <c r="L292" s="60"/>
      <c r="M292" s="60"/>
      <c r="N292" s="60"/>
      <c r="O292" s="60"/>
      <c r="P292" s="60"/>
      <c r="Q292" s="60"/>
      <c r="R292" s="60"/>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row>
    <row r="293" spans="3:83" x14ac:dyDescent="0.25">
      <c r="C293" s="59"/>
      <c r="D293" s="60"/>
      <c r="E293" s="60"/>
      <c r="F293" s="60"/>
      <c r="G293" s="60"/>
      <c r="H293" s="60"/>
      <c r="I293" s="60"/>
      <c r="J293" s="60"/>
      <c r="K293" s="60"/>
      <c r="L293" s="60"/>
      <c r="M293" s="60"/>
      <c r="N293" s="60"/>
      <c r="O293" s="60"/>
      <c r="P293" s="60"/>
      <c r="Q293" s="60"/>
      <c r="R293" s="60"/>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row>
    <row r="294" spans="3:83" x14ac:dyDescent="0.25">
      <c r="C294" s="59"/>
      <c r="D294" s="60"/>
      <c r="E294" s="60"/>
      <c r="F294" s="60"/>
      <c r="G294" s="60"/>
      <c r="H294" s="60"/>
      <c r="I294" s="60"/>
      <c r="J294" s="60"/>
      <c r="K294" s="60"/>
      <c r="L294" s="60"/>
      <c r="M294" s="60"/>
      <c r="N294" s="60"/>
      <c r="O294" s="60"/>
      <c r="P294" s="60"/>
      <c r="Q294" s="60"/>
      <c r="R294" s="60"/>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row>
    <row r="295" spans="3:83" x14ac:dyDescent="0.25">
      <c r="C295" s="59"/>
      <c r="D295" s="60"/>
      <c r="E295" s="60"/>
      <c r="F295" s="60"/>
      <c r="G295" s="60"/>
      <c r="H295" s="60"/>
      <c r="I295" s="60"/>
      <c r="J295" s="60"/>
      <c r="K295" s="60"/>
      <c r="L295" s="60"/>
      <c r="M295" s="60"/>
      <c r="N295" s="60"/>
      <c r="O295" s="60"/>
      <c r="P295" s="60"/>
      <c r="Q295" s="60"/>
      <c r="R295" s="60"/>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row>
    <row r="296" spans="3:83" x14ac:dyDescent="0.25">
      <c r="C296" s="59"/>
      <c r="D296" s="60"/>
      <c r="E296" s="60"/>
      <c r="F296" s="60"/>
      <c r="G296" s="60"/>
      <c r="H296" s="60"/>
      <c r="I296" s="60"/>
      <c r="J296" s="60"/>
      <c r="K296" s="60"/>
      <c r="L296" s="60"/>
      <c r="M296" s="60"/>
      <c r="N296" s="60"/>
      <c r="O296" s="60"/>
      <c r="P296" s="60"/>
      <c r="Q296" s="60"/>
      <c r="R296" s="60"/>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row>
    <row r="297" spans="3:83" x14ac:dyDescent="0.25">
      <c r="C297" s="59"/>
      <c r="D297" s="60"/>
      <c r="E297" s="60"/>
      <c r="F297" s="60"/>
      <c r="G297" s="60"/>
      <c r="H297" s="60"/>
      <c r="I297" s="60"/>
      <c r="J297" s="60"/>
      <c r="K297" s="60"/>
      <c r="L297" s="60"/>
      <c r="M297" s="60"/>
      <c r="N297" s="60"/>
      <c r="O297" s="60"/>
      <c r="P297" s="60"/>
      <c r="Q297" s="60"/>
      <c r="R297" s="60"/>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row>
    <row r="298" spans="3:83" x14ac:dyDescent="0.25">
      <c r="C298" s="59"/>
      <c r="D298" s="60"/>
      <c r="E298" s="60"/>
      <c r="F298" s="60"/>
      <c r="G298" s="60"/>
      <c r="H298" s="60"/>
      <c r="I298" s="60"/>
      <c r="J298" s="60"/>
      <c r="K298" s="60"/>
      <c r="L298" s="60"/>
      <c r="M298" s="60"/>
      <c r="N298" s="60"/>
      <c r="O298" s="60"/>
      <c r="P298" s="60"/>
      <c r="Q298" s="60"/>
      <c r="R298" s="60"/>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row>
    <row r="299" spans="3:83" x14ac:dyDescent="0.25">
      <c r="C299" s="59"/>
      <c r="D299" s="60"/>
      <c r="E299" s="60"/>
      <c r="F299" s="60"/>
      <c r="G299" s="60"/>
      <c r="H299" s="60"/>
      <c r="I299" s="60"/>
      <c r="J299" s="60"/>
      <c r="K299" s="60"/>
      <c r="L299" s="60"/>
      <c r="M299" s="60"/>
      <c r="N299" s="60"/>
      <c r="O299" s="60"/>
      <c r="P299" s="60"/>
      <c r="Q299" s="60"/>
      <c r="R299" s="60"/>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row>
    <row r="300" spans="3:83" x14ac:dyDescent="0.25">
      <c r="C300" s="59"/>
      <c r="D300" s="60"/>
      <c r="E300" s="60"/>
      <c r="F300" s="60"/>
      <c r="G300" s="60"/>
      <c r="H300" s="60"/>
      <c r="I300" s="60"/>
      <c r="J300" s="60"/>
      <c r="K300" s="60"/>
      <c r="L300" s="60"/>
      <c r="M300" s="60"/>
      <c r="N300" s="60"/>
      <c r="O300" s="60"/>
      <c r="P300" s="60"/>
      <c r="Q300" s="60"/>
      <c r="R300" s="60"/>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row>
    <row r="301" spans="3:83" x14ac:dyDescent="0.25">
      <c r="C301" s="59"/>
      <c r="D301" s="60"/>
      <c r="E301" s="60"/>
      <c r="F301" s="60"/>
      <c r="G301" s="60"/>
      <c r="H301" s="60"/>
      <c r="I301" s="60"/>
      <c r="J301" s="60"/>
      <c r="K301" s="60"/>
      <c r="L301" s="60"/>
      <c r="M301" s="60"/>
      <c r="N301" s="60"/>
      <c r="O301" s="60"/>
      <c r="P301" s="60"/>
      <c r="Q301" s="60"/>
      <c r="R301" s="60"/>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row>
    <row r="302" spans="3:83" x14ac:dyDescent="0.25">
      <c r="C302" s="59"/>
      <c r="D302" s="60"/>
      <c r="E302" s="60"/>
      <c r="F302" s="60"/>
      <c r="G302" s="60"/>
      <c r="H302" s="60"/>
      <c r="I302" s="60"/>
      <c r="J302" s="60"/>
      <c r="K302" s="60"/>
      <c r="L302" s="60"/>
      <c r="M302" s="60"/>
      <c r="N302" s="60"/>
      <c r="O302" s="60"/>
      <c r="P302" s="60"/>
      <c r="Q302" s="60"/>
      <c r="R302" s="60"/>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row>
    <row r="303" spans="3:83" x14ac:dyDescent="0.25">
      <c r="C303" s="59"/>
      <c r="D303" s="60"/>
      <c r="E303" s="60"/>
      <c r="F303" s="60"/>
      <c r="G303" s="60"/>
      <c r="H303" s="60"/>
      <c r="I303" s="60"/>
      <c r="J303" s="60"/>
      <c r="K303" s="60"/>
      <c r="L303" s="60"/>
      <c r="M303" s="60"/>
      <c r="N303" s="60"/>
      <c r="O303" s="60"/>
      <c r="P303" s="60"/>
      <c r="Q303" s="60"/>
      <c r="R303" s="60"/>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row>
    <row r="304" spans="3:83" x14ac:dyDescent="0.25">
      <c r="C304" s="59"/>
      <c r="D304" s="60"/>
      <c r="E304" s="60"/>
      <c r="F304" s="60"/>
      <c r="G304" s="60"/>
      <c r="H304" s="60"/>
      <c r="I304" s="60"/>
      <c r="J304" s="60"/>
      <c r="K304" s="60"/>
      <c r="L304" s="60"/>
      <c r="M304" s="60"/>
      <c r="N304" s="60"/>
      <c r="O304" s="60"/>
      <c r="P304" s="60"/>
      <c r="Q304" s="60"/>
      <c r="R304" s="60"/>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row>
    <row r="305" spans="3:83" x14ac:dyDescent="0.25">
      <c r="C305" s="59"/>
      <c r="D305" s="60"/>
      <c r="E305" s="60"/>
      <c r="F305" s="60"/>
      <c r="G305" s="60"/>
      <c r="H305" s="60"/>
      <c r="I305" s="60"/>
      <c r="J305" s="60"/>
      <c r="K305" s="60"/>
      <c r="L305" s="60"/>
      <c r="M305" s="60"/>
      <c r="N305" s="60"/>
      <c r="O305" s="60"/>
      <c r="P305" s="60"/>
      <c r="Q305" s="60"/>
      <c r="R305" s="60"/>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row>
    <row r="306" spans="3:83" x14ac:dyDescent="0.25">
      <c r="C306" s="59"/>
      <c r="D306" s="60"/>
      <c r="E306" s="60"/>
      <c r="F306" s="60"/>
      <c r="G306" s="60"/>
      <c r="H306" s="60"/>
      <c r="I306" s="60"/>
      <c r="J306" s="60"/>
      <c r="K306" s="60"/>
      <c r="L306" s="60"/>
      <c r="M306" s="60"/>
      <c r="N306" s="60"/>
      <c r="O306" s="60"/>
      <c r="P306" s="60"/>
      <c r="Q306" s="60"/>
      <c r="R306" s="60"/>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row>
    <row r="307" spans="3:83" x14ac:dyDescent="0.25">
      <c r="C307" s="59"/>
      <c r="D307" s="60"/>
      <c r="E307" s="60"/>
      <c r="F307" s="60"/>
      <c r="G307" s="60"/>
      <c r="H307" s="60"/>
      <c r="I307" s="60"/>
      <c r="J307" s="60"/>
      <c r="K307" s="60"/>
      <c r="L307" s="60"/>
      <c r="M307" s="60"/>
      <c r="N307" s="60"/>
      <c r="O307" s="60"/>
      <c r="P307" s="60"/>
      <c r="Q307" s="60"/>
      <c r="R307" s="60"/>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row>
    <row r="308" spans="3:83" x14ac:dyDescent="0.25">
      <c r="C308" s="59"/>
      <c r="D308" s="60"/>
      <c r="E308" s="60"/>
      <c r="F308" s="60"/>
      <c r="G308" s="60"/>
      <c r="H308" s="60"/>
      <c r="I308" s="60"/>
      <c r="J308" s="60"/>
      <c r="K308" s="60"/>
      <c r="L308" s="60"/>
      <c r="M308" s="60"/>
      <c r="N308" s="60"/>
      <c r="O308" s="60"/>
      <c r="P308" s="60"/>
      <c r="Q308" s="60"/>
      <c r="R308" s="60"/>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row>
    <row r="309" spans="3:83" x14ac:dyDescent="0.25">
      <c r="C309" s="59"/>
      <c r="D309" s="60"/>
      <c r="E309" s="60"/>
      <c r="F309" s="60"/>
      <c r="G309" s="60"/>
      <c r="H309" s="60"/>
      <c r="I309" s="60"/>
      <c r="J309" s="60"/>
      <c r="K309" s="60"/>
      <c r="L309" s="60"/>
      <c r="M309" s="60"/>
      <c r="N309" s="60"/>
      <c r="O309" s="60"/>
      <c r="P309" s="60"/>
      <c r="Q309" s="60"/>
      <c r="R309" s="60"/>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row>
    <row r="310" spans="3:83" x14ac:dyDescent="0.25">
      <c r="C310" s="59"/>
      <c r="D310" s="60"/>
      <c r="E310" s="60"/>
      <c r="F310" s="60"/>
      <c r="G310" s="60"/>
      <c r="H310" s="60"/>
      <c r="I310" s="60"/>
      <c r="J310" s="60"/>
      <c r="K310" s="60"/>
      <c r="L310" s="60"/>
      <c r="M310" s="60"/>
      <c r="N310" s="60"/>
      <c r="O310" s="60"/>
      <c r="P310" s="60"/>
      <c r="Q310" s="60"/>
      <c r="R310" s="60"/>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row>
    <row r="311" spans="3:83" x14ac:dyDescent="0.25">
      <c r="C311" s="59"/>
      <c r="D311" s="60"/>
      <c r="E311" s="60"/>
      <c r="F311" s="60"/>
      <c r="G311" s="60"/>
      <c r="H311" s="60"/>
      <c r="I311" s="60"/>
      <c r="J311" s="60"/>
      <c r="K311" s="60"/>
      <c r="L311" s="60"/>
      <c r="M311" s="60"/>
      <c r="N311" s="60"/>
      <c r="O311" s="60"/>
      <c r="P311" s="60"/>
      <c r="Q311" s="60"/>
      <c r="R311" s="60"/>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row>
    <row r="312" spans="3:83" x14ac:dyDescent="0.25">
      <c r="C312" s="59"/>
      <c r="D312" s="60"/>
      <c r="E312" s="60"/>
      <c r="F312" s="60"/>
      <c r="G312" s="60"/>
      <c r="H312" s="60"/>
      <c r="I312" s="60"/>
      <c r="J312" s="60"/>
      <c r="K312" s="60"/>
      <c r="L312" s="60"/>
      <c r="M312" s="60"/>
      <c r="N312" s="60"/>
      <c r="O312" s="60"/>
      <c r="P312" s="60"/>
      <c r="Q312" s="60"/>
      <c r="R312" s="60"/>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row>
    <row r="313" spans="3:83" x14ac:dyDescent="0.25">
      <c r="C313" s="59"/>
      <c r="D313" s="60"/>
      <c r="E313" s="60"/>
      <c r="F313" s="60"/>
      <c r="G313" s="60"/>
      <c r="H313" s="60"/>
      <c r="I313" s="60"/>
      <c r="J313" s="60"/>
      <c r="K313" s="60"/>
      <c r="L313" s="60"/>
      <c r="M313" s="60"/>
      <c r="N313" s="60"/>
      <c r="O313" s="60"/>
      <c r="P313" s="60"/>
      <c r="Q313" s="60"/>
      <c r="R313" s="60"/>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row>
    <row r="314" spans="3:83" x14ac:dyDescent="0.25">
      <c r="C314" s="59"/>
      <c r="D314" s="60"/>
      <c r="E314" s="60"/>
      <c r="F314" s="60"/>
      <c r="G314" s="60"/>
      <c r="H314" s="60"/>
      <c r="I314" s="60"/>
      <c r="J314" s="60"/>
      <c r="K314" s="60"/>
      <c r="L314" s="60"/>
      <c r="M314" s="60"/>
      <c r="N314" s="60"/>
      <c r="O314" s="60"/>
      <c r="P314" s="60"/>
      <c r="Q314" s="60"/>
      <c r="R314" s="60"/>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row>
    <row r="315" spans="3:83" x14ac:dyDescent="0.25">
      <c r="C315" s="59"/>
      <c r="D315" s="60"/>
      <c r="E315" s="60"/>
      <c r="F315" s="60"/>
      <c r="G315" s="60"/>
      <c r="H315" s="60"/>
      <c r="I315" s="60"/>
      <c r="J315" s="60"/>
      <c r="K315" s="60"/>
      <c r="L315" s="60"/>
      <c r="M315" s="60"/>
      <c r="N315" s="60"/>
      <c r="O315" s="60"/>
      <c r="P315" s="60"/>
      <c r="Q315" s="60"/>
      <c r="R315" s="60"/>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row>
    <row r="316" spans="3:83" x14ac:dyDescent="0.25">
      <c r="C316" s="59"/>
      <c r="D316" s="60"/>
      <c r="E316" s="60"/>
      <c r="F316" s="60"/>
      <c r="G316" s="60"/>
      <c r="H316" s="60"/>
      <c r="I316" s="60"/>
      <c r="J316" s="60"/>
      <c r="K316" s="60"/>
      <c r="L316" s="60"/>
      <c r="M316" s="60"/>
      <c r="N316" s="60"/>
      <c r="O316" s="60"/>
      <c r="P316" s="60"/>
      <c r="Q316" s="60"/>
      <c r="R316" s="60"/>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row>
    <row r="317" spans="3:83" x14ac:dyDescent="0.25">
      <c r="C317" s="59"/>
      <c r="D317" s="60"/>
      <c r="E317" s="60"/>
      <c r="F317" s="60"/>
      <c r="G317" s="60"/>
      <c r="H317" s="60"/>
      <c r="I317" s="60"/>
      <c r="J317" s="60"/>
      <c r="K317" s="60"/>
      <c r="L317" s="60"/>
      <c r="M317" s="60"/>
      <c r="N317" s="60"/>
      <c r="O317" s="60"/>
      <c r="P317" s="60"/>
      <c r="Q317" s="60"/>
      <c r="R317" s="60"/>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row>
    <row r="318" spans="3:83" x14ac:dyDescent="0.25">
      <c r="C318" s="59"/>
      <c r="D318" s="60"/>
      <c r="E318" s="60"/>
      <c r="F318" s="60"/>
      <c r="G318" s="60"/>
      <c r="H318" s="60"/>
      <c r="I318" s="60"/>
      <c r="J318" s="60"/>
      <c r="K318" s="60"/>
      <c r="L318" s="60"/>
      <c r="M318" s="60"/>
      <c r="N318" s="60"/>
      <c r="O318" s="60"/>
      <c r="P318" s="60"/>
      <c r="Q318" s="60"/>
      <c r="R318" s="60"/>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row>
    <row r="319" spans="3:83" x14ac:dyDescent="0.25">
      <c r="C319" s="59"/>
      <c r="D319" s="60"/>
      <c r="E319" s="60"/>
      <c r="F319" s="60"/>
      <c r="G319" s="60"/>
      <c r="H319" s="60"/>
      <c r="I319" s="60"/>
      <c r="J319" s="60"/>
      <c r="K319" s="60"/>
      <c r="L319" s="60"/>
      <c r="M319" s="60"/>
      <c r="N319" s="60"/>
      <c r="O319" s="60"/>
      <c r="P319" s="60"/>
      <c r="Q319" s="60"/>
      <c r="R319" s="60"/>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row>
    <row r="320" spans="3:83" x14ac:dyDescent="0.25">
      <c r="C320" s="59"/>
      <c r="D320" s="60"/>
      <c r="E320" s="60"/>
      <c r="F320" s="60"/>
      <c r="G320" s="60"/>
      <c r="H320" s="60"/>
      <c r="I320" s="60"/>
      <c r="J320" s="60"/>
      <c r="K320" s="60"/>
      <c r="L320" s="60"/>
      <c r="M320" s="60"/>
      <c r="N320" s="60"/>
      <c r="O320" s="60"/>
      <c r="P320" s="60"/>
      <c r="Q320" s="60"/>
      <c r="R320" s="60"/>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row>
    <row r="321" spans="3:83" x14ac:dyDescent="0.25">
      <c r="C321" s="59"/>
      <c r="D321" s="60"/>
      <c r="E321" s="60"/>
      <c r="F321" s="60"/>
      <c r="G321" s="60"/>
      <c r="H321" s="60"/>
      <c r="I321" s="60"/>
      <c r="J321" s="60"/>
      <c r="K321" s="60"/>
      <c r="L321" s="60"/>
      <c r="M321" s="60"/>
      <c r="N321" s="60"/>
      <c r="O321" s="60"/>
      <c r="P321" s="60"/>
      <c r="Q321" s="60"/>
      <c r="R321" s="60"/>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row>
    <row r="322" spans="3:83" x14ac:dyDescent="0.25">
      <c r="C322" s="59"/>
      <c r="D322" s="60"/>
      <c r="E322" s="60"/>
      <c r="F322" s="60"/>
      <c r="G322" s="60"/>
      <c r="H322" s="60"/>
      <c r="I322" s="60"/>
      <c r="J322" s="60"/>
      <c r="K322" s="60"/>
      <c r="L322" s="60"/>
      <c r="M322" s="60"/>
      <c r="N322" s="60"/>
      <c r="O322" s="60"/>
      <c r="P322" s="60"/>
      <c r="Q322" s="60"/>
      <c r="R322" s="60"/>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row>
    <row r="323" spans="3:83" x14ac:dyDescent="0.25">
      <c r="C323" s="59"/>
      <c r="D323" s="60"/>
      <c r="E323" s="60"/>
      <c r="F323" s="60"/>
      <c r="G323" s="60"/>
      <c r="H323" s="60"/>
      <c r="I323" s="60"/>
      <c r="J323" s="60"/>
      <c r="K323" s="60"/>
      <c r="L323" s="60"/>
      <c r="M323" s="60"/>
      <c r="N323" s="60"/>
      <c r="O323" s="60"/>
      <c r="P323" s="60"/>
      <c r="Q323" s="60"/>
      <c r="R323" s="60"/>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row>
    <row r="324" spans="3:83" x14ac:dyDescent="0.25">
      <c r="C324" s="59"/>
      <c r="D324" s="60"/>
      <c r="E324" s="60"/>
      <c r="F324" s="60"/>
      <c r="G324" s="60"/>
      <c r="H324" s="60"/>
      <c r="I324" s="60"/>
      <c r="J324" s="60"/>
      <c r="K324" s="60"/>
      <c r="L324" s="60"/>
      <c r="M324" s="60"/>
      <c r="N324" s="60"/>
      <c r="O324" s="60"/>
      <c r="P324" s="60"/>
      <c r="Q324" s="60"/>
      <c r="R324" s="60"/>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row>
    <row r="325" spans="3:83" x14ac:dyDescent="0.25">
      <c r="C325" s="59"/>
      <c r="D325" s="60"/>
      <c r="E325" s="60"/>
      <c r="F325" s="60"/>
      <c r="G325" s="60"/>
      <c r="H325" s="60"/>
      <c r="I325" s="60"/>
      <c r="J325" s="60"/>
      <c r="K325" s="60"/>
      <c r="L325" s="60"/>
      <c r="M325" s="60"/>
      <c r="N325" s="60"/>
      <c r="O325" s="60"/>
      <c r="P325" s="60"/>
      <c r="Q325" s="60"/>
      <c r="R325" s="60"/>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row>
    <row r="326" spans="3:83" x14ac:dyDescent="0.25">
      <c r="C326" s="59"/>
      <c r="D326" s="60"/>
      <c r="E326" s="60"/>
      <c r="F326" s="60"/>
      <c r="G326" s="60"/>
      <c r="H326" s="60"/>
      <c r="I326" s="60"/>
      <c r="J326" s="60"/>
      <c r="K326" s="60"/>
      <c r="L326" s="60"/>
      <c r="M326" s="60"/>
      <c r="N326" s="60"/>
      <c r="O326" s="60"/>
      <c r="P326" s="60"/>
      <c r="Q326" s="60"/>
      <c r="R326" s="60"/>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row>
    <row r="327" spans="3:83" x14ac:dyDescent="0.25">
      <c r="C327" s="59"/>
      <c r="D327" s="60"/>
      <c r="E327" s="60"/>
      <c r="F327" s="60"/>
      <c r="G327" s="60"/>
      <c r="H327" s="60"/>
      <c r="I327" s="60"/>
      <c r="J327" s="60"/>
      <c r="K327" s="60"/>
      <c r="L327" s="60"/>
      <c r="M327" s="60"/>
      <c r="N327" s="60"/>
      <c r="O327" s="60"/>
      <c r="P327" s="60"/>
      <c r="Q327" s="60"/>
      <c r="R327" s="60"/>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row>
    <row r="328" spans="3:83" x14ac:dyDescent="0.25">
      <c r="C328" s="59"/>
      <c r="D328" s="60"/>
      <c r="E328" s="60"/>
      <c r="F328" s="60"/>
      <c r="G328" s="60"/>
      <c r="H328" s="60"/>
      <c r="I328" s="60"/>
      <c r="J328" s="60"/>
      <c r="K328" s="60"/>
      <c r="L328" s="60"/>
      <c r="M328" s="60"/>
      <c r="N328" s="60"/>
      <c r="O328" s="60"/>
      <c r="P328" s="60"/>
      <c r="Q328" s="60"/>
      <c r="R328" s="60"/>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row>
    <row r="329" spans="3:83" x14ac:dyDescent="0.25">
      <c r="C329" s="59"/>
      <c r="D329" s="60"/>
      <c r="E329" s="60"/>
      <c r="F329" s="60"/>
      <c r="G329" s="60"/>
      <c r="H329" s="60"/>
      <c r="I329" s="60"/>
      <c r="J329" s="60"/>
      <c r="K329" s="60"/>
      <c r="L329" s="60"/>
      <c r="M329" s="60"/>
      <c r="N329" s="60"/>
      <c r="O329" s="60"/>
      <c r="P329" s="60"/>
      <c r="Q329" s="60"/>
      <c r="R329" s="60"/>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row>
    <row r="330" spans="3:83" x14ac:dyDescent="0.25">
      <c r="C330" s="59"/>
      <c r="D330" s="60"/>
      <c r="E330" s="60"/>
      <c r="F330" s="60"/>
      <c r="G330" s="60"/>
      <c r="H330" s="60"/>
      <c r="I330" s="60"/>
      <c r="J330" s="60"/>
      <c r="K330" s="60"/>
      <c r="L330" s="60"/>
      <c r="M330" s="60"/>
      <c r="N330" s="60"/>
      <c r="O330" s="60"/>
      <c r="P330" s="60"/>
      <c r="Q330" s="60"/>
      <c r="R330" s="60"/>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row>
    <row r="331" spans="3:83" x14ac:dyDescent="0.25">
      <c r="C331" s="59"/>
      <c r="D331" s="60"/>
      <c r="E331" s="60"/>
      <c r="F331" s="60"/>
      <c r="G331" s="60"/>
      <c r="H331" s="60"/>
      <c r="I331" s="60"/>
      <c r="J331" s="60"/>
      <c r="K331" s="60"/>
      <c r="L331" s="60"/>
      <c r="M331" s="60"/>
      <c r="N331" s="60"/>
      <c r="O331" s="60"/>
      <c r="P331" s="60"/>
      <c r="Q331" s="60"/>
      <c r="R331" s="60"/>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row>
    <row r="332" spans="3:83" x14ac:dyDescent="0.25">
      <c r="C332" s="59"/>
      <c r="D332" s="60"/>
      <c r="E332" s="60"/>
      <c r="F332" s="60"/>
      <c r="G332" s="60"/>
      <c r="H332" s="60"/>
      <c r="I332" s="60"/>
      <c r="J332" s="60"/>
      <c r="K332" s="60"/>
      <c r="L332" s="60"/>
      <c r="M332" s="60"/>
      <c r="N332" s="60"/>
      <c r="O332" s="60"/>
      <c r="P332" s="60"/>
      <c r="Q332" s="60"/>
      <c r="R332" s="60"/>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row>
    <row r="333" spans="3:83" x14ac:dyDescent="0.25">
      <c r="C333" s="59"/>
      <c r="D333" s="60"/>
      <c r="E333" s="60"/>
      <c r="F333" s="60"/>
      <c r="G333" s="60"/>
      <c r="H333" s="60"/>
      <c r="I333" s="60"/>
      <c r="J333" s="60"/>
      <c r="K333" s="60"/>
      <c r="L333" s="60"/>
      <c r="M333" s="60"/>
      <c r="N333" s="60"/>
      <c r="O333" s="60"/>
      <c r="P333" s="60"/>
      <c r="Q333" s="60"/>
      <c r="R333" s="60"/>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row>
    <row r="334" spans="3:83" x14ac:dyDescent="0.25">
      <c r="C334" s="59"/>
      <c r="D334" s="60"/>
      <c r="E334" s="60"/>
      <c r="F334" s="60"/>
      <c r="G334" s="60"/>
      <c r="H334" s="60"/>
      <c r="I334" s="60"/>
      <c r="J334" s="60"/>
      <c r="K334" s="60"/>
      <c r="L334" s="60"/>
      <c r="M334" s="60"/>
      <c r="N334" s="60"/>
      <c r="O334" s="60"/>
      <c r="P334" s="60"/>
      <c r="Q334" s="60"/>
      <c r="R334" s="60"/>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row>
    <row r="335" spans="3:83" x14ac:dyDescent="0.25">
      <c r="C335" s="59"/>
      <c r="D335" s="60"/>
      <c r="E335" s="60"/>
      <c r="F335" s="60"/>
      <c r="G335" s="60"/>
      <c r="H335" s="60"/>
      <c r="I335" s="60"/>
      <c r="J335" s="60"/>
      <c r="K335" s="60"/>
      <c r="L335" s="60"/>
      <c r="M335" s="60"/>
      <c r="N335" s="60"/>
      <c r="O335" s="60"/>
      <c r="P335" s="60"/>
      <c r="Q335" s="60"/>
      <c r="R335" s="60"/>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row>
    <row r="336" spans="3:83" x14ac:dyDescent="0.25">
      <c r="C336" s="59"/>
      <c r="D336" s="60"/>
      <c r="E336" s="60"/>
      <c r="F336" s="60"/>
      <c r="G336" s="60"/>
      <c r="H336" s="60"/>
      <c r="I336" s="60"/>
      <c r="J336" s="60"/>
      <c r="K336" s="60"/>
      <c r="L336" s="60"/>
      <c r="M336" s="60"/>
      <c r="N336" s="60"/>
      <c r="O336" s="60"/>
      <c r="P336" s="60"/>
      <c r="Q336" s="60"/>
      <c r="R336" s="60"/>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row>
    <row r="337" spans="3:83" x14ac:dyDescent="0.25">
      <c r="C337" s="59"/>
      <c r="D337" s="60"/>
      <c r="E337" s="60"/>
      <c r="F337" s="60"/>
      <c r="G337" s="60"/>
      <c r="H337" s="60"/>
      <c r="I337" s="60"/>
      <c r="J337" s="60"/>
      <c r="K337" s="60"/>
      <c r="L337" s="60"/>
      <c r="M337" s="60"/>
      <c r="N337" s="60"/>
      <c r="O337" s="60"/>
      <c r="P337" s="60"/>
      <c r="Q337" s="60"/>
      <c r="R337" s="60"/>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row>
    <row r="338" spans="3:83" x14ac:dyDescent="0.25">
      <c r="C338" s="59"/>
      <c r="D338" s="60"/>
      <c r="E338" s="60"/>
      <c r="F338" s="60"/>
      <c r="G338" s="60"/>
      <c r="H338" s="60"/>
      <c r="I338" s="60"/>
      <c r="J338" s="60"/>
      <c r="K338" s="60"/>
      <c r="L338" s="60"/>
      <c r="M338" s="60"/>
      <c r="N338" s="60"/>
      <c r="O338" s="60"/>
      <c r="P338" s="60"/>
      <c r="Q338" s="60"/>
      <c r="R338" s="60"/>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row>
    <row r="339" spans="3:83" x14ac:dyDescent="0.25">
      <c r="C339" s="59"/>
      <c r="D339" s="60"/>
      <c r="E339" s="60"/>
      <c r="F339" s="60"/>
      <c r="G339" s="60"/>
      <c r="H339" s="60"/>
      <c r="I339" s="60"/>
      <c r="J339" s="60"/>
      <c r="K339" s="60"/>
      <c r="L339" s="60"/>
      <c r="M339" s="60"/>
      <c r="N339" s="60"/>
      <c r="O339" s="60"/>
      <c r="P339" s="60"/>
      <c r="Q339" s="60"/>
      <c r="R339" s="60"/>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row>
    <row r="340" spans="3:83" x14ac:dyDescent="0.25">
      <c r="C340" s="59"/>
      <c r="D340" s="60"/>
      <c r="E340" s="60"/>
      <c r="F340" s="60"/>
      <c r="G340" s="60"/>
      <c r="H340" s="60"/>
      <c r="I340" s="60"/>
      <c r="J340" s="60"/>
      <c r="K340" s="60"/>
      <c r="L340" s="60"/>
      <c r="M340" s="60"/>
      <c r="N340" s="60"/>
      <c r="O340" s="60"/>
      <c r="P340" s="60"/>
      <c r="Q340" s="60"/>
      <c r="R340" s="60"/>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row>
    <row r="341" spans="3:83" x14ac:dyDescent="0.25">
      <c r="C341" s="59"/>
      <c r="D341" s="60"/>
      <c r="E341" s="60"/>
      <c r="F341" s="60"/>
      <c r="G341" s="60"/>
      <c r="H341" s="60"/>
      <c r="I341" s="60"/>
      <c r="J341" s="60"/>
      <c r="K341" s="60"/>
      <c r="L341" s="60"/>
      <c r="M341" s="60"/>
      <c r="N341" s="60"/>
      <c r="O341" s="60"/>
      <c r="P341" s="60"/>
      <c r="Q341" s="60"/>
      <c r="R341" s="60"/>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row>
    <row r="342" spans="3:83" x14ac:dyDescent="0.25">
      <c r="C342" s="59"/>
      <c r="D342" s="60"/>
      <c r="E342" s="60"/>
      <c r="F342" s="60"/>
      <c r="G342" s="60"/>
      <c r="H342" s="60"/>
      <c r="I342" s="60"/>
      <c r="J342" s="60"/>
      <c r="K342" s="60"/>
      <c r="L342" s="60"/>
      <c r="M342" s="60"/>
      <c r="N342" s="60"/>
      <c r="O342" s="60"/>
      <c r="P342" s="60"/>
      <c r="Q342" s="60"/>
      <c r="R342" s="60"/>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row>
    <row r="343" spans="3:83" x14ac:dyDescent="0.25">
      <c r="C343" s="59"/>
      <c r="D343" s="60"/>
      <c r="E343" s="60"/>
      <c r="F343" s="60"/>
      <c r="G343" s="60"/>
      <c r="H343" s="60"/>
      <c r="I343" s="60"/>
      <c r="J343" s="60"/>
      <c r="K343" s="60"/>
      <c r="L343" s="60"/>
      <c r="M343" s="60"/>
      <c r="N343" s="60"/>
      <c r="O343" s="60"/>
      <c r="P343" s="60"/>
      <c r="Q343" s="60"/>
      <c r="R343" s="60"/>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row>
    <row r="344" spans="3:83" x14ac:dyDescent="0.25">
      <c r="C344" s="59"/>
      <c r="D344" s="60"/>
      <c r="E344" s="60"/>
      <c r="F344" s="60"/>
      <c r="G344" s="60"/>
      <c r="H344" s="60"/>
      <c r="I344" s="60"/>
      <c r="J344" s="60"/>
      <c r="K344" s="60"/>
      <c r="L344" s="60"/>
      <c r="M344" s="60"/>
      <c r="N344" s="60"/>
      <c r="O344" s="60"/>
      <c r="P344" s="60"/>
      <c r="Q344" s="60"/>
      <c r="R344" s="60"/>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row>
    <row r="345" spans="3:83" x14ac:dyDescent="0.25">
      <c r="C345" s="59"/>
      <c r="D345" s="60"/>
      <c r="E345" s="60"/>
      <c r="F345" s="60"/>
      <c r="G345" s="60"/>
      <c r="H345" s="60"/>
      <c r="I345" s="60"/>
      <c r="J345" s="60"/>
      <c r="K345" s="60"/>
      <c r="L345" s="60"/>
      <c r="M345" s="60"/>
      <c r="N345" s="60"/>
      <c r="O345" s="60"/>
      <c r="P345" s="60"/>
      <c r="Q345" s="60"/>
      <c r="R345" s="60"/>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row>
    <row r="346" spans="3:83" x14ac:dyDescent="0.25">
      <c r="C346" s="59"/>
      <c r="D346" s="60"/>
      <c r="E346" s="60"/>
      <c r="F346" s="60"/>
      <c r="G346" s="60"/>
      <c r="H346" s="60"/>
      <c r="I346" s="60"/>
      <c r="J346" s="60"/>
      <c r="K346" s="60"/>
      <c r="L346" s="60"/>
      <c r="M346" s="60"/>
      <c r="N346" s="60"/>
      <c r="O346" s="60"/>
      <c r="P346" s="60"/>
      <c r="Q346" s="60"/>
      <c r="R346" s="60"/>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row>
    <row r="347" spans="3:83" x14ac:dyDescent="0.25">
      <c r="C347" s="59"/>
      <c r="D347" s="60"/>
      <c r="E347" s="60"/>
      <c r="F347" s="60"/>
      <c r="G347" s="60"/>
      <c r="H347" s="60"/>
      <c r="I347" s="60"/>
      <c r="J347" s="60"/>
      <c r="K347" s="60"/>
      <c r="L347" s="60"/>
      <c r="M347" s="60"/>
      <c r="N347" s="60"/>
      <c r="O347" s="60"/>
      <c r="P347" s="60"/>
      <c r="Q347" s="60"/>
      <c r="R347" s="60"/>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row>
    <row r="348" spans="3:83" x14ac:dyDescent="0.25">
      <c r="C348" s="59"/>
      <c r="D348" s="60"/>
      <c r="E348" s="60"/>
      <c r="F348" s="60"/>
      <c r="G348" s="60"/>
      <c r="H348" s="60"/>
      <c r="I348" s="60"/>
      <c r="J348" s="60"/>
      <c r="K348" s="60"/>
      <c r="L348" s="60"/>
      <c r="M348" s="60"/>
      <c r="N348" s="60"/>
      <c r="O348" s="60"/>
      <c r="P348" s="60"/>
      <c r="Q348" s="60"/>
      <c r="R348" s="60"/>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row>
    <row r="349" spans="3:83" x14ac:dyDescent="0.25">
      <c r="C349" s="59"/>
      <c r="D349" s="60"/>
      <c r="E349" s="60"/>
      <c r="F349" s="60"/>
      <c r="G349" s="60"/>
      <c r="H349" s="60"/>
      <c r="I349" s="60"/>
      <c r="J349" s="60"/>
      <c r="K349" s="60"/>
      <c r="L349" s="60"/>
      <c r="M349" s="60"/>
      <c r="N349" s="60"/>
      <c r="O349" s="60"/>
      <c r="P349" s="60"/>
      <c r="Q349" s="60"/>
      <c r="R349" s="60"/>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row>
    <row r="350" spans="3:83" x14ac:dyDescent="0.25">
      <c r="C350" s="59"/>
      <c r="D350" s="60"/>
      <c r="E350" s="60"/>
      <c r="F350" s="60"/>
      <c r="G350" s="60"/>
      <c r="H350" s="60"/>
      <c r="I350" s="60"/>
      <c r="J350" s="60"/>
      <c r="K350" s="60"/>
      <c r="L350" s="60"/>
      <c r="M350" s="60"/>
      <c r="N350" s="60"/>
      <c r="O350" s="60"/>
      <c r="P350" s="60"/>
      <c r="Q350" s="60"/>
      <c r="R350" s="60"/>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row>
    <row r="351" spans="3:83" x14ac:dyDescent="0.25">
      <c r="C351" s="59"/>
      <c r="D351" s="60"/>
      <c r="E351" s="60"/>
      <c r="F351" s="60"/>
      <c r="G351" s="60"/>
      <c r="H351" s="60"/>
      <c r="I351" s="60"/>
      <c r="J351" s="60"/>
      <c r="K351" s="60"/>
      <c r="L351" s="60"/>
      <c r="M351" s="60"/>
      <c r="N351" s="60"/>
      <c r="O351" s="60"/>
      <c r="P351" s="60"/>
      <c r="Q351" s="60"/>
      <c r="R351" s="60"/>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row>
    <row r="352" spans="3:83" x14ac:dyDescent="0.25">
      <c r="C352" s="59"/>
      <c r="D352" s="60"/>
      <c r="E352" s="60"/>
      <c r="F352" s="60"/>
      <c r="G352" s="60"/>
      <c r="H352" s="60"/>
      <c r="I352" s="60"/>
      <c r="J352" s="60"/>
      <c r="K352" s="60"/>
      <c r="L352" s="60"/>
      <c r="M352" s="60"/>
      <c r="N352" s="60"/>
      <c r="O352" s="60"/>
      <c r="P352" s="60"/>
      <c r="Q352" s="60"/>
      <c r="R352" s="60"/>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row>
    <row r="353" spans="3:83" x14ac:dyDescent="0.25">
      <c r="C353" s="59"/>
      <c r="D353" s="60"/>
      <c r="E353" s="60"/>
      <c r="F353" s="60"/>
      <c r="G353" s="60"/>
      <c r="H353" s="60"/>
      <c r="I353" s="60"/>
      <c r="J353" s="60"/>
      <c r="K353" s="60"/>
      <c r="L353" s="60"/>
      <c r="M353" s="60"/>
      <c r="N353" s="60"/>
      <c r="O353" s="60"/>
      <c r="P353" s="60"/>
      <c r="Q353" s="60"/>
      <c r="R353" s="60"/>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row>
    <row r="354" spans="3:83" x14ac:dyDescent="0.25">
      <c r="C354" s="59"/>
      <c r="D354" s="60"/>
      <c r="E354" s="60"/>
      <c r="F354" s="60"/>
      <c r="G354" s="60"/>
      <c r="H354" s="60"/>
      <c r="I354" s="60"/>
      <c r="J354" s="60"/>
      <c r="K354" s="60"/>
      <c r="L354" s="60"/>
      <c r="M354" s="60"/>
      <c r="N354" s="60"/>
      <c r="O354" s="60"/>
      <c r="P354" s="60"/>
      <c r="Q354" s="60"/>
      <c r="R354" s="60"/>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row>
    <row r="355" spans="3:83" x14ac:dyDescent="0.25">
      <c r="C355" s="59"/>
      <c r="D355" s="60"/>
      <c r="E355" s="60"/>
      <c r="F355" s="60"/>
      <c r="G355" s="60"/>
      <c r="H355" s="60"/>
      <c r="I355" s="60"/>
      <c r="J355" s="60"/>
      <c r="K355" s="60"/>
      <c r="L355" s="60"/>
      <c r="M355" s="60"/>
      <c r="N355" s="60"/>
      <c r="O355" s="60"/>
      <c r="P355" s="60"/>
      <c r="Q355" s="60"/>
      <c r="R355" s="60"/>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row>
    <row r="356" spans="3:83" x14ac:dyDescent="0.25">
      <c r="C356" s="59"/>
      <c r="D356" s="60"/>
      <c r="E356" s="60"/>
      <c r="F356" s="60"/>
      <c r="G356" s="60"/>
      <c r="H356" s="60"/>
      <c r="I356" s="60"/>
      <c r="J356" s="60"/>
      <c r="K356" s="60"/>
      <c r="L356" s="60"/>
      <c r="M356" s="60"/>
      <c r="N356" s="60"/>
      <c r="O356" s="60"/>
      <c r="P356" s="60"/>
      <c r="Q356" s="60"/>
      <c r="R356" s="60"/>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row>
    <row r="357" spans="3:83" x14ac:dyDescent="0.25">
      <c r="C357" s="59"/>
      <c r="D357" s="60"/>
      <c r="E357" s="60"/>
      <c r="F357" s="60"/>
      <c r="G357" s="60"/>
      <c r="H357" s="60"/>
      <c r="I357" s="60"/>
      <c r="J357" s="60"/>
      <c r="K357" s="60"/>
      <c r="L357" s="60"/>
      <c r="M357" s="60"/>
      <c r="N357" s="60"/>
      <c r="O357" s="60"/>
      <c r="P357" s="60"/>
      <c r="Q357" s="60"/>
      <c r="R357" s="60"/>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row>
    <row r="358" spans="3:83" x14ac:dyDescent="0.25">
      <c r="C358" s="59"/>
      <c r="D358" s="60"/>
      <c r="E358" s="60"/>
      <c r="F358" s="60"/>
      <c r="G358" s="60"/>
      <c r="H358" s="60"/>
      <c r="I358" s="60"/>
      <c r="J358" s="60"/>
      <c r="K358" s="60"/>
      <c r="L358" s="60"/>
      <c r="M358" s="60"/>
      <c r="N358" s="60"/>
      <c r="O358" s="60"/>
      <c r="P358" s="60"/>
      <c r="Q358" s="60"/>
      <c r="R358" s="60"/>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row>
    <row r="359" spans="3:83" x14ac:dyDescent="0.25">
      <c r="C359" s="59"/>
      <c r="D359" s="60"/>
      <c r="E359" s="60"/>
      <c r="F359" s="60"/>
      <c r="G359" s="60"/>
      <c r="H359" s="60"/>
      <c r="I359" s="60"/>
      <c r="J359" s="60"/>
      <c r="K359" s="60"/>
      <c r="L359" s="60"/>
      <c r="M359" s="60"/>
      <c r="N359" s="60"/>
      <c r="O359" s="60"/>
      <c r="P359" s="60"/>
      <c r="Q359" s="60"/>
      <c r="R359" s="60"/>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row>
    <row r="360" spans="3:83" x14ac:dyDescent="0.25">
      <c r="C360" s="59"/>
      <c r="D360" s="60"/>
      <c r="E360" s="60"/>
      <c r="F360" s="60"/>
      <c r="G360" s="60"/>
      <c r="H360" s="60"/>
      <c r="I360" s="60"/>
      <c r="J360" s="60"/>
      <c r="K360" s="60"/>
      <c r="L360" s="60"/>
      <c r="M360" s="60"/>
      <c r="N360" s="60"/>
      <c r="O360" s="60"/>
      <c r="P360" s="60"/>
      <c r="Q360" s="60"/>
      <c r="R360" s="60"/>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row>
    <row r="361" spans="3:83" x14ac:dyDescent="0.25">
      <c r="C361" s="59"/>
      <c r="D361" s="60"/>
      <c r="E361" s="60"/>
      <c r="F361" s="60"/>
      <c r="G361" s="60"/>
      <c r="H361" s="60"/>
      <c r="I361" s="60"/>
      <c r="J361" s="60"/>
      <c r="K361" s="60"/>
      <c r="L361" s="60"/>
      <c r="M361" s="60"/>
      <c r="N361" s="60"/>
      <c r="O361" s="60"/>
      <c r="P361" s="60"/>
      <c r="Q361" s="60"/>
      <c r="R361" s="60"/>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row>
    <row r="362" spans="3:83" x14ac:dyDescent="0.25">
      <c r="C362" s="59"/>
      <c r="D362" s="60"/>
      <c r="E362" s="60"/>
      <c r="F362" s="60"/>
      <c r="G362" s="60"/>
      <c r="H362" s="60"/>
      <c r="I362" s="60"/>
      <c r="J362" s="60"/>
      <c r="K362" s="60"/>
      <c r="L362" s="60"/>
      <c r="M362" s="60"/>
      <c r="N362" s="60"/>
      <c r="O362" s="60"/>
      <c r="P362" s="60"/>
      <c r="Q362" s="60"/>
      <c r="R362" s="60"/>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row>
    <row r="363" spans="3:83" x14ac:dyDescent="0.25">
      <c r="C363" s="59"/>
      <c r="D363" s="60"/>
      <c r="E363" s="60"/>
      <c r="F363" s="60"/>
      <c r="G363" s="60"/>
      <c r="H363" s="60"/>
      <c r="I363" s="60"/>
      <c r="J363" s="60"/>
      <c r="K363" s="60"/>
      <c r="L363" s="60"/>
      <c r="M363" s="60"/>
      <c r="N363" s="60"/>
      <c r="O363" s="60"/>
      <c r="P363" s="60"/>
      <c r="Q363" s="60"/>
      <c r="R363" s="60"/>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row>
    <row r="364" spans="3:83" x14ac:dyDescent="0.25">
      <c r="C364" s="59"/>
      <c r="D364" s="60"/>
      <c r="E364" s="60"/>
      <c r="F364" s="60"/>
      <c r="G364" s="60"/>
      <c r="H364" s="60"/>
      <c r="I364" s="60"/>
      <c r="J364" s="60"/>
      <c r="K364" s="60"/>
      <c r="L364" s="60"/>
      <c r="M364" s="60"/>
      <c r="N364" s="60"/>
      <c r="O364" s="60"/>
      <c r="P364" s="60"/>
      <c r="Q364" s="60"/>
      <c r="R364" s="60"/>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row>
    <row r="365" spans="3:83" x14ac:dyDescent="0.25">
      <c r="C365" s="59"/>
      <c r="D365" s="60"/>
      <c r="E365" s="60"/>
      <c r="F365" s="60"/>
      <c r="G365" s="60"/>
      <c r="H365" s="60"/>
      <c r="I365" s="60"/>
      <c r="J365" s="60"/>
      <c r="K365" s="60"/>
      <c r="L365" s="60"/>
      <c r="M365" s="60"/>
      <c r="N365" s="60"/>
      <c r="O365" s="60"/>
      <c r="P365" s="60"/>
      <c r="Q365" s="60"/>
      <c r="R365" s="60"/>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row>
    <row r="366" spans="3:83" x14ac:dyDescent="0.25">
      <c r="C366" s="59"/>
      <c r="D366" s="60"/>
      <c r="E366" s="60"/>
      <c r="F366" s="60"/>
      <c r="G366" s="60"/>
      <c r="H366" s="60"/>
      <c r="I366" s="60"/>
      <c r="J366" s="60"/>
      <c r="K366" s="60"/>
      <c r="L366" s="60"/>
      <c r="M366" s="60"/>
      <c r="N366" s="60"/>
      <c r="O366" s="60"/>
      <c r="P366" s="60"/>
      <c r="Q366" s="60"/>
      <c r="R366" s="60"/>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row>
    <row r="367" spans="3:83" x14ac:dyDescent="0.25">
      <c r="C367" s="59"/>
      <c r="D367" s="60"/>
      <c r="E367" s="60"/>
      <c r="F367" s="60"/>
      <c r="G367" s="60"/>
      <c r="H367" s="60"/>
      <c r="I367" s="60"/>
      <c r="J367" s="60"/>
      <c r="K367" s="60"/>
      <c r="L367" s="60"/>
      <c r="M367" s="60"/>
      <c r="N367" s="60"/>
      <c r="O367" s="60"/>
      <c r="P367" s="60"/>
      <c r="Q367" s="60"/>
      <c r="R367" s="60"/>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row>
    <row r="368" spans="3:83" x14ac:dyDescent="0.25">
      <c r="C368" s="59"/>
      <c r="D368" s="60"/>
      <c r="E368" s="60"/>
      <c r="F368" s="60"/>
      <c r="G368" s="60"/>
      <c r="H368" s="60"/>
      <c r="I368" s="60"/>
      <c r="J368" s="60"/>
      <c r="K368" s="60"/>
      <c r="L368" s="60"/>
      <c r="M368" s="60"/>
      <c r="N368" s="60"/>
      <c r="O368" s="60"/>
      <c r="P368" s="60"/>
      <c r="Q368" s="60"/>
      <c r="R368" s="60"/>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row>
    <row r="369" spans="3:83" x14ac:dyDescent="0.25">
      <c r="C369" s="59"/>
      <c r="D369" s="60"/>
      <c r="E369" s="60"/>
      <c r="F369" s="60"/>
      <c r="G369" s="60"/>
      <c r="H369" s="60"/>
      <c r="I369" s="60"/>
      <c r="J369" s="60"/>
      <c r="K369" s="60"/>
      <c r="L369" s="60"/>
      <c r="M369" s="60"/>
      <c r="N369" s="60"/>
      <c r="O369" s="60"/>
      <c r="P369" s="60"/>
      <c r="Q369" s="60"/>
      <c r="R369" s="60"/>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row>
    <row r="370" spans="3:83" x14ac:dyDescent="0.25">
      <c r="C370" s="59"/>
      <c r="D370" s="60"/>
      <c r="E370" s="60"/>
      <c r="F370" s="60"/>
      <c r="G370" s="60"/>
      <c r="H370" s="60"/>
      <c r="I370" s="60"/>
      <c r="J370" s="60"/>
      <c r="K370" s="60"/>
      <c r="L370" s="60"/>
      <c r="M370" s="60"/>
      <c r="N370" s="60"/>
      <c r="O370" s="60"/>
      <c r="P370" s="60"/>
      <c r="Q370" s="60"/>
      <c r="R370" s="60"/>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row>
    <row r="371" spans="3:83" x14ac:dyDescent="0.25">
      <c r="C371" s="59"/>
      <c r="D371" s="60"/>
      <c r="E371" s="60"/>
      <c r="F371" s="60"/>
      <c r="G371" s="60"/>
      <c r="H371" s="60"/>
      <c r="I371" s="60"/>
      <c r="J371" s="60"/>
      <c r="K371" s="60"/>
      <c r="L371" s="60"/>
      <c r="M371" s="60"/>
      <c r="N371" s="60"/>
      <c r="O371" s="60"/>
      <c r="P371" s="60"/>
      <c r="Q371" s="60"/>
      <c r="R371" s="60"/>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row>
    <row r="372" spans="3:83" x14ac:dyDescent="0.25">
      <c r="C372" s="59"/>
      <c r="D372" s="60"/>
      <c r="E372" s="60"/>
      <c r="F372" s="60"/>
      <c r="G372" s="60"/>
      <c r="H372" s="60"/>
      <c r="I372" s="60"/>
      <c r="J372" s="60"/>
      <c r="K372" s="60"/>
      <c r="L372" s="60"/>
      <c r="M372" s="60"/>
      <c r="N372" s="60"/>
      <c r="O372" s="60"/>
      <c r="P372" s="60"/>
      <c r="Q372" s="60"/>
      <c r="R372" s="60"/>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row>
    <row r="373" spans="3:83" x14ac:dyDescent="0.25">
      <c r="C373" s="59"/>
      <c r="D373" s="60"/>
      <c r="E373" s="60"/>
      <c r="F373" s="60"/>
      <c r="G373" s="60"/>
      <c r="H373" s="60"/>
      <c r="I373" s="60"/>
      <c r="J373" s="60"/>
      <c r="K373" s="60"/>
      <c r="L373" s="60"/>
      <c r="M373" s="60"/>
      <c r="N373" s="60"/>
      <c r="O373" s="60"/>
      <c r="P373" s="60"/>
      <c r="Q373" s="60"/>
      <c r="R373" s="60"/>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row>
    <row r="374" spans="3:83" x14ac:dyDescent="0.25">
      <c r="C374" s="59"/>
      <c r="D374" s="60"/>
      <c r="E374" s="60"/>
      <c r="F374" s="60"/>
      <c r="G374" s="60"/>
      <c r="H374" s="60"/>
      <c r="I374" s="60"/>
      <c r="J374" s="60"/>
      <c r="K374" s="60"/>
      <c r="L374" s="60"/>
      <c r="M374" s="60"/>
      <c r="N374" s="60"/>
      <c r="O374" s="60"/>
      <c r="P374" s="60"/>
      <c r="Q374" s="60"/>
      <c r="R374" s="60"/>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row>
    <row r="375" spans="3:83" x14ac:dyDescent="0.25">
      <c r="C375" s="59"/>
      <c r="D375" s="60"/>
      <c r="E375" s="60"/>
      <c r="F375" s="60"/>
      <c r="G375" s="60"/>
      <c r="H375" s="60"/>
      <c r="I375" s="60"/>
      <c r="J375" s="60"/>
      <c r="K375" s="60"/>
      <c r="L375" s="60"/>
      <c r="M375" s="60"/>
      <c r="N375" s="60"/>
      <c r="O375" s="60"/>
      <c r="P375" s="60"/>
      <c r="Q375" s="60"/>
      <c r="R375" s="60"/>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row>
    <row r="376" spans="3:83" x14ac:dyDescent="0.25">
      <c r="C376" s="59"/>
      <c r="D376" s="60"/>
      <c r="E376" s="60"/>
      <c r="F376" s="60"/>
      <c r="G376" s="60"/>
      <c r="H376" s="60"/>
      <c r="I376" s="60"/>
      <c r="J376" s="60"/>
      <c r="K376" s="60"/>
      <c r="L376" s="60"/>
      <c r="M376" s="60"/>
      <c r="N376" s="60"/>
      <c r="O376" s="60"/>
      <c r="P376" s="60"/>
      <c r="Q376" s="60"/>
      <c r="R376" s="60"/>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row>
    <row r="377" spans="3:83" x14ac:dyDescent="0.25">
      <c r="C377" s="59"/>
      <c r="D377" s="63"/>
      <c r="E377" s="60"/>
      <c r="F377" s="60"/>
      <c r="G377" s="60"/>
      <c r="H377" s="60"/>
      <c r="I377" s="60"/>
      <c r="J377" s="60"/>
      <c r="K377" s="60"/>
      <c r="L377" s="60"/>
      <c r="M377" s="60"/>
      <c r="N377" s="60"/>
      <c r="O377" s="60"/>
      <c r="P377" s="60"/>
      <c r="Q377" s="60"/>
      <c r="R377" s="60"/>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row>
    <row r="378" spans="3:83" x14ac:dyDescent="0.25">
      <c r="C378" s="59"/>
      <c r="D378" s="63"/>
      <c r="E378" s="60"/>
      <c r="F378" s="60"/>
      <c r="G378" s="60"/>
      <c r="H378" s="60"/>
      <c r="I378" s="60"/>
      <c r="J378" s="60"/>
      <c r="K378" s="60"/>
      <c r="L378" s="60"/>
      <c r="M378" s="60"/>
      <c r="N378" s="60"/>
      <c r="O378" s="60"/>
      <c r="P378" s="60"/>
      <c r="Q378" s="60"/>
      <c r="R378" s="60"/>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row>
    <row r="379" spans="3:83" x14ac:dyDescent="0.25">
      <c r="C379" s="59"/>
      <c r="D379" s="63"/>
      <c r="E379" s="60"/>
      <c r="F379" s="60"/>
      <c r="G379" s="60"/>
      <c r="H379" s="60"/>
      <c r="I379" s="60"/>
      <c r="J379" s="60"/>
      <c r="K379" s="60"/>
      <c r="L379" s="60"/>
      <c r="M379" s="60"/>
      <c r="N379" s="60"/>
      <c r="O379" s="60"/>
      <c r="P379" s="60"/>
      <c r="Q379" s="60"/>
      <c r="R379" s="60"/>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row>
    <row r="380" spans="3:83" x14ac:dyDescent="0.25">
      <c r="C380" s="59"/>
      <c r="D380" s="63"/>
      <c r="E380" s="60"/>
      <c r="F380" s="60"/>
      <c r="G380" s="60"/>
      <c r="H380" s="60"/>
      <c r="I380" s="60"/>
      <c r="J380" s="60"/>
      <c r="K380" s="60"/>
      <c r="L380" s="60"/>
      <c r="M380" s="60"/>
      <c r="N380" s="60"/>
      <c r="O380" s="60"/>
      <c r="P380" s="60"/>
      <c r="Q380" s="60"/>
      <c r="R380" s="60"/>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row>
    <row r="381" spans="3:83" x14ac:dyDescent="0.25">
      <c r="C381" s="59"/>
      <c r="D381" s="63"/>
      <c r="E381" s="60"/>
      <c r="F381" s="60"/>
      <c r="G381" s="60"/>
      <c r="H381" s="60"/>
      <c r="I381" s="60"/>
      <c r="J381" s="60"/>
      <c r="K381" s="60"/>
      <c r="L381" s="60"/>
      <c r="M381" s="60"/>
      <c r="N381" s="60"/>
      <c r="O381" s="60"/>
      <c r="P381" s="60"/>
      <c r="Q381" s="60"/>
      <c r="R381" s="60"/>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row>
    <row r="382" spans="3:83" x14ac:dyDescent="0.25">
      <c r="C382" s="59"/>
      <c r="D382" s="63"/>
      <c r="E382" s="60"/>
      <c r="F382" s="60"/>
      <c r="G382" s="60"/>
      <c r="H382" s="60"/>
      <c r="I382" s="60"/>
      <c r="J382" s="60"/>
      <c r="K382" s="60"/>
      <c r="L382" s="60"/>
      <c r="M382" s="60"/>
      <c r="N382" s="60"/>
      <c r="O382" s="60"/>
      <c r="P382" s="60"/>
      <c r="Q382" s="60"/>
      <c r="R382" s="60"/>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row>
    <row r="383" spans="3:83" x14ac:dyDescent="0.25">
      <c r="C383" s="59"/>
      <c r="D383" s="63"/>
      <c r="E383" s="60"/>
      <c r="F383" s="60"/>
      <c r="G383" s="60"/>
      <c r="H383" s="60"/>
      <c r="I383" s="60"/>
      <c r="J383" s="60"/>
      <c r="K383" s="60"/>
      <c r="L383" s="60"/>
      <c r="M383" s="60"/>
      <c r="N383" s="60"/>
      <c r="O383" s="60"/>
      <c r="P383" s="60"/>
      <c r="Q383" s="60"/>
      <c r="R383" s="60"/>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row>
    <row r="384" spans="3:83" x14ac:dyDescent="0.25">
      <c r="C384" s="59"/>
      <c r="D384" s="63"/>
      <c r="E384" s="60"/>
      <c r="F384" s="60"/>
      <c r="G384" s="60"/>
      <c r="H384" s="60"/>
      <c r="I384" s="60"/>
      <c r="J384" s="60"/>
      <c r="K384" s="60"/>
      <c r="L384" s="60"/>
      <c r="M384" s="60"/>
      <c r="N384" s="60"/>
      <c r="O384" s="60"/>
      <c r="P384" s="60"/>
      <c r="Q384" s="60"/>
      <c r="R384" s="60"/>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row>
    <row r="385" spans="3:83" x14ac:dyDescent="0.25">
      <c r="C385" s="59"/>
      <c r="D385" s="63"/>
      <c r="E385" s="60"/>
      <c r="F385" s="60"/>
      <c r="G385" s="60"/>
      <c r="H385" s="60"/>
      <c r="I385" s="60"/>
      <c r="J385" s="60"/>
      <c r="K385" s="60"/>
      <c r="L385" s="60"/>
      <c r="M385" s="60"/>
      <c r="N385" s="60"/>
      <c r="O385" s="60"/>
      <c r="P385" s="60"/>
      <c r="Q385" s="60"/>
      <c r="R385" s="60"/>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row>
    <row r="386" spans="3:83" x14ac:dyDescent="0.25">
      <c r="C386" s="59"/>
      <c r="D386" s="63"/>
      <c r="E386" s="60"/>
      <c r="F386" s="60"/>
      <c r="G386" s="60"/>
      <c r="H386" s="60"/>
      <c r="I386" s="60"/>
      <c r="J386" s="60"/>
      <c r="K386" s="60"/>
      <c r="L386" s="60"/>
      <c r="M386" s="60"/>
      <c r="N386" s="60"/>
      <c r="O386" s="60"/>
      <c r="P386" s="60"/>
      <c r="Q386" s="60"/>
      <c r="R386" s="60"/>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row>
    <row r="387" spans="3:83" x14ac:dyDescent="0.25">
      <c r="C387" s="59"/>
      <c r="D387" s="63"/>
      <c r="E387" s="60"/>
      <c r="F387" s="60"/>
      <c r="G387" s="60"/>
      <c r="H387" s="60"/>
      <c r="I387" s="60"/>
      <c r="J387" s="60"/>
      <c r="K387" s="60"/>
      <c r="L387" s="60"/>
      <c r="M387" s="60"/>
      <c r="N387" s="60"/>
      <c r="O387" s="60"/>
      <c r="P387" s="60"/>
      <c r="Q387" s="60"/>
      <c r="R387" s="60"/>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row>
    <row r="388" spans="3:83" x14ac:dyDescent="0.25">
      <c r="C388" s="59"/>
      <c r="D388" s="63"/>
      <c r="E388" s="60"/>
      <c r="F388" s="60"/>
      <c r="G388" s="60"/>
      <c r="H388" s="60"/>
      <c r="I388" s="60"/>
      <c r="J388" s="60"/>
      <c r="K388" s="60"/>
      <c r="L388" s="60"/>
      <c r="M388" s="60"/>
      <c r="N388" s="60"/>
      <c r="O388" s="60"/>
      <c r="P388" s="60"/>
      <c r="Q388" s="60"/>
      <c r="R388" s="60"/>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row>
    <row r="389" spans="3:83" x14ac:dyDescent="0.25">
      <c r="C389" s="59"/>
      <c r="D389" s="63"/>
      <c r="E389" s="60"/>
      <c r="F389" s="60"/>
      <c r="G389" s="60"/>
      <c r="H389" s="60"/>
      <c r="I389" s="60"/>
      <c r="J389" s="60"/>
      <c r="K389" s="60"/>
      <c r="L389" s="60"/>
      <c r="M389" s="60"/>
      <c r="N389" s="60"/>
      <c r="O389" s="60"/>
      <c r="P389" s="60"/>
      <c r="Q389" s="60"/>
      <c r="R389" s="60"/>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row>
    <row r="390" spans="3:83" x14ac:dyDescent="0.25">
      <c r="C390" s="59"/>
      <c r="D390" s="63"/>
      <c r="E390" s="60"/>
      <c r="F390" s="60"/>
      <c r="G390" s="60"/>
      <c r="H390" s="60"/>
      <c r="I390" s="60"/>
      <c r="J390" s="60"/>
      <c r="K390" s="60"/>
      <c r="L390" s="60"/>
      <c r="M390" s="60"/>
      <c r="N390" s="60"/>
      <c r="O390" s="60"/>
      <c r="P390" s="60"/>
      <c r="Q390" s="60"/>
      <c r="R390" s="60"/>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row>
    <row r="391" spans="3:83" x14ac:dyDescent="0.25">
      <c r="C391" s="59"/>
      <c r="D391" s="63"/>
      <c r="E391" s="60"/>
      <c r="F391" s="60"/>
      <c r="G391" s="60"/>
      <c r="H391" s="60"/>
      <c r="I391" s="60"/>
      <c r="J391" s="60"/>
      <c r="K391" s="60"/>
      <c r="L391" s="60"/>
      <c r="M391" s="60"/>
      <c r="N391" s="60"/>
      <c r="O391" s="60"/>
      <c r="P391" s="60"/>
      <c r="Q391" s="60"/>
      <c r="R391" s="60"/>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row>
    <row r="392" spans="3:83" x14ac:dyDescent="0.25">
      <c r="C392" s="59"/>
      <c r="D392" s="63"/>
      <c r="E392" s="60"/>
      <c r="F392" s="60"/>
      <c r="G392" s="60"/>
      <c r="H392" s="60"/>
      <c r="I392" s="60"/>
      <c r="J392" s="60"/>
      <c r="K392" s="60"/>
      <c r="L392" s="60"/>
      <c r="M392" s="60"/>
      <c r="N392" s="60"/>
      <c r="O392" s="60"/>
      <c r="P392" s="60"/>
      <c r="Q392" s="60"/>
      <c r="R392" s="60"/>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row>
    <row r="393" spans="3:83" x14ac:dyDescent="0.25">
      <c r="C393" s="59"/>
      <c r="D393" s="63"/>
      <c r="E393" s="60"/>
      <c r="F393" s="60"/>
      <c r="G393" s="60"/>
      <c r="H393" s="60"/>
      <c r="I393" s="60"/>
      <c r="J393" s="60"/>
      <c r="K393" s="60"/>
      <c r="L393" s="60"/>
      <c r="M393" s="60"/>
      <c r="N393" s="60"/>
      <c r="O393" s="60"/>
      <c r="P393" s="60"/>
      <c r="Q393" s="60"/>
      <c r="R393" s="60"/>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row>
    <row r="394" spans="3:83" x14ac:dyDescent="0.25">
      <c r="C394" s="59"/>
      <c r="D394" s="63"/>
      <c r="E394" s="60"/>
      <c r="F394" s="60"/>
      <c r="G394" s="60"/>
      <c r="H394" s="60"/>
      <c r="I394" s="60"/>
      <c r="J394" s="60"/>
      <c r="K394" s="60"/>
      <c r="L394" s="60"/>
      <c r="M394" s="60"/>
      <c r="N394" s="60"/>
      <c r="O394" s="60"/>
      <c r="P394" s="60"/>
      <c r="Q394" s="60"/>
      <c r="R394" s="60"/>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row>
    <row r="395" spans="3:83" x14ac:dyDescent="0.25">
      <c r="C395" s="59"/>
      <c r="D395" s="63"/>
      <c r="E395" s="60"/>
      <c r="F395" s="60"/>
      <c r="G395" s="60"/>
      <c r="H395" s="60"/>
      <c r="I395" s="60"/>
      <c r="J395" s="60"/>
      <c r="K395" s="60"/>
      <c r="L395" s="60"/>
      <c r="M395" s="60"/>
      <c r="N395" s="60"/>
      <c r="O395" s="60"/>
      <c r="P395" s="60"/>
      <c r="Q395" s="60"/>
      <c r="R395" s="60"/>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row>
    <row r="396" spans="3:83" x14ac:dyDescent="0.25">
      <c r="C396" s="59"/>
      <c r="D396" s="63"/>
      <c r="E396" s="60"/>
      <c r="F396" s="60"/>
      <c r="G396" s="60"/>
      <c r="H396" s="60"/>
      <c r="I396" s="60"/>
      <c r="J396" s="60"/>
      <c r="K396" s="60"/>
      <c r="L396" s="60"/>
      <c r="M396" s="60"/>
      <c r="N396" s="60"/>
      <c r="O396" s="60"/>
      <c r="P396" s="60"/>
      <c r="Q396" s="60"/>
      <c r="R396" s="60"/>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row>
    <row r="397" spans="3:83" x14ac:dyDescent="0.25">
      <c r="C397" s="59"/>
      <c r="D397" s="63"/>
      <c r="E397" s="60"/>
      <c r="F397" s="60"/>
      <c r="G397" s="60"/>
      <c r="H397" s="60"/>
      <c r="I397" s="60"/>
      <c r="J397" s="60"/>
      <c r="K397" s="60"/>
      <c r="L397" s="60"/>
      <c r="M397" s="60"/>
      <c r="N397" s="60"/>
      <c r="O397" s="60"/>
      <c r="P397" s="60"/>
      <c r="Q397" s="60"/>
      <c r="R397" s="60"/>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row>
    <row r="398" spans="3:83" x14ac:dyDescent="0.25">
      <c r="C398" s="59"/>
      <c r="D398" s="63"/>
      <c r="E398" s="60"/>
      <c r="F398" s="60"/>
      <c r="G398" s="60"/>
      <c r="H398" s="60"/>
      <c r="I398" s="60"/>
      <c r="J398" s="60"/>
      <c r="K398" s="60"/>
      <c r="L398" s="60"/>
      <c r="M398" s="60"/>
      <c r="N398" s="60"/>
      <c r="O398" s="60"/>
      <c r="P398" s="60"/>
      <c r="Q398" s="60"/>
      <c r="R398" s="60"/>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row>
    <row r="399" spans="3:83" x14ac:dyDescent="0.25">
      <c r="C399" s="59"/>
      <c r="D399" s="63"/>
      <c r="E399" s="60"/>
      <c r="F399" s="60"/>
      <c r="G399" s="60"/>
      <c r="H399" s="60"/>
      <c r="I399" s="60"/>
      <c r="J399" s="60"/>
      <c r="K399" s="60"/>
      <c r="L399" s="60"/>
      <c r="M399" s="60"/>
      <c r="N399" s="60"/>
      <c r="O399" s="60"/>
      <c r="P399" s="60"/>
      <c r="Q399" s="60"/>
      <c r="R399" s="60"/>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row>
    <row r="400" spans="3:83" x14ac:dyDescent="0.25">
      <c r="C400" s="59"/>
      <c r="D400" s="63"/>
      <c r="E400" s="60"/>
      <c r="F400" s="60"/>
      <c r="G400" s="60"/>
      <c r="H400" s="60"/>
      <c r="I400" s="60"/>
      <c r="J400" s="60"/>
      <c r="K400" s="60"/>
      <c r="L400" s="60"/>
      <c r="M400" s="60"/>
      <c r="N400" s="60"/>
      <c r="O400" s="60"/>
      <c r="P400" s="60"/>
      <c r="Q400" s="60"/>
      <c r="R400" s="60"/>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row>
    <row r="401" spans="3:83" x14ac:dyDescent="0.25">
      <c r="C401" s="59"/>
      <c r="D401" s="63"/>
      <c r="E401" s="60"/>
      <c r="F401" s="60"/>
      <c r="G401" s="60"/>
      <c r="H401" s="60"/>
      <c r="I401" s="60"/>
      <c r="J401" s="60"/>
      <c r="K401" s="60"/>
      <c r="L401" s="60"/>
      <c r="M401" s="60"/>
      <c r="N401" s="60"/>
      <c r="O401" s="60"/>
      <c r="P401" s="60"/>
      <c r="Q401" s="60"/>
      <c r="R401" s="60"/>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row>
    <row r="402" spans="3:83" x14ac:dyDescent="0.25">
      <c r="C402" s="59"/>
      <c r="D402" s="63"/>
      <c r="E402" s="60"/>
      <c r="F402" s="60"/>
      <c r="G402" s="60"/>
      <c r="H402" s="60"/>
      <c r="I402" s="60"/>
      <c r="J402" s="60"/>
      <c r="K402" s="60"/>
      <c r="L402" s="60"/>
      <c r="M402" s="60"/>
      <c r="N402" s="60"/>
      <c r="O402" s="60"/>
      <c r="P402" s="60"/>
      <c r="Q402" s="60"/>
      <c r="R402" s="60"/>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row>
    <row r="403" spans="3:83" x14ac:dyDescent="0.25">
      <c r="C403" s="59"/>
      <c r="D403" s="63"/>
      <c r="E403" s="60"/>
      <c r="F403" s="60"/>
      <c r="G403" s="60"/>
      <c r="H403" s="60"/>
      <c r="I403" s="60"/>
      <c r="J403" s="60"/>
      <c r="K403" s="60"/>
      <c r="L403" s="60"/>
      <c r="M403" s="60"/>
      <c r="N403" s="60"/>
      <c r="O403" s="60"/>
      <c r="P403" s="60"/>
      <c r="Q403" s="60"/>
      <c r="R403" s="60"/>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row>
    <row r="404" spans="3:83" x14ac:dyDescent="0.25">
      <c r="C404" s="59"/>
      <c r="D404" s="63"/>
      <c r="E404" s="60"/>
      <c r="F404" s="60"/>
      <c r="G404" s="60"/>
      <c r="H404" s="60"/>
      <c r="I404" s="60"/>
      <c r="J404" s="60"/>
      <c r="K404" s="60"/>
      <c r="L404" s="60"/>
      <c r="M404" s="60"/>
      <c r="N404" s="60"/>
      <c r="O404" s="60"/>
      <c r="P404" s="60"/>
      <c r="Q404" s="60"/>
      <c r="R404" s="60"/>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row>
    <row r="405" spans="3:83" x14ac:dyDescent="0.25">
      <c r="C405" s="59"/>
      <c r="D405" s="63"/>
      <c r="E405" s="60"/>
      <c r="F405" s="60"/>
      <c r="G405" s="60"/>
      <c r="H405" s="60"/>
      <c r="I405" s="60"/>
      <c r="J405" s="60"/>
      <c r="K405" s="60"/>
      <c r="L405" s="60"/>
      <c r="M405" s="60"/>
      <c r="N405" s="60"/>
      <c r="O405" s="60"/>
      <c r="P405" s="60"/>
      <c r="Q405" s="60"/>
      <c r="R405" s="60"/>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row>
    <row r="406" spans="3:83" x14ac:dyDescent="0.25">
      <c r="C406" s="59"/>
      <c r="D406" s="63"/>
      <c r="E406" s="60"/>
      <c r="F406" s="60"/>
      <c r="G406" s="60"/>
      <c r="H406" s="60"/>
      <c r="I406" s="60"/>
      <c r="J406" s="60"/>
      <c r="K406" s="60"/>
      <c r="L406" s="60"/>
      <c r="M406" s="60"/>
      <c r="N406" s="60"/>
      <c r="O406" s="60"/>
      <c r="P406" s="60"/>
      <c r="Q406" s="60"/>
      <c r="R406" s="60"/>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row>
    <row r="407" spans="3:83" x14ac:dyDescent="0.25">
      <c r="C407" s="59"/>
      <c r="D407" s="63"/>
      <c r="E407" s="60"/>
      <c r="F407" s="60"/>
      <c r="G407" s="60"/>
      <c r="H407" s="60"/>
      <c r="I407" s="60"/>
      <c r="J407" s="60"/>
      <c r="K407" s="60"/>
      <c r="L407" s="60"/>
      <c r="M407" s="60"/>
      <c r="N407" s="60"/>
      <c r="O407" s="60"/>
      <c r="P407" s="60"/>
      <c r="Q407" s="60"/>
      <c r="R407" s="60"/>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row>
    <row r="408" spans="3:83" x14ac:dyDescent="0.25">
      <c r="C408" s="59"/>
      <c r="D408" s="63"/>
      <c r="E408" s="60"/>
      <c r="F408" s="60"/>
      <c r="G408" s="60"/>
      <c r="H408" s="60"/>
      <c r="I408" s="60"/>
      <c r="J408" s="60"/>
      <c r="K408" s="60"/>
      <c r="L408" s="60"/>
      <c r="M408" s="60"/>
      <c r="N408" s="60"/>
      <c r="O408" s="60"/>
      <c r="P408" s="60"/>
      <c r="Q408" s="60"/>
      <c r="R408" s="60"/>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row>
    <row r="409" spans="3:83" x14ac:dyDescent="0.25">
      <c r="C409" s="59"/>
      <c r="D409" s="63"/>
      <c r="E409" s="60"/>
      <c r="F409" s="60"/>
      <c r="G409" s="60"/>
      <c r="H409" s="60"/>
      <c r="I409" s="60"/>
      <c r="J409" s="60"/>
      <c r="K409" s="60"/>
      <c r="L409" s="60"/>
      <c r="M409" s="60"/>
      <c r="N409" s="60"/>
      <c r="O409" s="60"/>
      <c r="P409" s="60"/>
      <c r="Q409" s="60"/>
      <c r="R409" s="60"/>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row>
    <row r="410" spans="3:83" x14ac:dyDescent="0.25">
      <c r="C410" s="59"/>
      <c r="D410" s="63"/>
      <c r="E410" s="60"/>
      <c r="F410" s="60"/>
      <c r="G410" s="60"/>
      <c r="H410" s="60"/>
      <c r="I410" s="60"/>
      <c r="J410" s="60"/>
      <c r="K410" s="60"/>
      <c r="L410" s="60"/>
      <c r="M410" s="60"/>
      <c r="N410" s="60"/>
      <c r="O410" s="60"/>
      <c r="P410" s="60"/>
      <c r="Q410" s="60"/>
      <c r="R410" s="60"/>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row>
    <row r="411" spans="3:83" x14ac:dyDescent="0.25">
      <c r="C411" s="59"/>
      <c r="D411" s="63"/>
      <c r="E411" s="60"/>
      <c r="F411" s="60"/>
      <c r="G411" s="60"/>
      <c r="H411" s="60"/>
      <c r="I411" s="60"/>
      <c r="J411" s="60"/>
      <c r="K411" s="60"/>
      <c r="L411" s="60"/>
      <c r="M411" s="60"/>
      <c r="N411" s="60"/>
      <c r="O411" s="60"/>
      <c r="P411" s="60"/>
      <c r="Q411" s="60"/>
      <c r="R411" s="60"/>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row>
    <row r="412" spans="3:83" x14ac:dyDescent="0.25">
      <c r="C412" s="59"/>
      <c r="D412" s="63"/>
      <c r="E412" s="60"/>
      <c r="F412" s="60"/>
      <c r="G412" s="60"/>
      <c r="H412" s="60"/>
      <c r="I412" s="60"/>
      <c r="J412" s="60"/>
      <c r="K412" s="60"/>
      <c r="L412" s="60"/>
      <c r="M412" s="60"/>
      <c r="N412" s="60"/>
      <c r="O412" s="60"/>
      <c r="P412" s="60"/>
      <c r="Q412" s="60"/>
      <c r="R412" s="60"/>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row>
    <row r="413" spans="3:83" x14ac:dyDescent="0.25">
      <c r="C413" s="59"/>
      <c r="D413" s="63"/>
      <c r="E413" s="60"/>
      <c r="F413" s="60"/>
      <c r="G413" s="60"/>
      <c r="H413" s="60"/>
      <c r="I413" s="60"/>
      <c r="J413" s="60"/>
      <c r="K413" s="60"/>
      <c r="L413" s="60"/>
      <c r="M413" s="60"/>
      <c r="N413" s="60"/>
      <c r="O413" s="60"/>
      <c r="P413" s="60"/>
      <c r="Q413" s="60"/>
      <c r="R413" s="60"/>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row>
    <row r="414" spans="3:83" x14ac:dyDescent="0.25">
      <c r="C414" s="59"/>
      <c r="D414" s="63"/>
      <c r="E414" s="60"/>
      <c r="F414" s="60"/>
      <c r="G414" s="60"/>
      <c r="H414" s="60"/>
      <c r="I414" s="60"/>
      <c r="J414" s="60"/>
      <c r="K414" s="60"/>
      <c r="L414" s="60"/>
      <c r="M414" s="60"/>
      <c r="N414" s="60"/>
      <c r="O414" s="60"/>
      <c r="P414" s="60"/>
      <c r="Q414" s="60"/>
      <c r="R414" s="60"/>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row>
    <row r="415" spans="3:83" x14ac:dyDescent="0.25">
      <c r="C415" s="59"/>
      <c r="D415" s="63"/>
      <c r="E415" s="60"/>
      <c r="F415" s="60"/>
      <c r="G415" s="60"/>
      <c r="H415" s="60"/>
      <c r="I415" s="60"/>
      <c r="J415" s="60"/>
      <c r="K415" s="60"/>
      <c r="L415" s="60"/>
      <c r="M415" s="60"/>
      <c r="N415" s="60"/>
      <c r="O415" s="60"/>
      <c r="P415" s="60"/>
      <c r="Q415" s="60"/>
      <c r="R415" s="60"/>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row>
    <row r="416" spans="3:83" x14ac:dyDescent="0.25">
      <c r="C416" s="59"/>
      <c r="D416" s="63"/>
      <c r="E416" s="60"/>
      <c r="F416" s="60"/>
      <c r="G416" s="60"/>
      <c r="H416" s="60"/>
      <c r="I416" s="60"/>
      <c r="J416" s="60"/>
      <c r="K416" s="60"/>
      <c r="L416" s="60"/>
      <c r="M416" s="60"/>
      <c r="N416" s="60"/>
      <c r="O416" s="60"/>
      <c r="P416" s="60"/>
      <c r="Q416" s="60"/>
      <c r="R416" s="60"/>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row>
    <row r="417" spans="3:83" x14ac:dyDescent="0.25">
      <c r="C417" s="59"/>
      <c r="D417" s="63"/>
      <c r="E417" s="60"/>
      <c r="F417" s="60"/>
      <c r="G417" s="60"/>
      <c r="H417" s="60"/>
      <c r="I417" s="60"/>
      <c r="J417" s="60"/>
      <c r="K417" s="60"/>
      <c r="L417" s="60"/>
      <c r="M417" s="60"/>
      <c r="N417" s="60"/>
      <c r="O417" s="60"/>
      <c r="P417" s="60"/>
      <c r="Q417" s="60"/>
      <c r="R417" s="60"/>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row>
    <row r="418" spans="3:83" x14ac:dyDescent="0.25">
      <c r="C418" s="59"/>
      <c r="D418" s="63"/>
      <c r="E418" s="60"/>
      <c r="F418" s="60"/>
      <c r="G418" s="60"/>
      <c r="H418" s="60"/>
      <c r="I418" s="60"/>
      <c r="J418" s="60"/>
      <c r="K418" s="60"/>
      <c r="L418" s="60"/>
      <c r="M418" s="60"/>
      <c r="N418" s="60"/>
      <c r="O418" s="60"/>
      <c r="P418" s="60"/>
      <c r="Q418" s="60"/>
      <c r="R418" s="60"/>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row>
    <row r="419" spans="3:83" x14ac:dyDescent="0.25">
      <c r="C419" s="59"/>
      <c r="D419" s="63"/>
      <c r="E419" s="60"/>
      <c r="F419" s="60"/>
      <c r="G419" s="60"/>
      <c r="H419" s="60"/>
      <c r="I419" s="60"/>
      <c r="J419" s="60"/>
      <c r="K419" s="60"/>
      <c r="L419" s="60"/>
      <c r="M419" s="60"/>
      <c r="N419" s="60"/>
      <c r="O419" s="60"/>
      <c r="P419" s="60"/>
      <c r="Q419" s="60"/>
      <c r="R419" s="60"/>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row>
    <row r="420" spans="3:83" x14ac:dyDescent="0.25">
      <c r="C420" s="59"/>
      <c r="D420" s="63"/>
      <c r="E420" s="60"/>
      <c r="F420" s="60"/>
      <c r="G420" s="60"/>
      <c r="H420" s="60"/>
      <c r="I420" s="60"/>
      <c r="J420" s="60"/>
      <c r="K420" s="60"/>
      <c r="L420" s="60"/>
      <c r="M420" s="60"/>
      <c r="N420" s="60"/>
      <c r="O420" s="60"/>
      <c r="P420" s="60"/>
      <c r="Q420" s="60"/>
      <c r="R420" s="60"/>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row>
    <row r="421" spans="3:83" x14ac:dyDescent="0.25">
      <c r="C421" s="59"/>
      <c r="D421" s="63"/>
      <c r="E421" s="60"/>
      <c r="F421" s="60"/>
      <c r="G421" s="60"/>
      <c r="H421" s="60"/>
      <c r="I421" s="60"/>
      <c r="J421" s="60"/>
      <c r="K421" s="60"/>
      <c r="L421" s="60"/>
      <c r="M421" s="60"/>
      <c r="N421" s="60"/>
      <c r="O421" s="60"/>
      <c r="P421" s="60"/>
      <c r="Q421" s="60"/>
      <c r="R421" s="60"/>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row>
    <row r="422" spans="3:83" x14ac:dyDescent="0.25">
      <c r="C422" s="59"/>
      <c r="D422" s="63"/>
      <c r="E422" s="60"/>
      <c r="F422" s="60"/>
      <c r="G422" s="60"/>
      <c r="H422" s="60"/>
      <c r="I422" s="60"/>
      <c r="J422" s="60"/>
      <c r="K422" s="60"/>
      <c r="L422" s="60"/>
      <c r="M422" s="60"/>
      <c r="N422" s="60"/>
      <c r="O422" s="60"/>
      <c r="P422" s="60"/>
      <c r="Q422" s="60"/>
      <c r="R422" s="60"/>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row>
    <row r="423" spans="3:83" x14ac:dyDescent="0.25">
      <c r="C423" s="59"/>
      <c r="D423" s="63"/>
      <c r="E423" s="60"/>
      <c r="F423" s="60"/>
      <c r="G423" s="60"/>
      <c r="H423" s="60"/>
      <c r="I423" s="60"/>
      <c r="J423" s="60"/>
      <c r="K423" s="60"/>
      <c r="L423" s="60"/>
      <c r="M423" s="60"/>
      <c r="N423" s="60"/>
      <c r="O423" s="60"/>
      <c r="P423" s="60"/>
      <c r="Q423" s="60"/>
      <c r="R423" s="60"/>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row>
    <row r="424" spans="3:83" x14ac:dyDescent="0.25">
      <c r="C424" s="59"/>
      <c r="D424" s="63"/>
      <c r="E424" s="60"/>
      <c r="F424" s="60"/>
      <c r="G424" s="60"/>
      <c r="H424" s="60"/>
      <c r="I424" s="60"/>
      <c r="J424" s="60"/>
      <c r="K424" s="60"/>
      <c r="L424" s="60"/>
      <c r="M424" s="60"/>
      <c r="N424" s="60"/>
      <c r="O424" s="60"/>
      <c r="P424" s="60"/>
      <c r="Q424" s="60"/>
      <c r="R424" s="60"/>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row>
    <row r="425" spans="3:83" x14ac:dyDescent="0.25">
      <c r="C425" s="59"/>
      <c r="D425" s="63"/>
      <c r="E425" s="60"/>
      <c r="F425" s="60"/>
      <c r="G425" s="60"/>
      <c r="H425" s="60"/>
      <c r="I425" s="60"/>
      <c r="J425" s="60"/>
      <c r="K425" s="60"/>
      <c r="L425" s="60"/>
      <c r="M425" s="60"/>
      <c r="N425" s="60"/>
      <c r="O425" s="60"/>
      <c r="P425" s="60"/>
      <c r="Q425" s="60"/>
      <c r="R425" s="60"/>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row>
    <row r="426" spans="3:83" x14ac:dyDescent="0.25">
      <c r="C426" s="59"/>
      <c r="D426" s="63"/>
      <c r="E426" s="60"/>
      <c r="F426" s="60"/>
      <c r="G426" s="60"/>
      <c r="H426" s="60"/>
      <c r="I426" s="60"/>
      <c r="J426" s="60"/>
      <c r="K426" s="60"/>
      <c r="L426" s="60"/>
      <c r="M426" s="60"/>
      <c r="N426" s="60"/>
      <c r="O426" s="60"/>
      <c r="P426" s="60"/>
      <c r="Q426" s="60"/>
      <c r="R426" s="60"/>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row>
    <row r="427" spans="3:83" x14ac:dyDescent="0.25">
      <c r="C427" s="59"/>
      <c r="D427" s="63"/>
      <c r="E427" s="60"/>
      <c r="F427" s="60"/>
      <c r="G427" s="60"/>
      <c r="H427" s="60"/>
      <c r="I427" s="60"/>
      <c r="J427" s="60"/>
      <c r="K427" s="60"/>
      <c r="L427" s="60"/>
      <c r="M427" s="60"/>
      <c r="N427" s="60"/>
      <c r="O427" s="60"/>
      <c r="P427" s="60"/>
      <c r="Q427" s="60"/>
      <c r="R427" s="60"/>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row>
    <row r="428" spans="3:83" x14ac:dyDescent="0.25">
      <c r="C428" s="59"/>
      <c r="D428" s="63"/>
      <c r="E428" s="60"/>
      <c r="F428" s="60"/>
      <c r="G428" s="60"/>
      <c r="H428" s="60"/>
      <c r="I428" s="60"/>
      <c r="J428" s="60"/>
      <c r="K428" s="60"/>
      <c r="L428" s="60"/>
      <c r="M428" s="60"/>
      <c r="N428" s="60"/>
      <c r="O428" s="60"/>
      <c r="P428" s="60"/>
      <c r="Q428" s="60"/>
      <c r="R428" s="60"/>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row>
    <row r="429" spans="3:83" x14ac:dyDescent="0.25">
      <c r="C429" s="59"/>
      <c r="D429" s="63"/>
      <c r="E429" s="60"/>
      <c r="F429" s="60"/>
      <c r="G429" s="60"/>
      <c r="H429" s="60"/>
      <c r="I429" s="60"/>
      <c r="J429" s="60"/>
      <c r="K429" s="60"/>
      <c r="L429" s="60"/>
      <c r="M429" s="60"/>
      <c r="N429" s="60"/>
      <c r="O429" s="60"/>
      <c r="P429" s="60"/>
      <c r="Q429" s="60"/>
      <c r="R429" s="60"/>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row>
    <row r="430" spans="3:83" x14ac:dyDescent="0.25">
      <c r="C430" s="59"/>
      <c r="D430" s="63"/>
      <c r="E430" s="60"/>
      <c r="F430" s="60"/>
      <c r="G430" s="60"/>
      <c r="H430" s="60"/>
      <c r="I430" s="60"/>
      <c r="J430" s="60"/>
      <c r="K430" s="60"/>
      <c r="L430" s="60"/>
      <c r="M430" s="60"/>
      <c r="N430" s="60"/>
      <c r="O430" s="60"/>
      <c r="P430" s="60"/>
      <c r="Q430" s="60"/>
      <c r="R430" s="60"/>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row>
    <row r="431" spans="3:83" x14ac:dyDescent="0.25">
      <c r="C431" s="59"/>
      <c r="D431" s="63"/>
      <c r="E431" s="60"/>
      <c r="F431" s="60"/>
      <c r="G431" s="60"/>
      <c r="H431" s="60"/>
      <c r="I431" s="60"/>
      <c r="J431" s="60"/>
      <c r="K431" s="60"/>
      <c r="L431" s="60"/>
      <c r="M431" s="60"/>
      <c r="N431" s="60"/>
      <c r="O431" s="60"/>
      <c r="P431" s="60"/>
      <c r="Q431" s="60"/>
      <c r="R431" s="60"/>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row>
    <row r="432" spans="3:83" x14ac:dyDescent="0.25">
      <c r="C432" s="59"/>
      <c r="D432" s="63"/>
      <c r="E432" s="60"/>
      <c r="F432" s="60"/>
      <c r="G432" s="60"/>
      <c r="H432" s="60"/>
      <c r="I432" s="60"/>
      <c r="J432" s="60"/>
      <c r="K432" s="60"/>
      <c r="L432" s="60"/>
      <c r="M432" s="60"/>
      <c r="N432" s="60"/>
      <c r="O432" s="60"/>
      <c r="P432" s="60"/>
      <c r="Q432" s="60"/>
      <c r="R432" s="60"/>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row>
    <row r="433" spans="3:83" x14ac:dyDescent="0.25">
      <c r="C433" s="59"/>
      <c r="D433" s="63"/>
      <c r="E433" s="60"/>
      <c r="F433" s="60"/>
      <c r="G433" s="60"/>
      <c r="H433" s="60"/>
      <c r="I433" s="60"/>
      <c r="J433" s="60"/>
      <c r="K433" s="60"/>
      <c r="L433" s="60"/>
      <c r="M433" s="60"/>
      <c r="N433" s="60"/>
      <c r="O433" s="60"/>
      <c r="P433" s="60"/>
      <c r="Q433" s="60"/>
      <c r="R433" s="60"/>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row>
    <row r="434" spans="3:83" x14ac:dyDescent="0.25">
      <c r="C434" s="59"/>
      <c r="D434" s="63"/>
      <c r="E434" s="60"/>
      <c r="F434" s="60"/>
      <c r="G434" s="60"/>
      <c r="H434" s="60"/>
      <c r="I434" s="60"/>
      <c r="J434" s="60"/>
      <c r="K434" s="60"/>
      <c r="L434" s="60"/>
      <c r="M434" s="60"/>
      <c r="N434" s="60"/>
      <c r="O434" s="60"/>
      <c r="P434" s="60"/>
      <c r="Q434" s="60"/>
      <c r="R434" s="60"/>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row>
    <row r="435" spans="3:83" x14ac:dyDescent="0.25">
      <c r="C435" s="59"/>
      <c r="D435" s="63"/>
      <c r="E435" s="60"/>
      <c r="F435" s="60"/>
      <c r="G435" s="60"/>
      <c r="H435" s="60"/>
      <c r="I435" s="60"/>
      <c r="J435" s="60"/>
      <c r="K435" s="60"/>
      <c r="L435" s="60"/>
      <c r="M435" s="60"/>
      <c r="N435" s="60"/>
      <c r="O435" s="60"/>
      <c r="P435" s="60"/>
      <c r="Q435" s="60"/>
      <c r="R435" s="60"/>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row>
    <row r="436" spans="3:83" x14ac:dyDescent="0.25">
      <c r="C436" s="59"/>
      <c r="D436" s="63"/>
      <c r="E436" s="60"/>
      <c r="F436" s="60"/>
      <c r="G436" s="60"/>
      <c r="H436" s="60"/>
      <c r="I436" s="60"/>
      <c r="J436" s="60"/>
      <c r="K436" s="60"/>
      <c r="L436" s="60"/>
      <c r="M436" s="60"/>
      <c r="N436" s="60"/>
      <c r="O436" s="60"/>
      <c r="P436" s="60"/>
      <c r="Q436" s="60"/>
      <c r="R436" s="60"/>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row>
    <row r="437" spans="3:83" x14ac:dyDescent="0.25">
      <c r="C437" s="59"/>
      <c r="D437" s="63"/>
      <c r="E437" s="60"/>
      <c r="F437" s="60"/>
      <c r="G437" s="60"/>
      <c r="H437" s="60"/>
      <c r="I437" s="60"/>
      <c r="J437" s="60"/>
      <c r="K437" s="60"/>
      <c r="L437" s="60"/>
      <c r="M437" s="60"/>
      <c r="N437" s="60"/>
      <c r="O437" s="60"/>
      <c r="P437" s="60"/>
      <c r="Q437" s="60"/>
      <c r="R437" s="60"/>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row>
    <row r="438" spans="3:83" x14ac:dyDescent="0.25">
      <c r="C438" s="59"/>
      <c r="D438" s="63"/>
      <c r="E438" s="60"/>
      <c r="F438" s="60"/>
      <c r="G438" s="60"/>
      <c r="H438" s="60"/>
      <c r="I438" s="60"/>
      <c r="J438" s="60"/>
      <c r="K438" s="60"/>
      <c r="L438" s="60"/>
      <c r="M438" s="60"/>
      <c r="N438" s="60"/>
      <c r="O438" s="60"/>
      <c r="P438" s="60"/>
      <c r="Q438" s="60"/>
      <c r="R438" s="60"/>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row>
    <row r="439" spans="3:83" x14ac:dyDescent="0.25">
      <c r="C439" s="59"/>
      <c r="D439" s="63"/>
      <c r="E439" s="60"/>
      <c r="F439" s="60"/>
      <c r="G439" s="60"/>
      <c r="H439" s="60"/>
      <c r="I439" s="60"/>
      <c r="J439" s="60"/>
      <c r="K439" s="60"/>
      <c r="L439" s="60"/>
      <c r="M439" s="60"/>
      <c r="N439" s="60"/>
      <c r="O439" s="60"/>
      <c r="P439" s="60"/>
      <c r="Q439" s="60"/>
      <c r="R439" s="60"/>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row>
    <row r="440" spans="3:83" x14ac:dyDescent="0.25">
      <c r="C440" s="59"/>
      <c r="D440" s="63"/>
      <c r="E440" s="60"/>
      <c r="F440" s="60"/>
      <c r="G440" s="60"/>
      <c r="H440" s="60"/>
      <c r="I440" s="60"/>
      <c r="J440" s="60"/>
      <c r="K440" s="60"/>
      <c r="L440" s="60"/>
      <c r="M440" s="60"/>
      <c r="N440" s="60"/>
      <c r="O440" s="60"/>
      <c r="P440" s="60"/>
      <c r="Q440" s="60"/>
      <c r="R440" s="60"/>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row>
    <row r="441" spans="3:83" x14ac:dyDescent="0.25">
      <c r="C441" s="59"/>
      <c r="D441" s="63"/>
      <c r="E441" s="60"/>
      <c r="F441" s="60"/>
      <c r="G441" s="60"/>
      <c r="H441" s="60"/>
      <c r="I441" s="60"/>
      <c r="J441" s="60"/>
      <c r="K441" s="60"/>
      <c r="L441" s="60"/>
      <c r="M441" s="60"/>
      <c r="N441" s="60"/>
      <c r="O441" s="60"/>
      <c r="P441" s="60"/>
      <c r="Q441" s="60"/>
      <c r="R441" s="60"/>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row>
    <row r="442" spans="3:83" x14ac:dyDescent="0.25">
      <c r="C442" s="59"/>
      <c r="D442" s="63"/>
      <c r="E442" s="60"/>
      <c r="F442" s="60"/>
      <c r="G442" s="60"/>
      <c r="H442" s="60"/>
      <c r="I442" s="60"/>
      <c r="J442" s="60"/>
      <c r="K442" s="60"/>
      <c r="L442" s="60"/>
      <c r="M442" s="60"/>
      <c r="N442" s="60"/>
      <c r="O442" s="60"/>
      <c r="P442" s="60"/>
      <c r="Q442" s="60"/>
      <c r="R442" s="60"/>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row>
    <row r="443" spans="3:83" x14ac:dyDescent="0.25">
      <c r="C443" s="59"/>
      <c r="D443" s="63"/>
      <c r="E443" s="60"/>
      <c r="F443" s="60"/>
      <c r="G443" s="60"/>
      <c r="H443" s="60"/>
      <c r="I443" s="60"/>
      <c r="J443" s="60"/>
      <c r="K443" s="60"/>
      <c r="L443" s="60"/>
      <c r="M443" s="60"/>
      <c r="N443" s="60"/>
      <c r="O443" s="60"/>
      <c r="P443" s="60"/>
      <c r="Q443" s="60"/>
      <c r="R443" s="60"/>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row>
    <row r="444" spans="3:83" x14ac:dyDescent="0.25">
      <c r="C444" s="59"/>
      <c r="D444" s="63"/>
      <c r="E444" s="60"/>
      <c r="F444" s="60"/>
      <c r="G444" s="60"/>
      <c r="H444" s="60"/>
      <c r="I444" s="60"/>
      <c r="J444" s="60"/>
      <c r="K444" s="60"/>
      <c r="L444" s="60"/>
      <c r="M444" s="60"/>
      <c r="N444" s="60"/>
      <c r="O444" s="60"/>
      <c r="P444" s="60"/>
      <c r="Q444" s="60"/>
      <c r="R444" s="60"/>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row>
    <row r="445" spans="3:83" x14ac:dyDescent="0.25">
      <c r="C445" s="59"/>
      <c r="D445" s="63"/>
      <c r="E445" s="60"/>
      <c r="F445" s="60"/>
      <c r="G445" s="60"/>
      <c r="H445" s="60"/>
      <c r="I445" s="60"/>
      <c r="J445" s="60"/>
      <c r="K445" s="60"/>
      <c r="L445" s="60"/>
      <c r="M445" s="60"/>
      <c r="N445" s="60"/>
      <c r="O445" s="60"/>
      <c r="P445" s="60"/>
      <c r="Q445" s="60"/>
      <c r="R445" s="60"/>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row>
    <row r="446" spans="3:83" x14ac:dyDescent="0.25">
      <c r="C446" s="59"/>
      <c r="D446" s="63"/>
      <c r="E446" s="60"/>
      <c r="F446" s="60"/>
      <c r="G446" s="60"/>
      <c r="H446" s="60"/>
      <c r="I446" s="60"/>
      <c r="J446" s="60"/>
      <c r="K446" s="60"/>
      <c r="L446" s="60"/>
      <c r="M446" s="60"/>
      <c r="N446" s="60"/>
      <c r="O446" s="60"/>
      <c r="P446" s="60"/>
      <c r="Q446" s="60"/>
      <c r="R446" s="60"/>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row>
    <row r="447" spans="3:83" x14ac:dyDescent="0.25">
      <c r="C447" s="59"/>
      <c r="D447" s="63"/>
      <c r="E447" s="60"/>
      <c r="F447" s="60"/>
      <c r="G447" s="60"/>
      <c r="H447" s="60"/>
      <c r="I447" s="60"/>
      <c r="J447" s="60"/>
      <c r="K447" s="60"/>
      <c r="L447" s="60"/>
      <c r="M447" s="60"/>
      <c r="N447" s="60"/>
      <c r="O447" s="60"/>
      <c r="P447" s="60"/>
      <c r="Q447" s="60"/>
      <c r="R447" s="60"/>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row>
    <row r="448" spans="3:83" x14ac:dyDescent="0.25">
      <c r="C448" s="59"/>
      <c r="D448" s="63"/>
      <c r="E448" s="60"/>
      <c r="F448" s="60"/>
      <c r="G448" s="60"/>
      <c r="H448" s="60"/>
      <c r="I448" s="60"/>
      <c r="J448" s="60"/>
      <c r="K448" s="60"/>
      <c r="L448" s="60"/>
      <c r="M448" s="60"/>
      <c r="N448" s="60"/>
      <c r="O448" s="60"/>
      <c r="P448" s="60"/>
      <c r="Q448" s="60"/>
      <c r="R448" s="60"/>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row>
    <row r="449" spans="3:83" x14ac:dyDescent="0.25">
      <c r="C449" s="59"/>
      <c r="D449" s="63"/>
      <c r="E449" s="60"/>
      <c r="F449" s="60"/>
      <c r="G449" s="60"/>
      <c r="H449" s="60"/>
      <c r="I449" s="60"/>
      <c r="J449" s="60"/>
      <c r="K449" s="60"/>
      <c r="L449" s="60"/>
      <c r="M449" s="60"/>
      <c r="N449" s="60"/>
      <c r="O449" s="60"/>
      <c r="P449" s="60"/>
      <c r="Q449" s="60"/>
      <c r="R449" s="60"/>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row>
    <row r="450" spans="3:83" x14ac:dyDescent="0.25">
      <c r="C450" s="59"/>
      <c r="D450" s="63"/>
      <c r="E450" s="60"/>
      <c r="F450" s="60"/>
      <c r="G450" s="60"/>
      <c r="H450" s="60"/>
      <c r="I450" s="60"/>
      <c r="J450" s="60"/>
      <c r="K450" s="60"/>
      <c r="L450" s="60"/>
      <c r="M450" s="60"/>
      <c r="N450" s="60"/>
      <c r="O450" s="60"/>
      <c r="P450" s="60"/>
      <c r="Q450" s="60"/>
      <c r="R450" s="60"/>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row>
    <row r="451" spans="3:83" x14ac:dyDescent="0.25">
      <c r="C451" s="59"/>
      <c r="D451" s="63"/>
      <c r="E451" s="60"/>
      <c r="F451" s="60"/>
      <c r="G451" s="60"/>
      <c r="H451" s="60"/>
      <c r="I451" s="60"/>
      <c r="J451" s="60"/>
      <c r="K451" s="60"/>
      <c r="L451" s="60"/>
      <c r="M451" s="60"/>
      <c r="N451" s="60"/>
      <c r="O451" s="60"/>
      <c r="P451" s="60"/>
      <c r="Q451" s="60"/>
      <c r="R451" s="60"/>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row>
    <row r="452" spans="3:83" x14ac:dyDescent="0.25">
      <c r="C452" s="59"/>
      <c r="D452" s="63"/>
      <c r="E452" s="60"/>
      <c r="F452" s="60"/>
      <c r="G452" s="60"/>
      <c r="H452" s="60"/>
      <c r="I452" s="60"/>
      <c r="J452" s="60"/>
      <c r="K452" s="60"/>
      <c r="L452" s="60"/>
      <c r="M452" s="60"/>
      <c r="N452" s="60"/>
      <c r="O452" s="60"/>
      <c r="P452" s="60"/>
      <c r="Q452" s="60"/>
      <c r="R452" s="60"/>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row>
    <row r="453" spans="3:83" x14ac:dyDescent="0.25">
      <c r="C453" s="59"/>
      <c r="D453" s="63"/>
      <c r="E453" s="60"/>
      <c r="F453" s="60"/>
      <c r="G453" s="60"/>
      <c r="H453" s="60"/>
      <c r="I453" s="60"/>
      <c r="J453" s="60"/>
      <c r="K453" s="60"/>
      <c r="L453" s="60"/>
      <c r="M453" s="60"/>
      <c r="N453" s="60"/>
      <c r="O453" s="60"/>
      <c r="P453" s="60"/>
      <c r="Q453" s="60"/>
      <c r="R453" s="60"/>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row>
    <row r="454" spans="3:83" x14ac:dyDescent="0.25">
      <c r="C454" s="59"/>
      <c r="D454" s="63"/>
      <c r="E454" s="60"/>
      <c r="F454" s="60"/>
      <c r="G454" s="60"/>
      <c r="H454" s="60"/>
      <c r="I454" s="60"/>
      <c r="J454" s="60"/>
      <c r="K454" s="60"/>
      <c r="L454" s="60"/>
      <c r="M454" s="60"/>
      <c r="N454" s="60"/>
      <c r="O454" s="60"/>
      <c r="P454" s="60"/>
      <c r="Q454" s="60"/>
      <c r="R454" s="60"/>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row>
    <row r="455" spans="3:83" x14ac:dyDescent="0.25">
      <c r="C455" s="59"/>
      <c r="D455" s="63"/>
      <c r="E455" s="60"/>
      <c r="F455" s="60"/>
      <c r="G455" s="60"/>
      <c r="H455" s="60"/>
      <c r="I455" s="60"/>
      <c r="J455" s="60"/>
      <c r="K455" s="60"/>
      <c r="L455" s="60"/>
      <c r="M455" s="60"/>
      <c r="N455" s="60"/>
      <c r="O455" s="60"/>
      <c r="P455" s="60"/>
      <c r="Q455" s="60"/>
      <c r="R455" s="60"/>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row>
    <row r="456" spans="3:83" x14ac:dyDescent="0.25">
      <c r="C456" s="59"/>
      <c r="D456" s="63"/>
      <c r="E456" s="60"/>
      <c r="F456" s="60"/>
      <c r="G456" s="60"/>
      <c r="H456" s="60"/>
      <c r="I456" s="60"/>
      <c r="J456" s="60"/>
      <c r="K456" s="60"/>
      <c r="L456" s="60"/>
      <c r="M456" s="60"/>
      <c r="N456" s="60"/>
      <c r="O456" s="60"/>
      <c r="P456" s="60"/>
      <c r="Q456" s="60"/>
      <c r="R456" s="60"/>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row>
    <row r="457" spans="3:83" x14ac:dyDescent="0.25">
      <c r="C457" s="59"/>
      <c r="D457" s="63"/>
      <c r="E457" s="60"/>
      <c r="F457" s="60"/>
      <c r="G457" s="60"/>
      <c r="H457" s="60"/>
      <c r="I457" s="60"/>
      <c r="J457" s="60"/>
      <c r="K457" s="60"/>
      <c r="L457" s="60"/>
      <c r="M457" s="60"/>
      <c r="N457" s="60"/>
      <c r="O457" s="60"/>
      <c r="P457" s="60"/>
      <c r="Q457" s="60"/>
      <c r="R457" s="60"/>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row>
    <row r="458" spans="3:83" x14ac:dyDescent="0.25">
      <c r="C458" s="59"/>
      <c r="D458" s="63"/>
      <c r="E458" s="60"/>
      <c r="F458" s="60"/>
      <c r="G458" s="60"/>
      <c r="H458" s="60"/>
      <c r="I458" s="60"/>
      <c r="J458" s="60"/>
      <c r="K458" s="60"/>
      <c r="L458" s="60"/>
      <c r="M458" s="60"/>
      <c r="N458" s="60"/>
      <c r="O458" s="60"/>
      <c r="P458" s="60"/>
      <c r="Q458" s="60"/>
      <c r="R458" s="60"/>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row>
    <row r="459" spans="3:83" x14ac:dyDescent="0.25">
      <c r="C459" s="59"/>
      <c r="D459" s="63"/>
      <c r="E459" s="60"/>
      <c r="F459" s="60"/>
      <c r="G459" s="60"/>
      <c r="H459" s="60"/>
      <c r="I459" s="60"/>
      <c r="J459" s="60"/>
      <c r="K459" s="60"/>
      <c r="L459" s="60"/>
      <c r="M459" s="60"/>
      <c r="N459" s="60"/>
      <c r="O459" s="60"/>
      <c r="P459" s="60"/>
      <c r="Q459" s="60"/>
      <c r="R459" s="60"/>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row>
    <row r="460" spans="3:83" x14ac:dyDescent="0.25">
      <c r="C460" s="59"/>
      <c r="D460" s="63"/>
      <c r="E460" s="60"/>
      <c r="F460" s="60"/>
      <c r="G460" s="60"/>
      <c r="H460" s="60"/>
      <c r="I460" s="60"/>
      <c r="J460" s="60"/>
      <c r="K460" s="60"/>
      <c r="L460" s="60"/>
      <c r="M460" s="60"/>
      <c r="N460" s="60"/>
      <c r="O460" s="60"/>
      <c r="P460" s="60"/>
      <c r="Q460" s="60"/>
      <c r="R460" s="60"/>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row>
    <row r="461" spans="3:83" x14ac:dyDescent="0.25">
      <c r="C461" s="59"/>
      <c r="D461" s="63"/>
      <c r="E461" s="60"/>
      <c r="F461" s="60"/>
      <c r="G461" s="60"/>
      <c r="H461" s="60"/>
      <c r="I461" s="60"/>
      <c r="J461" s="60"/>
      <c r="K461" s="60"/>
      <c r="L461" s="60"/>
      <c r="M461" s="60"/>
      <c r="N461" s="60"/>
      <c r="O461" s="60"/>
      <c r="P461" s="60"/>
      <c r="Q461" s="60"/>
      <c r="R461" s="60"/>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row>
    <row r="462" spans="3:83" x14ac:dyDescent="0.25">
      <c r="C462" s="59"/>
      <c r="D462" s="63"/>
      <c r="E462" s="60"/>
      <c r="F462" s="60"/>
      <c r="G462" s="60"/>
      <c r="H462" s="60"/>
      <c r="I462" s="60"/>
      <c r="J462" s="60"/>
      <c r="K462" s="60"/>
      <c r="L462" s="60"/>
      <c r="M462" s="60"/>
      <c r="N462" s="60"/>
      <c r="O462" s="60"/>
      <c r="P462" s="60"/>
      <c r="Q462" s="60"/>
      <c r="R462" s="60"/>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row>
    <row r="463" spans="3:83" x14ac:dyDescent="0.25">
      <c r="C463" s="59"/>
      <c r="D463" s="63"/>
      <c r="E463" s="60"/>
      <c r="F463" s="60"/>
      <c r="G463" s="60"/>
      <c r="H463" s="60"/>
      <c r="I463" s="60"/>
      <c r="J463" s="60"/>
      <c r="K463" s="60"/>
      <c r="L463" s="60"/>
      <c r="M463" s="60"/>
      <c r="N463" s="60"/>
      <c r="O463" s="60"/>
      <c r="P463" s="60"/>
      <c r="Q463" s="60"/>
      <c r="R463" s="60"/>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row>
    <row r="464" spans="3:83" x14ac:dyDescent="0.25">
      <c r="C464" s="59"/>
      <c r="D464" s="63"/>
      <c r="E464" s="60"/>
      <c r="F464" s="60"/>
      <c r="G464" s="60"/>
      <c r="H464" s="60"/>
      <c r="I464" s="60"/>
      <c r="J464" s="60"/>
      <c r="K464" s="60"/>
      <c r="L464" s="60"/>
      <c r="M464" s="60"/>
      <c r="N464" s="60"/>
      <c r="O464" s="60"/>
      <c r="P464" s="60"/>
      <c r="Q464" s="60"/>
      <c r="R464" s="60"/>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row>
    <row r="465" spans="3:83" x14ac:dyDescent="0.25">
      <c r="C465" s="59"/>
      <c r="D465" s="63"/>
      <c r="E465" s="60"/>
      <c r="F465" s="60"/>
      <c r="G465" s="60"/>
      <c r="H465" s="60"/>
      <c r="I465" s="60"/>
      <c r="J465" s="60"/>
      <c r="K465" s="60"/>
      <c r="L465" s="60"/>
      <c r="M465" s="60"/>
      <c r="N465" s="60"/>
      <c r="O465" s="60"/>
      <c r="P465" s="60"/>
      <c r="Q465" s="60"/>
      <c r="R465" s="60"/>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row>
    <row r="466" spans="3:83" x14ac:dyDescent="0.25">
      <c r="C466" s="59"/>
      <c r="D466" s="63"/>
      <c r="E466" s="60"/>
      <c r="F466" s="60"/>
      <c r="G466" s="60"/>
      <c r="H466" s="60"/>
      <c r="I466" s="60"/>
      <c r="J466" s="60"/>
      <c r="K466" s="60"/>
      <c r="L466" s="60"/>
      <c r="M466" s="60"/>
      <c r="N466" s="60"/>
      <c r="O466" s="60"/>
      <c r="P466" s="60"/>
      <c r="Q466" s="60"/>
      <c r="R466" s="60"/>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row>
    <row r="467" spans="3:83" x14ac:dyDescent="0.25">
      <c r="C467" s="59"/>
      <c r="D467" s="63"/>
      <c r="E467" s="60"/>
      <c r="F467" s="60"/>
      <c r="G467" s="60"/>
      <c r="H467" s="60"/>
      <c r="I467" s="60"/>
      <c r="J467" s="60"/>
      <c r="K467" s="60"/>
      <c r="L467" s="60"/>
      <c r="M467" s="60"/>
      <c r="N467" s="60"/>
      <c r="O467" s="60"/>
      <c r="P467" s="60"/>
      <c r="Q467" s="60"/>
      <c r="R467" s="60"/>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row>
    <row r="468" spans="3:83" x14ac:dyDescent="0.25">
      <c r="C468" s="59"/>
      <c r="D468" s="63"/>
      <c r="E468" s="60"/>
      <c r="F468" s="60"/>
      <c r="G468" s="60"/>
      <c r="H468" s="60"/>
      <c r="I468" s="60"/>
      <c r="J468" s="60"/>
      <c r="K468" s="60"/>
      <c r="L468" s="60"/>
      <c r="M468" s="60"/>
      <c r="N468" s="60"/>
      <c r="O468" s="60"/>
      <c r="P468" s="60"/>
      <c r="Q468" s="60"/>
      <c r="R468" s="60"/>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row>
    <row r="469" spans="3:83" x14ac:dyDescent="0.25">
      <c r="C469" s="59"/>
      <c r="D469" s="63"/>
      <c r="E469" s="60"/>
      <c r="F469" s="60"/>
      <c r="G469" s="60"/>
      <c r="H469" s="60"/>
      <c r="I469" s="60"/>
      <c r="J469" s="60"/>
      <c r="K469" s="60"/>
      <c r="L469" s="60"/>
      <c r="M469" s="60"/>
      <c r="N469" s="60"/>
      <c r="O469" s="60"/>
      <c r="P469" s="60"/>
      <c r="Q469" s="60"/>
      <c r="R469" s="60"/>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row>
    <row r="470" spans="3:83" x14ac:dyDescent="0.25">
      <c r="C470" s="59"/>
      <c r="D470" s="63"/>
      <c r="E470" s="60"/>
      <c r="F470" s="60"/>
      <c r="G470" s="60"/>
      <c r="H470" s="60"/>
      <c r="I470" s="60"/>
      <c r="J470" s="60"/>
      <c r="K470" s="60"/>
      <c r="L470" s="60"/>
      <c r="M470" s="60"/>
      <c r="N470" s="60"/>
      <c r="O470" s="60"/>
      <c r="P470" s="60"/>
      <c r="Q470" s="60"/>
      <c r="R470" s="60"/>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row>
    <row r="471" spans="3:83" x14ac:dyDescent="0.25">
      <c r="C471" s="59"/>
      <c r="D471" s="63"/>
      <c r="E471" s="60"/>
      <c r="F471" s="60"/>
      <c r="G471" s="60"/>
      <c r="H471" s="60"/>
      <c r="I471" s="60"/>
      <c r="J471" s="60"/>
      <c r="K471" s="60"/>
      <c r="L471" s="60"/>
      <c r="M471" s="60"/>
      <c r="N471" s="60"/>
      <c r="O471" s="60"/>
      <c r="P471" s="60"/>
      <c r="Q471" s="60"/>
      <c r="R471" s="60"/>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row>
    <row r="472" spans="3:83" x14ac:dyDescent="0.25">
      <c r="C472" s="59"/>
      <c r="D472" s="63"/>
      <c r="E472" s="60"/>
      <c r="F472" s="60"/>
      <c r="G472" s="60"/>
      <c r="H472" s="60"/>
      <c r="I472" s="60"/>
      <c r="J472" s="60"/>
      <c r="K472" s="60"/>
      <c r="L472" s="60"/>
      <c r="M472" s="60"/>
      <c r="N472" s="60"/>
      <c r="O472" s="60"/>
      <c r="P472" s="60"/>
      <c r="Q472" s="60"/>
      <c r="R472" s="60"/>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row>
    <row r="473" spans="3:83" x14ac:dyDescent="0.25">
      <c r="C473" s="59"/>
      <c r="D473" s="63"/>
      <c r="E473" s="60"/>
      <c r="F473" s="60"/>
      <c r="G473" s="60"/>
      <c r="H473" s="60"/>
      <c r="I473" s="60"/>
      <c r="J473" s="60"/>
      <c r="K473" s="60"/>
      <c r="L473" s="60"/>
      <c r="M473" s="60"/>
      <c r="N473" s="60"/>
      <c r="O473" s="60"/>
      <c r="P473" s="60"/>
      <c r="Q473" s="60"/>
      <c r="R473" s="60"/>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row>
    <row r="474" spans="3:83" x14ac:dyDescent="0.25">
      <c r="C474" s="59"/>
      <c r="D474" s="63"/>
      <c r="E474" s="60"/>
      <c r="F474" s="60"/>
      <c r="G474" s="60"/>
      <c r="H474" s="60"/>
      <c r="I474" s="60"/>
      <c r="J474" s="60"/>
      <c r="K474" s="60"/>
      <c r="L474" s="60"/>
      <c r="M474" s="60"/>
      <c r="N474" s="60"/>
      <c r="O474" s="60"/>
      <c r="P474" s="60"/>
      <c r="Q474" s="60"/>
      <c r="R474" s="60"/>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row>
    <row r="475" spans="3:83" x14ac:dyDescent="0.25">
      <c r="C475" s="59"/>
      <c r="D475" s="63"/>
      <c r="E475" s="60"/>
      <c r="F475" s="60"/>
      <c r="G475" s="60"/>
      <c r="H475" s="60"/>
      <c r="I475" s="60"/>
      <c r="J475" s="60"/>
      <c r="K475" s="60"/>
      <c r="L475" s="60"/>
      <c r="M475" s="60"/>
      <c r="N475" s="60"/>
      <c r="O475" s="60"/>
      <c r="P475" s="60"/>
      <c r="Q475" s="60"/>
      <c r="R475" s="60"/>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row>
    <row r="476" spans="3:83" x14ac:dyDescent="0.25">
      <c r="C476" s="59"/>
      <c r="D476" s="63"/>
      <c r="E476" s="60"/>
      <c r="F476" s="60"/>
      <c r="G476" s="60"/>
      <c r="H476" s="60"/>
      <c r="I476" s="60"/>
      <c r="J476" s="60"/>
      <c r="K476" s="60"/>
      <c r="L476" s="60"/>
      <c r="M476" s="60"/>
      <c r="N476" s="60"/>
      <c r="O476" s="60"/>
      <c r="P476" s="60"/>
      <c r="Q476" s="60"/>
      <c r="R476" s="60"/>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row>
    <row r="477" spans="3:83" x14ac:dyDescent="0.25">
      <c r="C477" s="59"/>
      <c r="D477" s="63"/>
      <c r="E477" s="60"/>
      <c r="F477" s="60"/>
      <c r="G477" s="60"/>
      <c r="H477" s="60"/>
      <c r="I477" s="60"/>
      <c r="J477" s="60"/>
      <c r="K477" s="60"/>
      <c r="L477" s="60"/>
      <c r="M477" s="60"/>
      <c r="N477" s="60"/>
      <c r="O477" s="60"/>
      <c r="P477" s="60"/>
      <c r="Q477" s="60"/>
      <c r="R477" s="60"/>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row>
    <row r="478" spans="3:83" x14ac:dyDescent="0.25">
      <c r="C478" s="59"/>
      <c r="D478" s="63"/>
      <c r="E478" s="60"/>
      <c r="F478" s="60"/>
      <c r="G478" s="60"/>
      <c r="H478" s="60"/>
      <c r="I478" s="60"/>
      <c r="J478" s="60"/>
      <c r="K478" s="60"/>
      <c r="L478" s="60"/>
      <c r="M478" s="60"/>
      <c r="N478" s="60"/>
      <c r="O478" s="60"/>
      <c r="P478" s="60"/>
      <c r="Q478" s="60"/>
      <c r="R478" s="60"/>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row>
    <row r="479" spans="3:83" x14ac:dyDescent="0.25">
      <c r="C479" s="59"/>
      <c r="D479" s="63"/>
      <c r="E479" s="60"/>
      <c r="F479" s="60"/>
      <c r="G479" s="60"/>
      <c r="H479" s="60"/>
      <c r="I479" s="60"/>
      <c r="J479" s="60"/>
      <c r="K479" s="60"/>
      <c r="L479" s="60"/>
      <c r="M479" s="60"/>
      <c r="N479" s="60"/>
      <c r="O479" s="60"/>
      <c r="P479" s="60"/>
      <c r="Q479" s="60"/>
      <c r="R479" s="60"/>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row>
    <row r="480" spans="3:83" x14ac:dyDescent="0.25">
      <c r="C480" s="59"/>
      <c r="D480" s="63"/>
      <c r="E480" s="60"/>
      <c r="F480" s="60"/>
      <c r="G480" s="60"/>
      <c r="H480" s="60"/>
      <c r="I480" s="60"/>
      <c r="J480" s="60"/>
      <c r="K480" s="60"/>
      <c r="L480" s="60"/>
      <c r="M480" s="60"/>
      <c r="N480" s="60"/>
      <c r="O480" s="60"/>
      <c r="P480" s="60"/>
      <c r="Q480" s="60"/>
      <c r="R480" s="60"/>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row>
    <row r="481" spans="3:83" x14ac:dyDescent="0.25">
      <c r="C481" s="59"/>
      <c r="D481" s="63"/>
      <c r="E481" s="60"/>
      <c r="F481" s="60"/>
      <c r="G481" s="60"/>
      <c r="H481" s="60"/>
      <c r="I481" s="60"/>
      <c r="J481" s="60"/>
      <c r="K481" s="60"/>
      <c r="L481" s="60"/>
      <c r="M481" s="60"/>
      <c r="N481" s="60"/>
      <c r="O481" s="60"/>
      <c r="P481" s="60"/>
      <c r="Q481" s="60"/>
      <c r="R481" s="60"/>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row>
    <row r="482" spans="3:83" x14ac:dyDescent="0.25">
      <c r="C482" s="59"/>
      <c r="D482" s="63"/>
      <c r="E482" s="60"/>
      <c r="F482" s="60"/>
      <c r="G482" s="60"/>
      <c r="H482" s="60"/>
      <c r="I482" s="60"/>
      <c r="J482" s="60"/>
      <c r="K482" s="60"/>
      <c r="L482" s="60"/>
      <c r="M482" s="60"/>
      <c r="N482" s="60"/>
      <c r="O482" s="60"/>
      <c r="P482" s="60"/>
      <c r="Q482" s="60"/>
      <c r="R482" s="60"/>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row>
    <row r="483" spans="3:83" x14ac:dyDescent="0.25">
      <c r="C483" s="59"/>
      <c r="D483" s="63"/>
      <c r="E483" s="60"/>
      <c r="F483" s="60"/>
      <c r="G483" s="60"/>
      <c r="H483" s="60"/>
      <c r="I483" s="60"/>
      <c r="J483" s="60"/>
      <c r="K483" s="60"/>
      <c r="L483" s="60"/>
      <c r="M483" s="60"/>
      <c r="N483" s="60"/>
      <c r="O483" s="60"/>
      <c r="P483" s="60"/>
      <c r="Q483" s="60"/>
      <c r="R483" s="60"/>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row>
    <row r="484" spans="3:83" x14ac:dyDescent="0.25">
      <c r="C484" s="59"/>
      <c r="D484" s="63"/>
      <c r="E484" s="60"/>
      <c r="F484" s="60"/>
      <c r="G484" s="60"/>
      <c r="H484" s="60"/>
      <c r="I484" s="60"/>
      <c r="J484" s="60"/>
      <c r="K484" s="60"/>
      <c r="L484" s="60"/>
      <c r="M484" s="60"/>
      <c r="N484" s="60"/>
      <c r="O484" s="60"/>
      <c r="P484" s="60"/>
      <c r="Q484" s="60"/>
      <c r="R484" s="60"/>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row>
    <row r="485" spans="3:83" x14ac:dyDescent="0.25">
      <c r="C485" s="59"/>
      <c r="D485" s="63"/>
      <c r="E485" s="60"/>
      <c r="F485" s="60"/>
      <c r="G485" s="60"/>
      <c r="H485" s="60"/>
      <c r="I485" s="60"/>
      <c r="J485" s="60"/>
      <c r="K485" s="60"/>
      <c r="L485" s="60"/>
      <c r="M485" s="60"/>
      <c r="N485" s="60"/>
      <c r="O485" s="60"/>
      <c r="P485" s="60"/>
      <c r="Q485" s="60"/>
      <c r="R485" s="60"/>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row>
    <row r="486" spans="3:83" x14ac:dyDescent="0.25">
      <c r="C486" s="59"/>
      <c r="D486" s="63"/>
      <c r="E486" s="60"/>
      <c r="F486" s="60"/>
      <c r="G486" s="60"/>
      <c r="H486" s="60"/>
      <c r="I486" s="60"/>
      <c r="J486" s="60"/>
      <c r="K486" s="60"/>
      <c r="L486" s="60"/>
      <c r="M486" s="60"/>
      <c r="N486" s="60"/>
      <c r="O486" s="60"/>
      <c r="P486" s="60"/>
      <c r="Q486" s="60"/>
      <c r="R486" s="60"/>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row>
    <row r="487" spans="3:83" x14ac:dyDescent="0.25">
      <c r="C487" s="59"/>
      <c r="D487" s="63"/>
      <c r="E487" s="60"/>
      <c r="F487" s="60"/>
      <c r="G487" s="60"/>
      <c r="H487" s="60"/>
      <c r="I487" s="60"/>
      <c r="J487" s="60"/>
      <c r="K487" s="60"/>
      <c r="L487" s="60"/>
      <c r="M487" s="60"/>
      <c r="N487" s="60"/>
      <c r="O487" s="60"/>
      <c r="P487" s="60"/>
      <c r="Q487" s="60"/>
      <c r="R487" s="60"/>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row>
    <row r="488" spans="3:83" x14ac:dyDescent="0.25">
      <c r="C488" s="59"/>
      <c r="D488" s="63"/>
      <c r="E488" s="60"/>
      <c r="F488" s="60"/>
      <c r="G488" s="60"/>
      <c r="H488" s="60"/>
      <c r="I488" s="60"/>
      <c r="J488" s="60"/>
      <c r="K488" s="60"/>
      <c r="L488" s="60"/>
      <c r="M488" s="60"/>
      <c r="N488" s="60"/>
      <c r="O488" s="60"/>
      <c r="P488" s="60"/>
      <c r="Q488" s="60"/>
      <c r="R488" s="60"/>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row>
    <row r="489" spans="3:83" x14ac:dyDescent="0.25">
      <c r="C489" s="59"/>
      <c r="D489" s="63"/>
      <c r="E489" s="60"/>
      <c r="F489" s="60"/>
      <c r="G489" s="60"/>
      <c r="H489" s="60"/>
      <c r="I489" s="60"/>
      <c r="J489" s="60"/>
      <c r="K489" s="60"/>
      <c r="L489" s="60"/>
      <c r="M489" s="60"/>
      <c r="N489" s="60"/>
      <c r="O489" s="60"/>
      <c r="P489" s="60"/>
      <c r="Q489" s="60"/>
      <c r="R489" s="60"/>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row>
    <row r="490" spans="3:83" x14ac:dyDescent="0.25">
      <c r="C490" s="59"/>
      <c r="D490" s="63"/>
      <c r="E490" s="60"/>
      <c r="F490" s="60"/>
      <c r="G490" s="60"/>
      <c r="H490" s="60"/>
      <c r="I490" s="60"/>
      <c r="J490" s="60"/>
      <c r="K490" s="60"/>
      <c r="L490" s="60"/>
      <c r="M490" s="60"/>
      <c r="N490" s="60"/>
      <c r="O490" s="60"/>
      <c r="P490" s="60"/>
      <c r="Q490" s="60"/>
      <c r="R490" s="60"/>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row>
    <row r="491" spans="3:83" x14ac:dyDescent="0.25">
      <c r="C491" s="59"/>
      <c r="D491" s="63"/>
      <c r="E491" s="60"/>
      <c r="F491" s="60"/>
      <c r="G491" s="60"/>
      <c r="H491" s="60"/>
      <c r="I491" s="60"/>
      <c r="J491" s="60"/>
      <c r="K491" s="60"/>
      <c r="L491" s="60"/>
      <c r="M491" s="60"/>
      <c r="N491" s="60"/>
      <c r="O491" s="60"/>
      <c r="P491" s="60"/>
      <c r="Q491" s="60"/>
      <c r="R491" s="60"/>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row>
    <row r="492" spans="3:83" x14ac:dyDescent="0.25">
      <c r="C492" s="59"/>
      <c r="D492" s="63"/>
      <c r="E492" s="60"/>
      <c r="F492" s="60"/>
      <c r="G492" s="60"/>
      <c r="H492" s="60"/>
      <c r="I492" s="60"/>
      <c r="J492" s="60"/>
      <c r="K492" s="60"/>
      <c r="L492" s="60"/>
      <c r="M492" s="60"/>
      <c r="N492" s="60"/>
      <c r="O492" s="60"/>
      <c r="P492" s="60"/>
      <c r="Q492" s="60"/>
      <c r="R492" s="60"/>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row>
    <row r="493" spans="3:83" x14ac:dyDescent="0.25">
      <c r="C493" s="59"/>
      <c r="D493" s="63"/>
      <c r="E493" s="60"/>
      <c r="F493" s="60"/>
      <c r="G493" s="60"/>
      <c r="H493" s="60"/>
      <c r="I493" s="60"/>
      <c r="J493" s="60"/>
      <c r="K493" s="60"/>
      <c r="L493" s="60"/>
      <c r="M493" s="60"/>
      <c r="N493" s="60"/>
      <c r="O493" s="60"/>
      <c r="P493" s="60"/>
      <c r="Q493" s="60"/>
      <c r="R493" s="60"/>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row>
    <row r="494" spans="3:83" x14ac:dyDescent="0.25">
      <c r="C494" s="59"/>
      <c r="D494" s="63"/>
      <c r="E494" s="60"/>
      <c r="F494" s="60"/>
      <c r="G494" s="60"/>
      <c r="H494" s="60"/>
      <c r="I494" s="60"/>
      <c r="J494" s="60"/>
      <c r="K494" s="60"/>
      <c r="L494" s="60"/>
      <c r="M494" s="60"/>
      <c r="N494" s="60"/>
      <c r="O494" s="60"/>
      <c r="P494" s="60"/>
      <c r="Q494" s="60"/>
      <c r="R494" s="60"/>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row>
    <row r="495" spans="3:83" x14ac:dyDescent="0.25">
      <c r="C495" s="59"/>
      <c r="D495" s="63"/>
      <c r="E495" s="60"/>
      <c r="F495" s="60"/>
      <c r="G495" s="60"/>
      <c r="H495" s="60"/>
      <c r="I495" s="60"/>
      <c r="J495" s="60"/>
      <c r="K495" s="60"/>
      <c r="L495" s="60"/>
      <c r="M495" s="60"/>
      <c r="N495" s="60"/>
      <c r="O495" s="60"/>
      <c r="P495" s="60"/>
      <c r="Q495" s="60"/>
      <c r="R495" s="60"/>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row>
    <row r="496" spans="3:83" x14ac:dyDescent="0.25">
      <c r="C496" s="59"/>
      <c r="D496" s="63"/>
      <c r="E496" s="60"/>
      <c r="F496" s="60"/>
      <c r="G496" s="60"/>
      <c r="H496" s="60"/>
      <c r="I496" s="60"/>
      <c r="J496" s="60"/>
      <c r="K496" s="60"/>
      <c r="L496" s="60"/>
      <c r="M496" s="60"/>
      <c r="N496" s="60"/>
      <c r="O496" s="60"/>
      <c r="P496" s="60"/>
      <c r="Q496" s="60"/>
      <c r="R496" s="60"/>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row>
    <row r="497" spans="3:83" x14ac:dyDescent="0.25">
      <c r="C497" s="59"/>
      <c r="D497" s="63"/>
      <c r="E497" s="60"/>
      <c r="F497" s="60"/>
      <c r="G497" s="60"/>
      <c r="H497" s="60"/>
      <c r="I497" s="60"/>
      <c r="J497" s="60"/>
      <c r="K497" s="60"/>
      <c r="L497" s="60"/>
      <c r="M497" s="60"/>
      <c r="N497" s="60"/>
      <c r="O497" s="60"/>
      <c r="P497" s="60"/>
      <c r="Q497" s="60"/>
      <c r="R497" s="60"/>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row>
    <row r="498" spans="3:83" x14ac:dyDescent="0.25">
      <c r="C498" s="59"/>
      <c r="D498" s="63"/>
      <c r="E498" s="60"/>
      <c r="F498" s="60"/>
      <c r="G498" s="60"/>
      <c r="H498" s="60"/>
      <c r="I498" s="60"/>
      <c r="J498" s="60"/>
      <c r="K498" s="60"/>
      <c r="L498" s="60"/>
      <c r="M498" s="60"/>
      <c r="N498" s="60"/>
      <c r="O498" s="60"/>
      <c r="P498" s="60"/>
      <c r="Q498" s="60"/>
      <c r="R498" s="60"/>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row>
    <row r="499" spans="3:83" x14ac:dyDescent="0.25">
      <c r="C499" s="59"/>
      <c r="D499" s="63"/>
      <c r="E499" s="60"/>
      <c r="F499" s="60"/>
      <c r="G499" s="60"/>
      <c r="H499" s="60"/>
      <c r="I499" s="60"/>
      <c r="J499" s="60"/>
      <c r="K499" s="60"/>
      <c r="L499" s="60"/>
      <c r="M499" s="60"/>
      <c r="N499" s="60"/>
      <c r="O499" s="60"/>
      <c r="P499" s="60"/>
      <c r="Q499" s="60"/>
      <c r="R499" s="60"/>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row>
    <row r="500" spans="3:83" x14ac:dyDescent="0.25">
      <c r="C500" s="59"/>
      <c r="D500" s="63"/>
      <c r="E500" s="60"/>
      <c r="F500" s="60"/>
      <c r="G500" s="60"/>
      <c r="H500" s="60"/>
      <c r="I500" s="60"/>
      <c r="J500" s="60"/>
      <c r="K500" s="60"/>
      <c r="L500" s="60"/>
      <c r="M500" s="60"/>
      <c r="N500" s="60"/>
      <c r="O500" s="60"/>
      <c r="P500" s="60"/>
      <c r="Q500" s="60"/>
      <c r="R500" s="60"/>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row>
    <row r="501" spans="3:83" x14ac:dyDescent="0.25">
      <c r="C501" s="59"/>
      <c r="D501" s="63"/>
      <c r="E501" s="60"/>
      <c r="F501" s="60"/>
      <c r="G501" s="60"/>
      <c r="H501" s="60"/>
      <c r="I501" s="60"/>
      <c r="J501" s="60"/>
      <c r="K501" s="60"/>
      <c r="L501" s="60"/>
      <c r="M501" s="60"/>
      <c r="N501" s="60"/>
      <c r="O501" s="60"/>
      <c r="P501" s="60"/>
      <c r="Q501" s="60"/>
      <c r="R501" s="60"/>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row>
    <row r="502" spans="3:83" x14ac:dyDescent="0.25">
      <c r="C502" s="59"/>
      <c r="D502" s="63"/>
      <c r="E502" s="60"/>
      <c r="F502" s="60"/>
      <c r="G502" s="60"/>
      <c r="H502" s="60"/>
      <c r="I502" s="60"/>
      <c r="J502" s="60"/>
      <c r="K502" s="60"/>
      <c r="L502" s="60"/>
      <c r="M502" s="60"/>
      <c r="N502" s="60"/>
      <c r="O502" s="60"/>
      <c r="P502" s="60"/>
      <c r="Q502" s="60"/>
      <c r="R502" s="60"/>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row>
    <row r="503" spans="3:83" x14ac:dyDescent="0.25">
      <c r="C503" s="59"/>
      <c r="D503" s="63"/>
      <c r="E503" s="60"/>
      <c r="F503" s="60"/>
      <c r="G503" s="60"/>
      <c r="H503" s="60"/>
      <c r="I503" s="60"/>
      <c r="J503" s="60"/>
      <c r="K503" s="60"/>
      <c r="L503" s="60"/>
      <c r="M503" s="60"/>
      <c r="N503" s="60"/>
      <c r="O503" s="60"/>
      <c r="P503" s="60"/>
      <c r="Q503" s="60"/>
      <c r="R503" s="60"/>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row>
    <row r="504" spans="3:83" x14ac:dyDescent="0.25">
      <c r="C504" s="59"/>
      <c r="D504" s="63"/>
      <c r="E504" s="60"/>
      <c r="F504" s="60"/>
      <c r="G504" s="60"/>
      <c r="H504" s="60"/>
      <c r="I504" s="60"/>
      <c r="J504" s="60"/>
      <c r="K504" s="60"/>
      <c r="L504" s="60"/>
      <c r="M504" s="60"/>
      <c r="N504" s="60"/>
      <c r="O504" s="60"/>
      <c r="P504" s="60"/>
      <c r="Q504" s="60"/>
      <c r="R504" s="60"/>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row>
    <row r="505" spans="3:83" x14ac:dyDescent="0.25">
      <c r="C505" s="59"/>
      <c r="D505" s="63"/>
      <c r="E505" s="60"/>
      <c r="F505" s="60"/>
      <c r="G505" s="60"/>
      <c r="H505" s="60"/>
      <c r="I505" s="60"/>
      <c r="J505" s="60"/>
      <c r="K505" s="60"/>
      <c r="L505" s="60"/>
      <c r="M505" s="60"/>
      <c r="N505" s="60"/>
      <c r="O505" s="60"/>
      <c r="P505" s="60"/>
      <c r="Q505" s="60"/>
      <c r="R505" s="60"/>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row>
    <row r="506" spans="3:83" x14ac:dyDescent="0.25">
      <c r="C506" s="59"/>
      <c r="D506" s="63"/>
      <c r="E506" s="60"/>
      <c r="F506" s="60"/>
      <c r="G506" s="60"/>
      <c r="H506" s="60"/>
      <c r="I506" s="60"/>
      <c r="J506" s="60"/>
      <c r="K506" s="60"/>
      <c r="L506" s="60"/>
      <c r="M506" s="60"/>
      <c r="N506" s="60"/>
      <c r="O506" s="60"/>
      <c r="P506" s="60"/>
      <c r="Q506" s="60"/>
      <c r="R506" s="60"/>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row>
    <row r="507" spans="3:83" x14ac:dyDescent="0.25">
      <c r="C507" s="59"/>
      <c r="D507" s="63"/>
      <c r="E507" s="60"/>
      <c r="F507" s="60"/>
      <c r="G507" s="60"/>
      <c r="H507" s="60"/>
      <c r="I507" s="60"/>
      <c r="J507" s="60"/>
      <c r="K507" s="60"/>
      <c r="L507" s="60"/>
      <c r="M507" s="60"/>
      <c r="N507" s="60"/>
      <c r="O507" s="60"/>
      <c r="P507" s="60"/>
      <c r="Q507" s="60"/>
      <c r="R507" s="60"/>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row>
    <row r="508" spans="3:83" x14ac:dyDescent="0.25">
      <c r="C508" s="59"/>
      <c r="D508" s="63"/>
      <c r="E508" s="60"/>
      <c r="F508" s="60"/>
      <c r="G508" s="60"/>
      <c r="H508" s="60"/>
      <c r="I508" s="60"/>
      <c r="J508" s="60"/>
      <c r="K508" s="60"/>
      <c r="L508" s="60"/>
      <c r="M508" s="60"/>
      <c r="N508" s="60"/>
      <c r="O508" s="60"/>
      <c r="P508" s="60"/>
      <c r="Q508" s="60"/>
      <c r="R508" s="60"/>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row>
    <row r="509" spans="3:83" x14ac:dyDescent="0.25">
      <c r="C509" s="59"/>
      <c r="D509" s="63"/>
      <c r="E509" s="60"/>
      <c r="F509" s="60"/>
      <c r="G509" s="60"/>
      <c r="H509" s="60"/>
      <c r="I509" s="60"/>
      <c r="J509" s="60"/>
      <c r="K509" s="60"/>
      <c r="L509" s="60"/>
      <c r="M509" s="60"/>
      <c r="N509" s="60"/>
      <c r="O509" s="60"/>
      <c r="P509" s="60"/>
      <c r="Q509" s="60"/>
      <c r="R509" s="60"/>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row>
    <row r="510" spans="3:83" x14ac:dyDescent="0.25">
      <c r="C510" s="59"/>
      <c r="D510" s="63"/>
      <c r="E510" s="60"/>
      <c r="F510" s="60"/>
      <c r="G510" s="60"/>
      <c r="H510" s="60"/>
      <c r="I510" s="60"/>
      <c r="J510" s="60"/>
      <c r="K510" s="60"/>
      <c r="L510" s="60"/>
      <c r="M510" s="60"/>
      <c r="N510" s="60"/>
      <c r="O510" s="60"/>
      <c r="P510" s="60"/>
      <c r="Q510" s="60"/>
      <c r="R510" s="60"/>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row>
    <row r="511" spans="3:83" x14ac:dyDescent="0.25">
      <c r="C511" s="59"/>
      <c r="D511" s="63"/>
      <c r="E511" s="60"/>
      <c r="F511" s="60"/>
      <c r="G511" s="60"/>
      <c r="H511" s="60"/>
      <c r="I511" s="60"/>
      <c r="J511" s="60"/>
      <c r="K511" s="60"/>
      <c r="L511" s="60"/>
      <c r="M511" s="60"/>
      <c r="N511" s="60"/>
      <c r="O511" s="60"/>
      <c r="P511" s="60"/>
      <c r="Q511" s="60"/>
      <c r="R511" s="60"/>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row>
    <row r="512" spans="3:83" x14ac:dyDescent="0.25">
      <c r="C512" s="59"/>
      <c r="D512" s="63"/>
      <c r="E512" s="60"/>
      <c r="F512" s="60"/>
      <c r="G512" s="60"/>
      <c r="H512" s="60"/>
      <c r="I512" s="60"/>
      <c r="J512" s="60"/>
      <c r="K512" s="60"/>
      <c r="L512" s="60"/>
      <c r="M512" s="60"/>
      <c r="N512" s="60"/>
      <c r="O512" s="60"/>
      <c r="P512" s="60"/>
      <c r="Q512" s="60"/>
      <c r="R512" s="60"/>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row>
    <row r="513" spans="3:83" x14ac:dyDescent="0.25">
      <c r="C513" s="59"/>
      <c r="D513" s="63"/>
      <c r="E513" s="60"/>
      <c r="F513" s="60"/>
      <c r="G513" s="60"/>
      <c r="H513" s="60"/>
      <c r="I513" s="60"/>
      <c r="J513" s="60"/>
      <c r="K513" s="60"/>
      <c r="L513" s="60"/>
      <c r="M513" s="60"/>
      <c r="N513" s="60"/>
      <c r="O513" s="60"/>
      <c r="P513" s="60"/>
      <c r="Q513" s="60"/>
      <c r="R513" s="60"/>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row>
    <row r="514" spans="3:83" x14ac:dyDescent="0.25">
      <c r="C514" s="59"/>
      <c r="D514" s="63"/>
      <c r="E514" s="60"/>
      <c r="F514" s="60"/>
      <c r="G514" s="60"/>
      <c r="H514" s="60"/>
      <c r="I514" s="60"/>
      <c r="J514" s="60"/>
      <c r="K514" s="60"/>
      <c r="L514" s="60"/>
      <c r="M514" s="60"/>
      <c r="N514" s="60"/>
      <c r="O514" s="60"/>
      <c r="P514" s="60"/>
      <c r="Q514" s="60"/>
      <c r="R514" s="60"/>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row>
    <row r="515" spans="3:83" x14ac:dyDescent="0.25">
      <c r="C515" s="59"/>
      <c r="D515" s="63"/>
      <c r="E515" s="60"/>
      <c r="F515" s="60"/>
      <c r="G515" s="60"/>
      <c r="H515" s="60"/>
      <c r="I515" s="60"/>
      <c r="J515" s="60"/>
      <c r="K515" s="60"/>
      <c r="L515" s="60"/>
      <c r="M515" s="60"/>
      <c r="N515" s="60"/>
      <c r="O515" s="60"/>
      <c r="P515" s="60"/>
      <c r="Q515" s="60"/>
      <c r="R515" s="60"/>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row>
    <row r="516" spans="3:83" x14ac:dyDescent="0.25">
      <c r="C516" s="59"/>
      <c r="D516" s="63"/>
      <c r="E516" s="60"/>
      <c r="F516" s="60"/>
      <c r="G516" s="60"/>
      <c r="H516" s="60"/>
      <c r="I516" s="60"/>
      <c r="J516" s="60"/>
      <c r="K516" s="60"/>
      <c r="L516" s="60"/>
      <c r="M516" s="60"/>
      <c r="N516" s="60"/>
      <c r="O516" s="60"/>
      <c r="P516" s="60"/>
      <c r="Q516" s="60"/>
      <c r="R516" s="60"/>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row>
    <row r="517" spans="3:83" x14ac:dyDescent="0.25">
      <c r="C517" s="59"/>
      <c r="D517" s="63"/>
      <c r="E517" s="60"/>
      <c r="F517" s="60"/>
      <c r="G517" s="60"/>
      <c r="H517" s="60"/>
      <c r="I517" s="60"/>
      <c r="J517" s="60"/>
      <c r="K517" s="60"/>
      <c r="L517" s="60"/>
      <c r="M517" s="60"/>
      <c r="N517" s="60"/>
      <c r="O517" s="60"/>
      <c r="P517" s="60"/>
      <c r="Q517" s="60"/>
      <c r="R517" s="60"/>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row>
    <row r="518" spans="3:83" x14ac:dyDescent="0.25">
      <c r="C518" s="59"/>
      <c r="D518" s="63"/>
      <c r="E518" s="60"/>
      <c r="F518" s="60"/>
      <c r="G518" s="60"/>
      <c r="H518" s="60"/>
      <c r="I518" s="60"/>
      <c r="J518" s="60"/>
      <c r="K518" s="60"/>
      <c r="L518" s="60"/>
      <c r="M518" s="60"/>
      <c r="N518" s="60"/>
      <c r="O518" s="60"/>
      <c r="P518" s="60"/>
      <c r="Q518" s="60"/>
      <c r="R518" s="60"/>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row>
    <row r="519" spans="3:83" x14ac:dyDescent="0.25">
      <c r="C519" s="59"/>
      <c r="D519" s="63"/>
      <c r="E519" s="60"/>
      <c r="F519" s="60"/>
      <c r="G519" s="60"/>
      <c r="H519" s="60"/>
      <c r="I519" s="60"/>
      <c r="J519" s="60"/>
      <c r="K519" s="60"/>
      <c r="L519" s="60"/>
      <c r="M519" s="60"/>
      <c r="N519" s="60"/>
      <c r="O519" s="60"/>
      <c r="P519" s="60"/>
      <c r="Q519" s="60"/>
      <c r="R519" s="60"/>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row>
    <row r="520" spans="3:83" x14ac:dyDescent="0.25">
      <c r="C520" s="59"/>
      <c r="D520" s="63"/>
      <c r="E520" s="60"/>
      <c r="F520" s="60"/>
      <c r="G520" s="60"/>
      <c r="H520" s="60"/>
      <c r="I520" s="60"/>
      <c r="J520" s="60"/>
      <c r="K520" s="60"/>
      <c r="L520" s="60"/>
      <c r="M520" s="60"/>
      <c r="N520" s="60"/>
      <c r="O520" s="60"/>
      <c r="P520" s="60"/>
      <c r="Q520" s="60"/>
      <c r="R520" s="60"/>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row>
    <row r="521" spans="3:83" x14ac:dyDescent="0.25">
      <c r="C521" s="59"/>
      <c r="D521" s="63"/>
      <c r="E521" s="60"/>
      <c r="F521" s="60"/>
      <c r="G521" s="60"/>
      <c r="H521" s="60"/>
      <c r="I521" s="60"/>
      <c r="J521" s="60"/>
      <c r="K521" s="60"/>
      <c r="L521" s="60"/>
      <c r="M521" s="60"/>
      <c r="N521" s="60"/>
      <c r="O521" s="60"/>
      <c r="P521" s="60"/>
      <c r="Q521" s="60"/>
      <c r="R521" s="60"/>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row>
    <row r="522" spans="3:83" x14ac:dyDescent="0.25">
      <c r="C522" s="59"/>
      <c r="D522" s="63"/>
      <c r="E522" s="60"/>
      <c r="F522" s="60"/>
      <c r="G522" s="60"/>
      <c r="H522" s="60"/>
      <c r="I522" s="60"/>
      <c r="J522" s="60"/>
      <c r="K522" s="60"/>
      <c r="L522" s="60"/>
      <c r="M522" s="60"/>
      <c r="N522" s="60"/>
      <c r="O522" s="60"/>
      <c r="P522" s="60"/>
      <c r="Q522" s="60"/>
      <c r="R522" s="60"/>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row>
    <row r="523" spans="3:83" x14ac:dyDescent="0.25">
      <c r="C523" s="59"/>
      <c r="D523" s="63"/>
      <c r="E523" s="60"/>
      <c r="F523" s="60"/>
      <c r="G523" s="60"/>
      <c r="H523" s="60"/>
      <c r="I523" s="60"/>
      <c r="J523" s="60"/>
      <c r="K523" s="60"/>
      <c r="L523" s="60"/>
      <c r="M523" s="60"/>
      <c r="N523" s="60"/>
      <c r="O523" s="60"/>
      <c r="P523" s="60"/>
      <c r="Q523" s="60"/>
      <c r="R523" s="60"/>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row>
    <row r="524" spans="3:83" x14ac:dyDescent="0.25">
      <c r="C524" s="59"/>
      <c r="D524" s="63"/>
      <c r="E524" s="60"/>
      <c r="F524" s="60"/>
      <c r="G524" s="60"/>
      <c r="H524" s="60"/>
      <c r="I524" s="60"/>
      <c r="J524" s="60"/>
      <c r="K524" s="60"/>
      <c r="L524" s="60"/>
      <c r="M524" s="60"/>
      <c r="N524" s="60"/>
      <c r="O524" s="60"/>
      <c r="P524" s="60"/>
      <c r="Q524" s="60"/>
      <c r="R524" s="60"/>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row>
    <row r="525" spans="3:83" x14ac:dyDescent="0.25">
      <c r="C525" s="59"/>
      <c r="D525" s="63"/>
      <c r="E525" s="60"/>
      <c r="F525" s="60"/>
      <c r="G525" s="60"/>
      <c r="H525" s="60"/>
      <c r="I525" s="60"/>
      <c r="J525" s="60"/>
      <c r="K525" s="60"/>
      <c r="L525" s="60"/>
      <c r="M525" s="60"/>
      <c r="N525" s="60"/>
      <c r="O525" s="60"/>
      <c r="P525" s="60"/>
      <c r="Q525" s="60"/>
      <c r="R525" s="60"/>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row>
    <row r="526" spans="3:83" x14ac:dyDescent="0.25">
      <c r="C526" s="59"/>
      <c r="D526" s="63"/>
      <c r="E526" s="60"/>
      <c r="F526" s="60"/>
      <c r="G526" s="60"/>
      <c r="H526" s="60"/>
      <c r="I526" s="60"/>
      <c r="J526" s="60"/>
      <c r="K526" s="60"/>
      <c r="L526" s="60"/>
      <c r="M526" s="60"/>
      <c r="N526" s="60"/>
      <c r="O526" s="60"/>
      <c r="P526" s="60"/>
      <c r="Q526" s="60"/>
      <c r="R526" s="60"/>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row>
    <row r="527" spans="3:83" x14ac:dyDescent="0.25">
      <c r="C527" s="59"/>
      <c r="D527" s="63"/>
      <c r="E527" s="60"/>
      <c r="F527" s="60"/>
      <c r="G527" s="60"/>
      <c r="H527" s="60"/>
      <c r="I527" s="60"/>
      <c r="J527" s="60"/>
      <c r="K527" s="60"/>
      <c r="L527" s="60"/>
      <c r="M527" s="60"/>
      <c r="N527" s="60"/>
      <c r="O527" s="60"/>
      <c r="P527" s="60"/>
      <c r="Q527" s="60"/>
      <c r="R527" s="60"/>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row>
    <row r="528" spans="3:83" x14ac:dyDescent="0.25">
      <c r="C528" s="59"/>
      <c r="D528" s="63"/>
      <c r="E528" s="60"/>
      <c r="F528" s="60"/>
      <c r="G528" s="60"/>
      <c r="H528" s="60"/>
      <c r="I528" s="60"/>
      <c r="J528" s="60"/>
      <c r="K528" s="60"/>
      <c r="L528" s="60"/>
      <c r="M528" s="60"/>
      <c r="N528" s="60"/>
      <c r="O528" s="60"/>
      <c r="P528" s="60"/>
      <c r="Q528" s="60"/>
      <c r="R528" s="60"/>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row>
    <row r="529" spans="3:83" x14ac:dyDescent="0.25">
      <c r="C529" s="59"/>
      <c r="D529" s="63"/>
      <c r="E529" s="60"/>
      <c r="F529" s="60"/>
      <c r="G529" s="60"/>
      <c r="H529" s="60"/>
      <c r="I529" s="60"/>
      <c r="J529" s="60"/>
      <c r="K529" s="60"/>
      <c r="L529" s="60"/>
      <c r="M529" s="60"/>
      <c r="N529" s="60"/>
      <c r="O529" s="60"/>
      <c r="P529" s="60"/>
      <c r="Q529" s="60"/>
      <c r="R529" s="60"/>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row>
    <row r="530" spans="3:83" x14ac:dyDescent="0.25">
      <c r="C530" s="59"/>
      <c r="D530" s="63"/>
      <c r="E530" s="60"/>
      <c r="F530" s="60"/>
      <c r="G530" s="60"/>
      <c r="H530" s="60"/>
      <c r="I530" s="60"/>
      <c r="J530" s="60"/>
      <c r="K530" s="60"/>
      <c r="L530" s="60"/>
      <c r="M530" s="60"/>
      <c r="N530" s="60"/>
      <c r="O530" s="60"/>
      <c r="P530" s="60"/>
      <c r="Q530" s="60"/>
      <c r="R530" s="60"/>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row>
    <row r="531" spans="3:83" x14ac:dyDescent="0.25">
      <c r="C531" s="59"/>
      <c r="D531" s="63"/>
      <c r="E531" s="60"/>
      <c r="F531" s="60"/>
      <c r="G531" s="60"/>
      <c r="H531" s="60"/>
      <c r="I531" s="60"/>
      <c r="J531" s="60"/>
      <c r="K531" s="60"/>
      <c r="L531" s="60"/>
      <c r="M531" s="60"/>
      <c r="N531" s="60"/>
      <c r="O531" s="60"/>
      <c r="P531" s="60"/>
      <c r="Q531" s="60"/>
      <c r="R531" s="60"/>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row>
    <row r="532" spans="3:83" x14ac:dyDescent="0.25">
      <c r="C532" s="59"/>
      <c r="D532" s="63"/>
      <c r="E532" s="60"/>
      <c r="F532" s="60"/>
      <c r="G532" s="60"/>
      <c r="H532" s="60"/>
      <c r="I532" s="60"/>
      <c r="J532" s="60"/>
      <c r="K532" s="60"/>
      <c r="L532" s="60"/>
      <c r="M532" s="60"/>
      <c r="N532" s="60"/>
      <c r="O532" s="60"/>
      <c r="P532" s="60"/>
      <c r="Q532" s="60"/>
      <c r="R532" s="60"/>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row>
    <row r="533" spans="3:83" x14ac:dyDescent="0.25">
      <c r="C533" s="59"/>
      <c r="D533" s="63"/>
      <c r="E533" s="60"/>
      <c r="F533" s="60"/>
      <c r="G533" s="60"/>
      <c r="H533" s="60"/>
      <c r="I533" s="60"/>
      <c r="J533" s="60"/>
      <c r="K533" s="60"/>
      <c r="L533" s="60"/>
      <c r="M533" s="60"/>
      <c r="N533" s="60"/>
      <c r="O533" s="60"/>
      <c r="P533" s="60"/>
      <c r="Q533" s="60"/>
      <c r="R533" s="60"/>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row>
    <row r="534" spans="3:83" x14ac:dyDescent="0.25">
      <c r="C534" s="59"/>
      <c r="D534" s="63"/>
      <c r="E534" s="60"/>
      <c r="F534" s="60"/>
      <c r="G534" s="60"/>
      <c r="H534" s="60"/>
      <c r="I534" s="60"/>
      <c r="J534" s="60"/>
      <c r="K534" s="60"/>
      <c r="L534" s="60"/>
      <c r="M534" s="60"/>
      <c r="N534" s="60"/>
      <c r="O534" s="60"/>
      <c r="P534" s="60"/>
      <c r="Q534" s="60"/>
      <c r="R534" s="60"/>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row>
    <row r="535" spans="3:83" x14ac:dyDescent="0.25">
      <c r="C535" s="59"/>
      <c r="D535" s="63"/>
      <c r="E535" s="60"/>
      <c r="F535" s="60"/>
      <c r="G535" s="60"/>
      <c r="H535" s="60"/>
      <c r="I535" s="60"/>
      <c r="J535" s="60"/>
      <c r="K535" s="60"/>
      <c r="L535" s="60"/>
      <c r="M535" s="60"/>
      <c r="N535" s="60"/>
      <c r="O535" s="60"/>
      <c r="P535" s="60"/>
      <c r="Q535" s="60"/>
      <c r="R535" s="60"/>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row>
    <row r="536" spans="3:83" x14ac:dyDescent="0.25">
      <c r="C536" s="59"/>
      <c r="D536" s="63"/>
      <c r="E536" s="60"/>
      <c r="F536" s="60"/>
      <c r="G536" s="60"/>
      <c r="H536" s="60"/>
      <c r="I536" s="60"/>
      <c r="J536" s="60"/>
      <c r="K536" s="60"/>
      <c r="L536" s="60"/>
      <c r="M536" s="60"/>
      <c r="N536" s="60"/>
      <c r="O536" s="60"/>
      <c r="P536" s="60"/>
      <c r="Q536" s="60"/>
      <c r="R536" s="60"/>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row>
    <row r="537" spans="3:83" x14ac:dyDescent="0.25">
      <c r="C537" s="59"/>
      <c r="D537" s="63"/>
      <c r="E537" s="60"/>
      <c r="F537" s="60"/>
      <c r="G537" s="60"/>
      <c r="H537" s="60"/>
      <c r="I537" s="60"/>
      <c r="J537" s="60"/>
      <c r="K537" s="60"/>
      <c r="L537" s="60"/>
      <c r="M537" s="60"/>
      <c r="N537" s="60"/>
      <c r="O537" s="60"/>
      <c r="P537" s="60"/>
      <c r="Q537" s="60"/>
      <c r="R537" s="60"/>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row>
    <row r="538" spans="3:83" x14ac:dyDescent="0.25">
      <c r="C538" s="59"/>
      <c r="D538" s="63"/>
      <c r="E538" s="60"/>
      <c r="F538" s="60"/>
      <c r="G538" s="60"/>
      <c r="H538" s="60"/>
      <c r="I538" s="60"/>
      <c r="J538" s="60"/>
      <c r="K538" s="60"/>
      <c r="L538" s="60"/>
      <c r="M538" s="60"/>
      <c r="N538" s="60"/>
      <c r="O538" s="60"/>
      <c r="P538" s="60"/>
      <c r="Q538" s="60"/>
      <c r="R538" s="60"/>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row>
    <row r="539" spans="3:83" x14ac:dyDescent="0.25">
      <c r="C539" s="59"/>
      <c r="D539" s="63"/>
      <c r="E539" s="60"/>
      <c r="F539" s="60"/>
      <c r="G539" s="60"/>
      <c r="H539" s="60"/>
      <c r="I539" s="60"/>
      <c r="J539" s="60"/>
      <c r="K539" s="60"/>
      <c r="L539" s="60"/>
      <c r="M539" s="60"/>
      <c r="N539" s="60"/>
      <c r="O539" s="60"/>
      <c r="P539" s="60"/>
      <c r="Q539" s="60"/>
      <c r="R539" s="60"/>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row>
    <row r="540" spans="3:83" x14ac:dyDescent="0.25">
      <c r="C540" s="59"/>
      <c r="D540" s="63"/>
      <c r="E540" s="60"/>
      <c r="F540" s="60"/>
      <c r="G540" s="60"/>
      <c r="H540" s="60"/>
      <c r="I540" s="60"/>
      <c r="J540" s="60"/>
      <c r="K540" s="60"/>
      <c r="L540" s="60"/>
      <c r="M540" s="60"/>
      <c r="N540" s="60"/>
      <c r="O540" s="60"/>
      <c r="P540" s="60"/>
      <c r="Q540" s="60"/>
      <c r="R540" s="60"/>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row>
    <row r="541" spans="3:83" x14ac:dyDescent="0.25">
      <c r="C541" s="59"/>
      <c r="D541" s="63"/>
      <c r="E541" s="60"/>
      <c r="F541" s="60"/>
      <c r="G541" s="60"/>
      <c r="H541" s="60"/>
      <c r="I541" s="60"/>
      <c r="J541" s="60"/>
      <c r="K541" s="60"/>
      <c r="L541" s="60"/>
      <c r="M541" s="60"/>
      <c r="N541" s="60"/>
      <c r="O541" s="60"/>
      <c r="P541" s="60"/>
      <c r="Q541" s="60"/>
      <c r="R541" s="60"/>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row>
    <row r="542" spans="3:83" x14ac:dyDescent="0.25">
      <c r="C542" s="59"/>
      <c r="D542" s="63"/>
      <c r="E542" s="60"/>
      <c r="F542" s="60"/>
      <c r="G542" s="60"/>
      <c r="H542" s="60"/>
      <c r="I542" s="60"/>
      <c r="J542" s="60"/>
      <c r="K542" s="60"/>
      <c r="L542" s="60"/>
      <c r="M542" s="60"/>
      <c r="N542" s="60"/>
      <c r="O542" s="60"/>
      <c r="P542" s="60"/>
      <c r="Q542" s="60"/>
      <c r="R542" s="60"/>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row>
    <row r="543" spans="3:83" x14ac:dyDescent="0.25">
      <c r="C543" s="59"/>
      <c r="D543" s="63"/>
      <c r="E543" s="60"/>
      <c r="F543" s="60"/>
      <c r="G543" s="60"/>
      <c r="H543" s="60"/>
      <c r="I543" s="60"/>
      <c r="J543" s="60"/>
      <c r="K543" s="60"/>
      <c r="L543" s="60"/>
      <c r="M543" s="60"/>
      <c r="N543" s="60"/>
      <c r="O543" s="60"/>
      <c r="P543" s="60"/>
      <c r="Q543" s="60"/>
      <c r="R543" s="60"/>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row>
    <row r="544" spans="3:83" x14ac:dyDescent="0.25">
      <c r="C544" s="59"/>
      <c r="D544" s="63"/>
      <c r="E544" s="60"/>
      <c r="F544" s="60"/>
      <c r="G544" s="60"/>
      <c r="H544" s="60"/>
      <c r="I544" s="60"/>
      <c r="J544" s="60"/>
      <c r="K544" s="60"/>
      <c r="L544" s="60"/>
      <c r="M544" s="60"/>
      <c r="N544" s="60"/>
      <c r="O544" s="60"/>
      <c r="P544" s="60"/>
      <c r="Q544" s="60"/>
      <c r="R544" s="60"/>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row>
    <row r="545" spans="3:83" x14ac:dyDescent="0.25">
      <c r="C545" s="59"/>
      <c r="D545" s="63"/>
      <c r="E545" s="60"/>
      <c r="F545" s="60"/>
      <c r="G545" s="60"/>
      <c r="H545" s="60"/>
      <c r="I545" s="60"/>
      <c r="J545" s="60"/>
      <c r="K545" s="60"/>
      <c r="L545" s="60"/>
      <c r="M545" s="60"/>
      <c r="N545" s="60"/>
      <c r="O545" s="60"/>
      <c r="P545" s="60"/>
      <c r="Q545" s="60"/>
      <c r="R545" s="60"/>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row>
    <row r="546" spans="3:83" x14ac:dyDescent="0.25">
      <c r="C546" s="59"/>
      <c r="D546" s="63"/>
      <c r="E546" s="60"/>
      <c r="F546" s="60"/>
      <c r="G546" s="60"/>
      <c r="H546" s="60"/>
      <c r="I546" s="60"/>
      <c r="J546" s="60"/>
      <c r="K546" s="60"/>
      <c r="L546" s="60"/>
      <c r="M546" s="60"/>
      <c r="N546" s="60"/>
      <c r="O546" s="60"/>
      <c r="P546" s="60"/>
      <c r="Q546" s="60"/>
      <c r="R546" s="60"/>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row>
    <row r="547" spans="3:83" x14ac:dyDescent="0.25">
      <c r="C547" s="59"/>
      <c r="D547" s="63"/>
      <c r="E547" s="60"/>
      <c r="F547" s="60"/>
      <c r="G547" s="60"/>
      <c r="H547" s="60"/>
      <c r="I547" s="60"/>
      <c r="J547" s="60"/>
      <c r="K547" s="60"/>
      <c r="L547" s="60"/>
      <c r="M547" s="60"/>
      <c r="N547" s="60"/>
      <c r="O547" s="60"/>
      <c r="P547" s="60"/>
      <c r="Q547" s="60"/>
      <c r="R547" s="60"/>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row>
    <row r="548" spans="3:83" x14ac:dyDescent="0.25">
      <c r="C548" s="59"/>
      <c r="D548" s="63"/>
      <c r="E548" s="60"/>
      <c r="F548" s="60"/>
      <c r="G548" s="60"/>
      <c r="H548" s="60"/>
      <c r="I548" s="60"/>
      <c r="J548" s="60"/>
      <c r="K548" s="60"/>
      <c r="L548" s="60"/>
      <c r="M548" s="60"/>
      <c r="N548" s="60"/>
      <c r="O548" s="60"/>
      <c r="P548" s="60"/>
      <c r="Q548" s="60"/>
      <c r="R548" s="60"/>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row>
    <row r="549" spans="3:83" x14ac:dyDescent="0.25">
      <c r="C549" s="59"/>
      <c r="D549" s="63"/>
      <c r="E549" s="60"/>
      <c r="F549" s="60"/>
      <c r="G549" s="60"/>
      <c r="H549" s="60"/>
      <c r="I549" s="60"/>
      <c r="J549" s="60"/>
      <c r="K549" s="60"/>
      <c r="L549" s="60"/>
      <c r="M549" s="60"/>
      <c r="N549" s="60"/>
      <c r="O549" s="60"/>
      <c r="P549" s="60"/>
      <c r="Q549" s="60"/>
      <c r="R549" s="60"/>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row>
    <row r="550" spans="3:83" x14ac:dyDescent="0.25">
      <c r="C550" s="59"/>
      <c r="D550" s="63"/>
      <c r="E550" s="60"/>
      <c r="F550" s="60"/>
      <c r="G550" s="60"/>
      <c r="H550" s="60"/>
      <c r="I550" s="60"/>
      <c r="J550" s="60"/>
      <c r="K550" s="60"/>
      <c r="L550" s="60"/>
      <c r="M550" s="60"/>
      <c r="N550" s="60"/>
      <c r="O550" s="60"/>
      <c r="P550" s="60"/>
      <c r="Q550" s="60"/>
      <c r="R550" s="60"/>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row>
    <row r="551" spans="3:83" x14ac:dyDescent="0.25">
      <c r="C551" s="59"/>
      <c r="D551" s="63"/>
      <c r="E551" s="60"/>
      <c r="F551" s="60"/>
      <c r="G551" s="60"/>
      <c r="H551" s="60"/>
      <c r="I551" s="60"/>
      <c r="J551" s="60"/>
      <c r="K551" s="60"/>
      <c r="L551" s="60"/>
      <c r="M551" s="60"/>
      <c r="N551" s="60"/>
      <c r="O551" s="60"/>
      <c r="P551" s="60"/>
      <c r="Q551" s="60"/>
      <c r="R551" s="60"/>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row>
    <row r="552" spans="3:83" x14ac:dyDescent="0.25">
      <c r="C552" s="59"/>
      <c r="D552" s="63"/>
      <c r="E552" s="60"/>
      <c r="F552" s="60"/>
      <c r="G552" s="60"/>
      <c r="H552" s="60"/>
      <c r="I552" s="60"/>
      <c r="J552" s="60"/>
      <c r="K552" s="60"/>
      <c r="L552" s="60"/>
      <c r="M552" s="60"/>
      <c r="N552" s="60"/>
      <c r="O552" s="60"/>
      <c r="P552" s="60"/>
      <c r="Q552" s="60"/>
      <c r="R552" s="60"/>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row>
    <row r="553" spans="3:83" x14ac:dyDescent="0.25">
      <c r="C553" s="59"/>
      <c r="D553" s="63"/>
      <c r="E553" s="60"/>
      <c r="F553" s="60"/>
      <c r="G553" s="60"/>
      <c r="H553" s="60"/>
      <c r="I553" s="60"/>
      <c r="J553" s="60"/>
      <c r="K553" s="60"/>
      <c r="L553" s="60"/>
      <c r="M553" s="60"/>
      <c r="N553" s="60"/>
      <c r="O553" s="60"/>
      <c r="P553" s="60"/>
      <c r="Q553" s="60"/>
      <c r="R553" s="60"/>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row>
    <row r="554" spans="3:83" x14ac:dyDescent="0.25">
      <c r="C554" s="59"/>
      <c r="D554" s="63"/>
      <c r="E554" s="60"/>
      <c r="F554" s="60"/>
      <c r="G554" s="60"/>
      <c r="H554" s="60"/>
      <c r="I554" s="60"/>
      <c r="J554" s="60"/>
      <c r="K554" s="60"/>
      <c r="L554" s="60"/>
      <c r="M554" s="60"/>
      <c r="N554" s="60"/>
      <c r="O554" s="60"/>
      <c r="P554" s="60"/>
      <c r="Q554" s="60"/>
      <c r="R554" s="60"/>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row>
    <row r="555" spans="3:83" x14ac:dyDescent="0.25">
      <c r="C555" s="59"/>
      <c r="D555" s="63"/>
      <c r="E555" s="60"/>
      <c r="F555" s="60"/>
      <c r="G555" s="60"/>
      <c r="H555" s="60"/>
      <c r="I555" s="60"/>
      <c r="J555" s="60"/>
      <c r="K555" s="60"/>
      <c r="L555" s="60"/>
      <c r="M555" s="60"/>
      <c r="N555" s="60"/>
      <c r="O555" s="60"/>
      <c r="P555" s="60"/>
      <c r="Q555" s="60"/>
      <c r="R555" s="60"/>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row>
    <row r="556" spans="3:83" x14ac:dyDescent="0.25">
      <c r="C556" s="59"/>
      <c r="D556" s="63"/>
      <c r="E556" s="60"/>
      <c r="F556" s="60"/>
      <c r="G556" s="60"/>
      <c r="H556" s="60"/>
      <c r="I556" s="60"/>
      <c r="J556" s="60"/>
      <c r="K556" s="60"/>
      <c r="L556" s="60"/>
      <c r="M556" s="60"/>
      <c r="N556" s="60"/>
      <c r="O556" s="60"/>
      <c r="P556" s="60"/>
      <c r="Q556" s="60"/>
      <c r="R556" s="60"/>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row>
    <row r="557" spans="3:83" x14ac:dyDescent="0.25">
      <c r="C557" s="59"/>
      <c r="D557" s="63"/>
      <c r="E557" s="60"/>
      <c r="F557" s="60"/>
      <c r="G557" s="60"/>
      <c r="H557" s="60"/>
      <c r="I557" s="60"/>
      <c r="J557" s="60"/>
      <c r="K557" s="60"/>
      <c r="L557" s="60"/>
      <c r="M557" s="60"/>
      <c r="N557" s="60"/>
      <c r="O557" s="60"/>
      <c r="P557" s="60"/>
      <c r="Q557" s="60"/>
      <c r="R557" s="60"/>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row>
    <row r="558" spans="3:83" x14ac:dyDescent="0.25">
      <c r="C558" s="59"/>
      <c r="D558" s="63"/>
      <c r="E558" s="60"/>
      <c r="F558" s="60"/>
      <c r="G558" s="60"/>
      <c r="H558" s="60"/>
      <c r="I558" s="60"/>
      <c r="J558" s="60"/>
      <c r="K558" s="60"/>
      <c r="L558" s="60"/>
      <c r="M558" s="60"/>
      <c r="N558" s="60"/>
      <c r="O558" s="60"/>
      <c r="P558" s="60"/>
      <c r="Q558" s="60"/>
      <c r="R558" s="60"/>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row>
    <row r="559" spans="3:83" x14ac:dyDescent="0.25">
      <c r="C559" s="59"/>
      <c r="D559" s="63"/>
      <c r="E559" s="60"/>
      <c r="F559" s="60"/>
      <c r="G559" s="60"/>
      <c r="H559" s="60"/>
      <c r="I559" s="60"/>
      <c r="J559" s="60"/>
      <c r="K559" s="60"/>
      <c r="L559" s="60"/>
      <c r="M559" s="60"/>
      <c r="N559" s="60"/>
      <c r="O559" s="60"/>
      <c r="P559" s="60"/>
      <c r="Q559" s="60"/>
      <c r="R559" s="60"/>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row>
    <row r="560" spans="3:83" x14ac:dyDescent="0.25">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row>
    <row r="561" spans="5:83" x14ac:dyDescent="0.25">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row>
    <row r="562" spans="5:83" x14ac:dyDescent="0.25">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row>
    <row r="563" spans="5:83" x14ac:dyDescent="0.25">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row>
    <row r="564" spans="5:83" x14ac:dyDescent="0.25">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row>
    <row r="565" spans="5:83" x14ac:dyDescent="0.25">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row>
    <row r="566" spans="5:83" x14ac:dyDescent="0.25">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row>
    <row r="567" spans="5:83" x14ac:dyDescent="0.25">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row>
    <row r="568" spans="5:83" x14ac:dyDescent="0.25">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row>
    <row r="569" spans="5:83" x14ac:dyDescent="0.25">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row>
    <row r="570" spans="5:83" x14ac:dyDescent="0.25">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row>
    <row r="571" spans="5:83" x14ac:dyDescent="0.25">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row>
    <row r="572" spans="5:83" x14ac:dyDescent="0.25">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row>
    <row r="573" spans="5:83" x14ac:dyDescent="0.25">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row>
    <row r="574" spans="5:83" x14ac:dyDescent="0.25">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row>
    <row r="575" spans="5:83" x14ac:dyDescent="0.25">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row>
    <row r="576" spans="5:83" x14ac:dyDescent="0.25">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row>
    <row r="577" spans="5:83" x14ac:dyDescent="0.25">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row>
    <row r="578" spans="5:83" x14ac:dyDescent="0.25">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row>
    <row r="579" spans="5:83" x14ac:dyDescent="0.25">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row>
    <row r="580" spans="5:83" x14ac:dyDescent="0.25">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row>
    <row r="581" spans="5:83" x14ac:dyDescent="0.25">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row>
    <row r="582" spans="5:83" x14ac:dyDescent="0.25">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row>
    <row r="583" spans="5:83" x14ac:dyDescent="0.25">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row>
    <row r="584" spans="5:83" x14ac:dyDescent="0.25">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row>
    <row r="585" spans="5:83" x14ac:dyDescent="0.25">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row>
    <row r="586" spans="5:83" x14ac:dyDescent="0.25">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row>
    <row r="587" spans="5:83" x14ac:dyDescent="0.25">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row>
    <row r="588" spans="5:83" x14ac:dyDescent="0.25">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row>
    <row r="589" spans="5:83" x14ac:dyDescent="0.25">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row>
    <row r="590" spans="5:83" x14ac:dyDescent="0.25">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row>
    <row r="591" spans="5:83" x14ac:dyDescent="0.25">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row>
    <row r="592" spans="5:83" x14ac:dyDescent="0.25">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row>
    <row r="593" spans="5:83" x14ac:dyDescent="0.25">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row>
    <row r="594" spans="5:83" x14ac:dyDescent="0.25">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row>
    <row r="595" spans="5:83" x14ac:dyDescent="0.25">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row>
    <row r="596" spans="5:83" x14ac:dyDescent="0.25">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row>
    <row r="597" spans="5:83" x14ac:dyDescent="0.25">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row>
    <row r="598" spans="5:83" x14ac:dyDescent="0.25">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row>
    <row r="599" spans="5:83" x14ac:dyDescent="0.25">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row>
    <row r="600" spans="5:83" x14ac:dyDescent="0.25">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row>
    <row r="601" spans="5:83" x14ac:dyDescent="0.25">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row>
    <row r="602" spans="5:83" x14ac:dyDescent="0.25">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row>
    <row r="603" spans="5:83" x14ac:dyDescent="0.25">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row>
    <row r="604" spans="5:83" x14ac:dyDescent="0.25">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row>
    <row r="605" spans="5:83" x14ac:dyDescent="0.25">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row>
    <row r="606" spans="5:83" x14ac:dyDescent="0.25">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row>
    <row r="607" spans="5:83" x14ac:dyDescent="0.25">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row>
    <row r="608" spans="5:83" x14ac:dyDescent="0.25">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row>
    <row r="609" spans="5:83" x14ac:dyDescent="0.25">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row>
    <row r="610" spans="5:83" x14ac:dyDescent="0.25">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row>
    <row r="611" spans="5:83" x14ac:dyDescent="0.25">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row>
    <row r="612" spans="5:83" x14ac:dyDescent="0.25">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row>
    <row r="613" spans="5:83" x14ac:dyDescent="0.25">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row>
    <row r="614" spans="5:83" x14ac:dyDescent="0.25">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row>
    <row r="615" spans="5:83" x14ac:dyDescent="0.25">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row>
    <row r="616" spans="5:83" x14ac:dyDescent="0.25">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row>
    <row r="617" spans="5:83" x14ac:dyDescent="0.25">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row>
    <row r="618" spans="5:83" x14ac:dyDescent="0.25">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row>
    <row r="619" spans="5:83" x14ac:dyDescent="0.25">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row>
    <row r="620" spans="5:83" x14ac:dyDescent="0.25">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row>
    <row r="621" spans="5:83" x14ac:dyDescent="0.25">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row>
    <row r="622" spans="5:83" x14ac:dyDescent="0.25">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row>
    <row r="623" spans="5:83" x14ac:dyDescent="0.25">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row>
    <row r="624" spans="5:83" x14ac:dyDescent="0.25">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row>
    <row r="625" spans="5:83" x14ac:dyDescent="0.25">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row>
    <row r="626" spans="5:83" x14ac:dyDescent="0.25">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row>
    <row r="627" spans="5:83" x14ac:dyDescent="0.25">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row>
    <row r="628" spans="5:83" x14ac:dyDescent="0.25">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row>
    <row r="629" spans="5:83" x14ac:dyDescent="0.25">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row>
    <row r="630" spans="5:83" x14ac:dyDescent="0.25">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row>
    <row r="631" spans="5:83" x14ac:dyDescent="0.25">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row>
    <row r="632" spans="5:83" x14ac:dyDescent="0.25">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row>
    <row r="633" spans="5:83" x14ac:dyDescent="0.25">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row>
    <row r="634" spans="5:83" x14ac:dyDescent="0.25">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row>
    <row r="635" spans="5:83" x14ac:dyDescent="0.25">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row>
    <row r="636" spans="5:83" x14ac:dyDescent="0.25">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row>
    <row r="637" spans="5:83" x14ac:dyDescent="0.25">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row>
    <row r="638" spans="5:83" x14ac:dyDescent="0.25">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row>
    <row r="639" spans="5:83" x14ac:dyDescent="0.25">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row>
    <row r="640" spans="5:83" x14ac:dyDescent="0.25">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row>
    <row r="641" spans="5:83" x14ac:dyDescent="0.25">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row>
    <row r="642" spans="5:83" x14ac:dyDescent="0.25">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row>
    <row r="643" spans="5:83" x14ac:dyDescent="0.25">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row>
    <row r="644" spans="5:83" x14ac:dyDescent="0.25">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row>
    <row r="645" spans="5:83" x14ac:dyDescent="0.25">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row>
    <row r="646" spans="5:83" x14ac:dyDescent="0.25">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row>
    <row r="647" spans="5:83" x14ac:dyDescent="0.25">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row>
    <row r="648" spans="5:83" x14ac:dyDescent="0.25">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row>
    <row r="649" spans="5:83" x14ac:dyDescent="0.25">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row>
    <row r="650" spans="5:83" x14ac:dyDescent="0.25">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row>
    <row r="651" spans="5:83" x14ac:dyDescent="0.25">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row>
    <row r="652" spans="5:83" x14ac:dyDescent="0.25">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row>
    <row r="653" spans="5:83" x14ac:dyDescent="0.25">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row>
    <row r="654" spans="5:83" x14ac:dyDescent="0.25">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row>
    <row r="655" spans="5:83" x14ac:dyDescent="0.25">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row>
    <row r="656" spans="5:83" x14ac:dyDescent="0.25">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row>
    <row r="657" spans="5:83" x14ac:dyDescent="0.25">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row>
    <row r="658" spans="5:83" x14ac:dyDescent="0.25">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row>
    <row r="659" spans="5:83" x14ac:dyDescent="0.25">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row>
    <row r="660" spans="5:83" x14ac:dyDescent="0.25">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row>
    <row r="661" spans="5:83" x14ac:dyDescent="0.25">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row>
    <row r="662" spans="5:83" x14ac:dyDescent="0.25">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row>
    <row r="663" spans="5:83" x14ac:dyDescent="0.25">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row>
    <row r="664" spans="5:83" x14ac:dyDescent="0.25">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row>
    <row r="665" spans="5:83" x14ac:dyDescent="0.25">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row>
    <row r="666" spans="5:83" x14ac:dyDescent="0.25">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row>
    <row r="667" spans="5:83" x14ac:dyDescent="0.25">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row>
    <row r="668" spans="5:83" x14ac:dyDescent="0.25">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row>
    <row r="669" spans="5:83" x14ac:dyDescent="0.25">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row>
    <row r="670" spans="5:83" x14ac:dyDescent="0.25">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row>
    <row r="671" spans="5:83" x14ac:dyDescent="0.25">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row>
    <row r="672" spans="5:83" x14ac:dyDescent="0.25">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row>
    <row r="673" spans="5:83" x14ac:dyDescent="0.25">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row>
    <row r="674" spans="5:83" x14ac:dyDescent="0.25">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row>
    <row r="675" spans="5:83" x14ac:dyDescent="0.25">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row>
    <row r="676" spans="5:83" x14ac:dyDescent="0.25">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row>
    <row r="677" spans="5:83" x14ac:dyDescent="0.25">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row>
    <row r="678" spans="5:83" x14ac:dyDescent="0.25">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row>
    <row r="679" spans="5:83" x14ac:dyDescent="0.25">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row>
    <row r="680" spans="5:83" x14ac:dyDescent="0.25">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row>
    <row r="681" spans="5:83" x14ac:dyDescent="0.2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row>
    <row r="682" spans="5:83" x14ac:dyDescent="0.2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row>
    <row r="683" spans="5:83" x14ac:dyDescent="0.2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row>
    <row r="684" spans="5:83" x14ac:dyDescent="0.2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row>
    <row r="685" spans="5:83" x14ac:dyDescent="0.2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row>
    <row r="686" spans="5:83" x14ac:dyDescent="0.2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row>
    <row r="687" spans="5:83" x14ac:dyDescent="0.2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row>
    <row r="688" spans="5:83" x14ac:dyDescent="0.2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row>
    <row r="689" spans="5:83" x14ac:dyDescent="0.2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row>
    <row r="690" spans="5:83" x14ac:dyDescent="0.2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row>
    <row r="691" spans="5:83" x14ac:dyDescent="0.2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row>
    <row r="692" spans="5:83" x14ac:dyDescent="0.2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row>
    <row r="693" spans="5:83" x14ac:dyDescent="0.2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row>
    <row r="694" spans="5:83" x14ac:dyDescent="0.2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row>
    <row r="695" spans="5:83" x14ac:dyDescent="0.2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row>
    <row r="696" spans="5:83" x14ac:dyDescent="0.2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row>
    <row r="697" spans="5:83" x14ac:dyDescent="0.2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row>
    <row r="698" spans="5:83" x14ac:dyDescent="0.2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row>
    <row r="699" spans="5:83" x14ac:dyDescent="0.2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row>
    <row r="700" spans="5:83" x14ac:dyDescent="0.2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row>
    <row r="701" spans="5:83" x14ac:dyDescent="0.2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row>
    <row r="702" spans="5:83" x14ac:dyDescent="0.2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row>
    <row r="703" spans="5:83" x14ac:dyDescent="0.2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row>
    <row r="704" spans="5:83" x14ac:dyDescent="0.2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row>
    <row r="705" spans="5:83" x14ac:dyDescent="0.2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row>
    <row r="706" spans="5:83" x14ac:dyDescent="0.2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row>
    <row r="707" spans="5:83" x14ac:dyDescent="0.2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row>
    <row r="708" spans="5:83" x14ac:dyDescent="0.2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row>
    <row r="709" spans="5:83" x14ac:dyDescent="0.2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row>
    <row r="710" spans="5:83" x14ac:dyDescent="0.2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row>
    <row r="711" spans="5:83" x14ac:dyDescent="0.2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row>
    <row r="712" spans="5:83" x14ac:dyDescent="0.2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row>
    <row r="713" spans="5:83" x14ac:dyDescent="0.2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row>
    <row r="714" spans="5:83" x14ac:dyDescent="0.2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row>
    <row r="715" spans="5:83" x14ac:dyDescent="0.2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row>
    <row r="716" spans="5:83" x14ac:dyDescent="0.2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row>
    <row r="717" spans="5:83" x14ac:dyDescent="0.2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row>
    <row r="718" spans="5:83" x14ac:dyDescent="0.2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row>
    <row r="719" spans="5:83" x14ac:dyDescent="0.2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row>
    <row r="720" spans="5:83" x14ac:dyDescent="0.2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row>
    <row r="721" spans="5:83" x14ac:dyDescent="0.2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row>
    <row r="722" spans="5:83" x14ac:dyDescent="0.2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row>
    <row r="723" spans="5:83" x14ac:dyDescent="0.2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row>
    <row r="724" spans="5:83" x14ac:dyDescent="0.2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row>
    <row r="725" spans="5:83" x14ac:dyDescent="0.2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row>
    <row r="726" spans="5:83" x14ac:dyDescent="0.2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row>
    <row r="727" spans="5:83" x14ac:dyDescent="0.2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row>
    <row r="728" spans="5:83" x14ac:dyDescent="0.2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row>
    <row r="729" spans="5:83" x14ac:dyDescent="0.2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row>
    <row r="730" spans="5:83" x14ac:dyDescent="0.2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row>
    <row r="731" spans="5:83" x14ac:dyDescent="0.2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row>
    <row r="732" spans="5:83" x14ac:dyDescent="0.2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row>
    <row r="733" spans="5:83" x14ac:dyDescent="0.2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row>
    <row r="734" spans="5:83" x14ac:dyDescent="0.2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row>
    <row r="735" spans="5:83" x14ac:dyDescent="0.2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row>
    <row r="736" spans="5:83" x14ac:dyDescent="0.2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row>
    <row r="737" spans="5:83" x14ac:dyDescent="0.2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row>
    <row r="738" spans="5:83" x14ac:dyDescent="0.2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row>
    <row r="739" spans="5:83" x14ac:dyDescent="0.2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row>
    <row r="740" spans="5:83" x14ac:dyDescent="0.2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row>
    <row r="741" spans="5:83" x14ac:dyDescent="0.2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row>
    <row r="742" spans="5:83" x14ac:dyDescent="0.2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row>
    <row r="743" spans="5:83" x14ac:dyDescent="0.2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row>
    <row r="744" spans="5:83" x14ac:dyDescent="0.2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row>
    <row r="745" spans="5:83" x14ac:dyDescent="0.2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row>
    <row r="746" spans="5:83" x14ac:dyDescent="0.2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row>
    <row r="747" spans="5:83" x14ac:dyDescent="0.2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row>
    <row r="748" spans="5:83" x14ac:dyDescent="0.2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row>
    <row r="749" spans="5:83" x14ac:dyDescent="0.2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row>
    <row r="750" spans="5:83" x14ac:dyDescent="0.2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row>
    <row r="751" spans="5:83" x14ac:dyDescent="0.2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row>
    <row r="752" spans="5:83" x14ac:dyDescent="0.2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row>
    <row r="753" spans="5:83" x14ac:dyDescent="0.2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row>
    <row r="754" spans="5:83" x14ac:dyDescent="0.2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row>
    <row r="755" spans="5:83" x14ac:dyDescent="0.2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row>
    <row r="756" spans="5:83" x14ac:dyDescent="0.2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row>
    <row r="757" spans="5:83" x14ac:dyDescent="0.2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row>
    <row r="758" spans="5:83" x14ac:dyDescent="0.2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row>
    <row r="759" spans="5:83" x14ac:dyDescent="0.2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row>
    <row r="760" spans="5:83" x14ac:dyDescent="0.2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row>
    <row r="761" spans="5:83" x14ac:dyDescent="0.2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row>
    <row r="762" spans="5:83" x14ac:dyDescent="0.2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row>
    <row r="763" spans="5:83" x14ac:dyDescent="0.2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row>
    <row r="764" spans="5:83" x14ac:dyDescent="0.2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row>
    <row r="765" spans="5:83" x14ac:dyDescent="0.2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row>
    <row r="766" spans="5:83" x14ac:dyDescent="0.2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row>
    <row r="767" spans="5:83" x14ac:dyDescent="0.2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row>
    <row r="768" spans="5:83" x14ac:dyDescent="0.2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row>
    <row r="769" spans="5:83" x14ac:dyDescent="0.2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row>
    <row r="770" spans="5:83" x14ac:dyDescent="0.2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row>
    <row r="771" spans="5:83" x14ac:dyDescent="0.2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row>
    <row r="772" spans="5:83" x14ac:dyDescent="0.2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row>
    <row r="773" spans="5:83" x14ac:dyDescent="0.2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row>
    <row r="774" spans="5:83" x14ac:dyDescent="0.2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row>
    <row r="775" spans="5:83" x14ac:dyDescent="0.2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row>
    <row r="776" spans="5:83" x14ac:dyDescent="0.2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row>
    <row r="777" spans="5:83" x14ac:dyDescent="0.2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row>
    <row r="778" spans="5:83" x14ac:dyDescent="0.2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row>
    <row r="779" spans="5:83" x14ac:dyDescent="0.2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row>
    <row r="780" spans="5:83" x14ac:dyDescent="0.2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row>
    <row r="781" spans="5:83" x14ac:dyDescent="0.2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row>
    <row r="782" spans="5:83" x14ac:dyDescent="0.2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row>
    <row r="783" spans="5:83" x14ac:dyDescent="0.2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row>
    <row r="784" spans="5:83" x14ac:dyDescent="0.2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row>
    <row r="785" spans="5:83" x14ac:dyDescent="0.2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row>
    <row r="786" spans="5:83" x14ac:dyDescent="0.2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row>
    <row r="787" spans="5:83" x14ac:dyDescent="0.2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row>
    <row r="788" spans="5:83" x14ac:dyDescent="0.2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row>
    <row r="789" spans="5:83" x14ac:dyDescent="0.2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row>
    <row r="790" spans="5:83" x14ac:dyDescent="0.2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row>
    <row r="791" spans="5:83" x14ac:dyDescent="0.2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row>
    <row r="792" spans="5:83" x14ac:dyDescent="0.2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row>
    <row r="793" spans="5:83" x14ac:dyDescent="0.2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row>
    <row r="794" spans="5:83" x14ac:dyDescent="0.2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row>
    <row r="795" spans="5:83" x14ac:dyDescent="0.2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row>
    <row r="796" spans="5:83" x14ac:dyDescent="0.2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row>
    <row r="797" spans="5:83" x14ac:dyDescent="0.2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row>
    <row r="798" spans="5:83" x14ac:dyDescent="0.2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row>
    <row r="799" spans="5:83" x14ac:dyDescent="0.2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row>
    <row r="800" spans="5:83" x14ac:dyDescent="0.2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row>
    <row r="801" spans="5:83" x14ac:dyDescent="0.2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row>
    <row r="802" spans="5:83" x14ac:dyDescent="0.2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row>
    <row r="803" spans="5:83" x14ac:dyDescent="0.2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row>
    <row r="804" spans="5:83" x14ac:dyDescent="0.2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row>
    <row r="805" spans="5:83" x14ac:dyDescent="0.2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row>
    <row r="806" spans="5:83" x14ac:dyDescent="0.2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row>
    <row r="807" spans="5:83" x14ac:dyDescent="0.2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row>
    <row r="808" spans="5:83" x14ac:dyDescent="0.2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row>
    <row r="809" spans="5:83" x14ac:dyDescent="0.2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row>
    <row r="810" spans="5:83" x14ac:dyDescent="0.2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row>
    <row r="811" spans="5:83" x14ac:dyDescent="0.2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row>
    <row r="812" spans="5:83" x14ac:dyDescent="0.2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row>
    <row r="813" spans="5:83" x14ac:dyDescent="0.2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row>
    <row r="814" spans="5:83" x14ac:dyDescent="0.2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row>
    <row r="815" spans="5:83" x14ac:dyDescent="0.2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row>
    <row r="816" spans="5:83" x14ac:dyDescent="0.2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row>
    <row r="817" spans="5:83" x14ac:dyDescent="0.2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row>
    <row r="818" spans="5:83" x14ac:dyDescent="0.2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row>
    <row r="819" spans="5:83" x14ac:dyDescent="0.2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row>
    <row r="820" spans="5:83" x14ac:dyDescent="0.2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row>
    <row r="821" spans="5:83" x14ac:dyDescent="0.2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row>
    <row r="822" spans="5:83" x14ac:dyDescent="0.2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row>
    <row r="823" spans="5:83" x14ac:dyDescent="0.2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row>
    <row r="824" spans="5:83" x14ac:dyDescent="0.2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row>
    <row r="825" spans="5:83" x14ac:dyDescent="0.2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row>
    <row r="826" spans="5:83" x14ac:dyDescent="0.2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row>
    <row r="827" spans="5:83" x14ac:dyDescent="0.2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row>
    <row r="828" spans="5:83" x14ac:dyDescent="0.2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row>
    <row r="829" spans="5:83" x14ac:dyDescent="0.2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row>
    <row r="830" spans="5:83" x14ac:dyDescent="0.2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row>
    <row r="831" spans="5:83" x14ac:dyDescent="0.2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row>
    <row r="832" spans="5:83" x14ac:dyDescent="0.2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row>
    <row r="833" spans="5:83" x14ac:dyDescent="0.2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row>
    <row r="834" spans="5:83" x14ac:dyDescent="0.2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row>
    <row r="835" spans="5:83" x14ac:dyDescent="0.2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row>
    <row r="836" spans="5:83" x14ac:dyDescent="0.2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row>
    <row r="837" spans="5:83" x14ac:dyDescent="0.2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row>
    <row r="838" spans="5:83" x14ac:dyDescent="0.2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row>
    <row r="839" spans="5:83" x14ac:dyDescent="0.2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row>
    <row r="840" spans="5:83" x14ac:dyDescent="0.2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row>
    <row r="841" spans="5:83" x14ac:dyDescent="0.2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row>
    <row r="842" spans="5:83" x14ac:dyDescent="0.2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row>
    <row r="843" spans="5:83" x14ac:dyDescent="0.2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row>
    <row r="844" spans="5:83" x14ac:dyDescent="0.2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row>
    <row r="845" spans="5:83" x14ac:dyDescent="0.2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row>
    <row r="846" spans="5:83" x14ac:dyDescent="0.2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row>
    <row r="847" spans="5:83" x14ac:dyDescent="0.2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row>
    <row r="848" spans="5:83" x14ac:dyDescent="0.2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row>
    <row r="849" spans="5:83" x14ac:dyDescent="0.2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row>
    <row r="850" spans="5:83" x14ac:dyDescent="0.2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row>
    <row r="851" spans="5:83" x14ac:dyDescent="0.2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row>
    <row r="852" spans="5:83" x14ac:dyDescent="0.2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row>
    <row r="853" spans="5:83" x14ac:dyDescent="0.2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row>
    <row r="854" spans="5:83" x14ac:dyDescent="0.2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row>
    <row r="855" spans="5:83" x14ac:dyDescent="0.2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row>
    <row r="856" spans="5:83" x14ac:dyDescent="0.2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row>
    <row r="857" spans="5:83" x14ac:dyDescent="0.2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row>
    <row r="858" spans="5:83" x14ac:dyDescent="0.2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row>
    <row r="859" spans="5:83" x14ac:dyDescent="0.2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row>
    <row r="860" spans="5:83" x14ac:dyDescent="0.2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row>
    <row r="861" spans="5:83" x14ac:dyDescent="0.2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row>
    <row r="862" spans="5:83" x14ac:dyDescent="0.2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row>
    <row r="863" spans="5:83" x14ac:dyDescent="0.2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row>
    <row r="864" spans="5:83" x14ac:dyDescent="0.2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row>
    <row r="865" spans="5:83" x14ac:dyDescent="0.2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row>
    <row r="866" spans="5:83" x14ac:dyDescent="0.2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row>
    <row r="867" spans="5:83" x14ac:dyDescent="0.2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row>
    <row r="868" spans="5:83" x14ac:dyDescent="0.2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row>
    <row r="869" spans="5:83" x14ac:dyDescent="0.2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row>
    <row r="870" spans="5:83" x14ac:dyDescent="0.2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row>
    <row r="871" spans="5:83" x14ac:dyDescent="0.2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row>
    <row r="872" spans="5:83" x14ac:dyDescent="0.2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row>
    <row r="873" spans="5:83" x14ac:dyDescent="0.2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row>
    <row r="874" spans="5:83" x14ac:dyDescent="0.2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row>
    <row r="875" spans="5:83" x14ac:dyDescent="0.2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row>
    <row r="876" spans="5:83" x14ac:dyDescent="0.2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row>
    <row r="877" spans="5:83" x14ac:dyDescent="0.2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row>
    <row r="878" spans="5:83" x14ac:dyDescent="0.2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row>
    <row r="879" spans="5:83" x14ac:dyDescent="0.2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row>
    <row r="880" spans="5:83" x14ac:dyDescent="0.2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row>
    <row r="881" spans="5:83" x14ac:dyDescent="0.2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row>
    <row r="882" spans="5:83" x14ac:dyDescent="0.2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row>
    <row r="883" spans="5:83" x14ac:dyDescent="0.2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row>
    <row r="884" spans="5:83" x14ac:dyDescent="0.2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row>
    <row r="885" spans="5:83" x14ac:dyDescent="0.2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row>
    <row r="886" spans="5:83" x14ac:dyDescent="0.2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row>
    <row r="887" spans="5:83" x14ac:dyDescent="0.2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row>
    <row r="888" spans="5:83" x14ac:dyDescent="0.2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row>
    <row r="889" spans="5:83" x14ac:dyDescent="0.2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row>
    <row r="890" spans="5:83" x14ac:dyDescent="0.2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row>
    <row r="891" spans="5:83" x14ac:dyDescent="0.2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row>
    <row r="892" spans="5:83" x14ac:dyDescent="0.2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row>
    <row r="893" spans="5:83" x14ac:dyDescent="0.2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row>
    <row r="894" spans="5:83" x14ac:dyDescent="0.2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row>
    <row r="895" spans="5:83" x14ac:dyDescent="0.2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row>
    <row r="896" spans="5:83" x14ac:dyDescent="0.2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row>
    <row r="897" spans="5:83" x14ac:dyDescent="0.2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row>
    <row r="898" spans="5:83" x14ac:dyDescent="0.2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row>
    <row r="899" spans="5:83" x14ac:dyDescent="0.2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row>
    <row r="900" spans="5:83" x14ac:dyDescent="0.2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row>
    <row r="901" spans="5:83" x14ac:dyDescent="0.2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row>
    <row r="902" spans="5:83" x14ac:dyDescent="0.2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row>
    <row r="903" spans="5:83" x14ac:dyDescent="0.2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row>
    <row r="904" spans="5:83" x14ac:dyDescent="0.2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row>
    <row r="905" spans="5:83" x14ac:dyDescent="0.2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row>
    <row r="906" spans="5:83" x14ac:dyDescent="0.2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row>
    <row r="907" spans="5:83" x14ac:dyDescent="0.2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row>
    <row r="908" spans="5:83" x14ac:dyDescent="0.2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row>
    <row r="909" spans="5:83" x14ac:dyDescent="0.2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row>
    <row r="910" spans="5:83" x14ac:dyDescent="0.2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row>
    <row r="911" spans="5:83" x14ac:dyDescent="0.2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row>
    <row r="912" spans="5:83" x14ac:dyDescent="0.2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row>
    <row r="913" spans="5:83" x14ac:dyDescent="0.2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row>
    <row r="914" spans="5:83" x14ac:dyDescent="0.2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row>
    <row r="915" spans="5:83" x14ac:dyDescent="0.2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row>
    <row r="916" spans="5:83" x14ac:dyDescent="0.2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row>
    <row r="917" spans="5:83" x14ac:dyDescent="0.2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row>
    <row r="918" spans="5:83" x14ac:dyDescent="0.2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row>
    <row r="919" spans="5:83" x14ac:dyDescent="0.2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row>
    <row r="920" spans="5:83" x14ac:dyDescent="0.2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row>
    <row r="921" spans="5:83" x14ac:dyDescent="0.2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row>
    <row r="922" spans="5:83" x14ac:dyDescent="0.2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row>
    <row r="923" spans="5:83" x14ac:dyDescent="0.2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row>
    <row r="924" spans="5:83" x14ac:dyDescent="0.2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row>
    <row r="925" spans="5:83" x14ac:dyDescent="0.2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row>
    <row r="926" spans="5:83" x14ac:dyDescent="0.2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row>
    <row r="927" spans="5:83" x14ac:dyDescent="0.2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row>
    <row r="928" spans="5:83" x14ac:dyDescent="0.2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row>
    <row r="929" spans="5:83" x14ac:dyDescent="0.2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row>
    <row r="930" spans="5:83" x14ac:dyDescent="0.2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row>
    <row r="931" spans="5:83" x14ac:dyDescent="0.2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row>
    <row r="932" spans="5:83" x14ac:dyDescent="0.2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row>
    <row r="933" spans="5:83" x14ac:dyDescent="0.2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row>
    <row r="934" spans="5:83" x14ac:dyDescent="0.2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row>
    <row r="935" spans="5:83" x14ac:dyDescent="0.2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row>
    <row r="936" spans="5:83" x14ac:dyDescent="0.2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row>
    <row r="937" spans="5:83" x14ac:dyDescent="0.2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row>
    <row r="938" spans="5:83" x14ac:dyDescent="0.2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row>
    <row r="939" spans="5:83" x14ac:dyDescent="0.2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row>
    <row r="940" spans="5:83" x14ac:dyDescent="0.2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row>
    <row r="941" spans="5:83" x14ac:dyDescent="0.2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row>
    <row r="942" spans="5:83" x14ac:dyDescent="0.2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row>
    <row r="943" spans="5:83" x14ac:dyDescent="0.2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row>
    <row r="944" spans="5:83" x14ac:dyDescent="0.2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row>
    <row r="945" spans="5:83" x14ac:dyDescent="0.2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row>
    <row r="946" spans="5:83" x14ac:dyDescent="0.2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row>
    <row r="947" spans="5:83" x14ac:dyDescent="0.2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row>
    <row r="948" spans="5:83" x14ac:dyDescent="0.2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row>
    <row r="949" spans="5:83" x14ac:dyDescent="0.2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row>
    <row r="950" spans="5:83" x14ac:dyDescent="0.2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row>
    <row r="951" spans="5:83" x14ac:dyDescent="0.2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row>
    <row r="952" spans="5:83" x14ac:dyDescent="0.2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row>
    <row r="953" spans="5:83" x14ac:dyDescent="0.2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row>
    <row r="954" spans="5:83" x14ac:dyDescent="0.2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row>
    <row r="955" spans="5:83" x14ac:dyDescent="0.2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row>
    <row r="956" spans="5:83" x14ac:dyDescent="0.2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row>
    <row r="957" spans="5:83" x14ac:dyDescent="0.2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row>
    <row r="958" spans="5:83" x14ac:dyDescent="0.2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row>
    <row r="959" spans="5:83" x14ac:dyDescent="0.2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row>
    <row r="960" spans="5:83" x14ac:dyDescent="0.2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row>
    <row r="961" spans="5:83" x14ac:dyDescent="0.2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row>
    <row r="962" spans="5:83" x14ac:dyDescent="0.2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row>
    <row r="963" spans="5:83" x14ac:dyDescent="0.2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row>
    <row r="964" spans="5:83" x14ac:dyDescent="0.2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row>
    <row r="965" spans="5:83" x14ac:dyDescent="0.2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row>
    <row r="966" spans="5:83" x14ac:dyDescent="0.2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row>
    <row r="967" spans="5:83" x14ac:dyDescent="0.2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row>
    <row r="968" spans="5:83" x14ac:dyDescent="0.2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row>
    <row r="969" spans="5:83" x14ac:dyDescent="0.2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row>
    <row r="970" spans="5:83" x14ac:dyDescent="0.2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row>
    <row r="971" spans="5:83" x14ac:dyDescent="0.2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row>
    <row r="972" spans="5:83" x14ac:dyDescent="0.2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row>
    <row r="973" spans="5:83" x14ac:dyDescent="0.2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row>
    <row r="974" spans="5:83" x14ac:dyDescent="0.2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row>
    <row r="975" spans="5:83" x14ac:dyDescent="0.2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row>
    <row r="976" spans="5:83" x14ac:dyDescent="0.2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row>
    <row r="977" spans="5:83" x14ac:dyDescent="0.2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row>
    <row r="978" spans="5:83" x14ac:dyDescent="0.2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row>
    <row r="979" spans="5:83" x14ac:dyDescent="0.2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row>
    <row r="980" spans="5:83" x14ac:dyDescent="0.2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row>
    <row r="981" spans="5:83" x14ac:dyDescent="0.2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row>
    <row r="982" spans="5:83" x14ac:dyDescent="0.2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row>
    <row r="983" spans="5:83" x14ac:dyDescent="0.2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row>
    <row r="984" spans="5:83" x14ac:dyDescent="0.2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row>
    <row r="985" spans="5:83" x14ac:dyDescent="0.2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row>
    <row r="986" spans="5:83" x14ac:dyDescent="0.2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row>
    <row r="987" spans="5:83" x14ac:dyDescent="0.2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row>
    <row r="988" spans="5:83" x14ac:dyDescent="0.2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row>
    <row r="989" spans="5:83" x14ac:dyDescent="0.2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row>
    <row r="990" spans="5:83" x14ac:dyDescent="0.2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row>
    <row r="991" spans="5:83" x14ac:dyDescent="0.2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row>
    <row r="992" spans="5:83" x14ac:dyDescent="0.2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row>
    <row r="993" spans="5:83" x14ac:dyDescent="0.2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row>
    <row r="994" spans="5:83" x14ac:dyDescent="0.2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row>
    <row r="995" spans="5:83" x14ac:dyDescent="0.2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row>
    <row r="996" spans="5:83" x14ac:dyDescent="0.2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row>
    <row r="997" spans="5:83" x14ac:dyDescent="0.2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row>
    <row r="998" spans="5:83" x14ac:dyDescent="0.2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row>
    <row r="999" spans="5:83" x14ac:dyDescent="0.2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row>
    <row r="1000" spans="5:83" x14ac:dyDescent="0.2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row>
    <row r="1001" spans="5:83" x14ac:dyDescent="0.2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row>
    <row r="1002" spans="5:83" x14ac:dyDescent="0.2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row>
    <row r="1003" spans="5:83" x14ac:dyDescent="0.2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row>
    <row r="1004" spans="5:83" x14ac:dyDescent="0.2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row>
    <row r="1005" spans="5:83" x14ac:dyDescent="0.2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row>
    <row r="1006" spans="5:83" x14ac:dyDescent="0.2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row>
    <row r="1007" spans="5:83" x14ac:dyDescent="0.2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row>
    <row r="1008" spans="5:83" x14ac:dyDescent="0.2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row>
    <row r="1009" spans="5:83" x14ac:dyDescent="0.2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row>
    <row r="1010" spans="5:83" x14ac:dyDescent="0.2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row>
    <row r="1011" spans="5:83" x14ac:dyDescent="0.2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row>
    <row r="1012" spans="5:83" x14ac:dyDescent="0.2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row>
    <row r="1013" spans="5:83" x14ac:dyDescent="0.2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row>
    <row r="1014" spans="5:83" x14ac:dyDescent="0.2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row>
    <row r="1015" spans="5:83" x14ac:dyDescent="0.2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row>
    <row r="1016" spans="5:83" x14ac:dyDescent="0.2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row>
    <row r="1017" spans="5:83" x14ac:dyDescent="0.2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row>
    <row r="1018" spans="5:83" x14ac:dyDescent="0.2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row>
    <row r="1019" spans="5:83" x14ac:dyDescent="0.2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row>
    <row r="1020" spans="5:83" x14ac:dyDescent="0.2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row>
    <row r="1021" spans="5:83" x14ac:dyDescent="0.2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row>
    <row r="1022" spans="5:83" x14ac:dyDescent="0.2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row>
    <row r="1023" spans="5:83" x14ac:dyDescent="0.2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row>
    <row r="1024" spans="5:83" x14ac:dyDescent="0.2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row>
    <row r="1025" spans="5:83" x14ac:dyDescent="0.2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row>
    <row r="1026" spans="5:83" x14ac:dyDescent="0.2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row>
    <row r="1027" spans="5:83" x14ac:dyDescent="0.2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row>
    <row r="1028" spans="5:83" x14ac:dyDescent="0.2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row>
    <row r="1029" spans="5:83" x14ac:dyDescent="0.2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row>
    <row r="1030" spans="5:83" x14ac:dyDescent="0.2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row>
    <row r="1031" spans="5:83" x14ac:dyDescent="0.2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row>
    <row r="1032" spans="5:83" x14ac:dyDescent="0.2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row>
    <row r="1033" spans="5:83" x14ac:dyDescent="0.2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row>
    <row r="1034" spans="5:83" x14ac:dyDescent="0.2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row>
    <row r="1035" spans="5:83" x14ac:dyDescent="0.2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row>
    <row r="1036" spans="5:83" x14ac:dyDescent="0.2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row>
    <row r="1037" spans="5:83" x14ac:dyDescent="0.2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row>
    <row r="1038" spans="5:83" x14ac:dyDescent="0.2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row>
    <row r="1039" spans="5:83" x14ac:dyDescent="0.2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row>
    <row r="1040" spans="5:83" x14ac:dyDescent="0.2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row>
    <row r="1041" spans="5:83" x14ac:dyDescent="0.2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row>
    <row r="1042" spans="5:83" x14ac:dyDescent="0.2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row>
    <row r="1043" spans="5:83" x14ac:dyDescent="0.2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row>
    <row r="1044" spans="5:83" x14ac:dyDescent="0.2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row>
    <row r="1045" spans="5:83" x14ac:dyDescent="0.2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row>
    <row r="1046" spans="5:83" x14ac:dyDescent="0.2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row>
    <row r="1047" spans="5:83" x14ac:dyDescent="0.2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row>
    <row r="1048" spans="5:83" x14ac:dyDescent="0.2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row>
    <row r="1049" spans="5:83" x14ac:dyDescent="0.2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row>
    <row r="1050" spans="5:83" x14ac:dyDescent="0.2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row>
    <row r="1051" spans="5:83" x14ac:dyDescent="0.2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row>
    <row r="1052" spans="5:83" x14ac:dyDescent="0.2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row>
    <row r="1053" spans="5:83" x14ac:dyDescent="0.2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row>
    <row r="1054" spans="5:83" x14ac:dyDescent="0.2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row>
    <row r="1055" spans="5:83" x14ac:dyDescent="0.2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row>
    <row r="1056" spans="5:83" x14ac:dyDescent="0.2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row>
    <row r="1057" spans="5:83" x14ac:dyDescent="0.2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row>
    <row r="1058" spans="5:83" x14ac:dyDescent="0.2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row>
    <row r="1059" spans="5:83" x14ac:dyDescent="0.2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row>
    <row r="1060" spans="5:83" x14ac:dyDescent="0.2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row>
    <row r="1061" spans="5:83" x14ac:dyDescent="0.2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row>
    <row r="1062" spans="5:83" x14ac:dyDescent="0.2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row>
    <row r="1063" spans="5:83" x14ac:dyDescent="0.2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row>
    <row r="1064" spans="5:83" x14ac:dyDescent="0.2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row>
    <row r="1065" spans="5:83" x14ac:dyDescent="0.2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row>
    <row r="1066" spans="5:83" x14ac:dyDescent="0.2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row>
  </sheetData>
  <sheetProtection algorithmName="SHA-512" hashValue="SzJHWAom0DFBboQPtLfjjHxlacneHX/1N2O3fAvaLV/CBOZqoX8LBxoTNqnRO25hQhQg0yFAZhKI1p+vI5vk2A==" saltValue="1BtAJY5d0c0bSDi7QE/Cyw==" spinCount="100000" sheet="1" insertRows="0"/>
  <autoFilter ref="B7:R45" xr:uid="{847CC49B-F2F7-422C-BE16-3A5C13FF8049}"/>
  <mergeCells count="5">
    <mergeCell ref="E5:M5"/>
    <mergeCell ref="B31:B45"/>
    <mergeCell ref="E2:E3"/>
    <mergeCell ref="F2:G2"/>
    <mergeCell ref="F3:G3"/>
  </mergeCells>
  <dataValidations count="7">
    <dataValidation type="whole" errorStyle="warning" allowBlank="1" showInputMessage="1" showErrorMessage="1" error="Please make sure you have introduced one year between 2019 and 2024" prompt="Please enter a year between 2019 and 2024" sqref="M8:M45" xr:uid="{5E0B7FE1-D2B9-4B9B-A13D-CEDC958C71C5}">
      <formula1>2019</formula1>
      <formula2>2024</formula2>
    </dataValidation>
    <dataValidation type="textLength" errorStyle="warning" operator="lessThanOrEqual" allowBlank="1" showInputMessage="1" showErrorMessage="1" error="Please reduce text lenght" prompt="Maximum 300 characters (with spaces)" sqref="L8:L45" xr:uid="{23998AE8-7E33-4E54-91CD-E4A8592430B2}">
      <formula1>300</formula1>
    </dataValidation>
    <dataValidation type="textLength" errorStyle="warning" operator="lessThanOrEqual" allowBlank="1" showInputMessage="1" showErrorMessage="1" error="Please reduce the text length" prompt="When the measure relies on a regulation or policy, please include also the URL to the this regulation/policy. _x000a__x000a_Maximum 300 characters (with spaces)" sqref="K31:K45" xr:uid="{68C10269-1451-4DCB-A12A-E30040AD8A99}">
      <formula1>300</formula1>
    </dataValidation>
    <dataValidation type="textLength" errorStyle="warning" operator="lessThanOrEqual" allowBlank="1" showInputMessage="1" showErrorMessage="1" error="Please reduce the text length" prompt="Maximum 300 characters (with spaces)" sqref="J8:J45" xr:uid="{3287528A-BBF1-4C60-AD41-1EEBD3F6F14E}">
      <formula1>300</formula1>
    </dataValidation>
    <dataValidation type="textLength" errorStyle="warning" operator="lessThanOrEqual" allowBlank="1" showInputMessage="1" showErrorMessage="1" error="Please reduce the text length" prompt="When the measure relies on a regulation or policy, please include also the URL to this regulation/policy. _x000a__x000a_Maximum 300 characters (with spaces)" sqref="K8:K30" xr:uid="{2BFC0558-0009-43CA-B0CB-A096FCE1A46C}">
      <formula1>300</formula1>
    </dataValidation>
    <dataValidation allowBlank="1" showInputMessage="1" showErrorMessage="1" prompt="You can use report here:_x000a_-Measures for which there is no space above, belonging to the built-in categories (select category in cell to the left) or sub-categories (select category and copy sub-category)_x000a_-Measures of additional categories/sub-categories" sqref="F31:F45" xr:uid="{5CAB2C06-79E4-43DD-9309-B43FAC7D4E77}"/>
    <dataValidation allowBlank="1" showInputMessage="1" sqref="H8:H45" xr:uid="{E57AD409-35FD-4B32-B550-012B8946BA70}"/>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DB1D67CC-5643-4E86-BD4B-C47F8F48A16E}">
          <x14:formula1>
            <xm:f>Lists!$G$2:$G$9</xm:f>
          </x14:formula1>
          <xm:sqref>E31:E45</xm:sqref>
        </x14:dataValidation>
        <x14:dataValidation type="list" allowBlank="1" showInputMessage="1" prompt="Please select the main target: producers/importers/vendors/consumers" xr:uid="{1ACA0DF0-6022-466E-B042-4E79163872E4}">
          <x14:formula1>
            <xm:f>Lists!$F$2:$F$6</xm:f>
          </x14:formula1>
          <xm:sqref>Q9:Q12 P42:P45</xm:sqref>
        </x14:dataValidation>
        <x14:dataValidation type="list" allowBlank="1" showInputMessage="1" prompt="Please select local/regional/national/other" xr:uid="{89749D58-609D-4984-9F58-A9518794F669}">
          <x14:formula1>
            <xm:f>Lists!$E$2:$E$6</xm:f>
          </x14:formula1>
          <xm:sqref>O8:O45</xm:sqref>
        </x14:dataValidation>
        <x14:dataValidation type="list" allowBlank="1" showInputMessage="1" prompt="Please select voluntary/mandatory" xr:uid="{95623CF4-3DF1-4466-AE80-224159899A2D}">
          <x14:formula1>
            <xm:f>Lists!$D$2:$D$4</xm:f>
          </x14:formula1>
          <xm:sqref>N8:N45</xm:sqref>
        </x14:dataValidation>
        <x14:dataValidation type="list" allowBlank="1" showInputMessage="1" prompt="Please select yes/no" xr:uid="{C171F611-DDDF-42D0-8723-3C10E10CB855}">
          <x14:formula1>
            <xm:f>Lists!$C$2:$C$4</xm:f>
          </x14:formula1>
          <xm:sqref>G8:G45</xm:sqref>
        </x14:dataValidation>
        <x14:dataValidation type="list" allowBlank="1" showInputMessage="1" prompt="Please select an additional target: producers/importers/vendors/consumers" xr:uid="{9DF1B998-C2D2-4E1B-B0EF-872CCE4E3BCD}">
          <x14:formula1>
            <xm:f>Lists!$F$2:$F$6</xm:f>
          </x14:formula1>
          <xm:sqref>Q13:Q45</xm:sqref>
        </x14:dataValidation>
        <x14:dataValidation type="list" allowBlank="1" showInputMessage="1" prompt="Please select the target: producers/importers/vendors/consumers_x000a__x000a_When there is more than one target, please indicate the MAIN target here." xr:uid="{91D114DD-5E67-4E50-993E-7E6B927A6A1B}">
          <x14:formula1>
            <xm:f>Lists!$F$2:$F$6</xm:f>
          </x14:formula1>
          <xm:sqref>Q8 P8:P41</xm:sqref>
        </x14:dataValidation>
        <x14:dataValidation type="list" errorStyle="warning" operator="lessThanOrEqual" allowBlank="1" xr:uid="{4D129F04-9A9E-4684-A5B1-AEEF0652680F}">
          <x14:formula1>
            <xm:f>Lists!$C$2:$C$4</xm:f>
          </x14:formula1>
          <xm:sqref>I8:I45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0329-05DC-4B29-AC61-4C3A2D00363C}">
  <sheetPr>
    <tabColor rgb="FFE5EBF7"/>
  </sheetPr>
  <dimension ref="A1:IQ476"/>
  <sheetViews>
    <sheetView workbookViewId="0">
      <selection activeCell="G6" sqref="G6"/>
    </sheetView>
  </sheetViews>
  <sheetFormatPr defaultRowHeight="15" x14ac:dyDescent="0.25"/>
  <cols>
    <col min="2" max="2" width="16" style="2" bestFit="1" customWidth="1"/>
    <col min="3" max="3" width="8.42578125" customWidth="1"/>
    <col min="4" max="4" width="49.140625" customWidth="1"/>
    <col min="5" max="5" width="40.5703125" customWidth="1"/>
    <col min="6" max="6" width="34.42578125" customWidth="1"/>
    <col min="7" max="7" width="36.5703125" customWidth="1"/>
  </cols>
  <sheetData>
    <row r="1" spans="1:245" ht="24.6" customHeight="1" thickBot="1" x14ac:dyDescent="0.3">
      <c r="A1" s="2"/>
      <c r="C1" s="2"/>
      <c r="D1" s="7"/>
      <c r="E1" s="7"/>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row>
    <row r="2" spans="1:245" ht="35.85" customHeight="1" thickBot="1" x14ac:dyDescent="0.3">
      <c r="A2" s="2"/>
      <c r="C2" s="8"/>
      <c r="D2" s="215" t="s">
        <v>23</v>
      </c>
      <c r="E2" s="68" t="s">
        <v>24</v>
      </c>
      <c r="F2" s="6"/>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row>
    <row r="3" spans="1:245" ht="41.1" customHeight="1" thickBot="1" x14ac:dyDescent="0.3">
      <c r="A3" s="2"/>
      <c r="C3" s="8"/>
      <c r="D3" s="215"/>
      <c r="E3" s="69" t="s">
        <v>58</v>
      </c>
      <c r="F3" s="6"/>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row>
    <row r="4" spans="1:245" ht="18.600000000000001" customHeight="1" thickBot="1" x14ac:dyDescent="0.3">
      <c r="A4" s="2"/>
      <c r="C4" s="2"/>
      <c r="D4" s="9"/>
      <c r="E4" s="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row>
    <row r="5" spans="1:245" ht="43.35" customHeight="1" thickBot="1" x14ac:dyDescent="0.3">
      <c r="A5" s="2"/>
      <c r="C5" s="2"/>
      <c r="D5" s="233" t="s">
        <v>131</v>
      </c>
      <c r="E5" s="234"/>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row>
    <row r="6" spans="1:245" ht="27.6" customHeight="1" thickBot="1" x14ac:dyDescent="0.3">
      <c r="A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row>
    <row r="7" spans="1:245" ht="37.35" customHeight="1" thickBot="1" x14ac:dyDescent="0.3">
      <c r="A7" s="2"/>
      <c r="B7" s="14" t="s">
        <v>36</v>
      </c>
      <c r="C7" s="14" t="s">
        <v>37</v>
      </c>
      <c r="D7" s="231" t="s">
        <v>132</v>
      </c>
      <c r="E7" s="23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row>
    <row r="8" spans="1:245" ht="15.75" thickBot="1" x14ac:dyDescent="0.3">
      <c r="A8" s="2"/>
      <c r="B8" s="86" t="str">
        <f>IF('CfB&amp;FC-PoM'!$E$5="&lt; Please select &gt;","&lt; Not selected &gt;",'CfB&amp;FC-PoM'!$E$5)</f>
        <v>&lt; Not selected &gt;</v>
      </c>
      <c r="C8" s="22" t="str">
        <f>'CfB&amp;FC-PoM'!$E$6</f>
        <v>2023</v>
      </c>
      <c r="D8" s="4" t="s">
        <v>133</v>
      </c>
      <c r="E8" s="86" t="str">
        <f>IF('CfB&amp;FC-PoM'!$E$5="&lt; Please select &gt;","&lt; Please select in sheet ''CfB&amp;FC-PoM'' &gt;",'CfB&amp;FC-PoM'!$E$5)</f>
        <v>&lt; Please select in sheet ''CfB&amp;FC-PoM'' &gt;</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row>
    <row r="9" spans="1:245" ht="29.25" customHeight="1" thickBot="1" x14ac:dyDescent="0.3">
      <c r="A9" s="2"/>
      <c r="B9" s="86" t="str">
        <f>IF('CfB&amp;FC-PoM'!$E$5="&lt; Please select &gt;","&lt; Not selected &gt;",'CfB&amp;FC-PoM'!$E$5)</f>
        <v>&lt; Not selected &gt;</v>
      </c>
      <c r="C9" s="22" t="str">
        <f>'CfB&amp;FC-PoM'!$E$6</f>
        <v>2023</v>
      </c>
      <c r="D9" s="5" t="s">
        <v>134</v>
      </c>
      <c r="E9" s="80"/>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row>
    <row r="10" spans="1:245" ht="15.75" thickBot="1" x14ac:dyDescent="0.3">
      <c r="A10" s="2"/>
      <c r="B10" s="86" t="str">
        <f>IF('CfB&amp;FC-PoM'!$E$5="&lt; Please select &gt;","&lt; Not selected &gt;",'CfB&amp;FC-PoM'!$E$5)</f>
        <v>&lt; Not selected &gt;</v>
      </c>
      <c r="C10" s="22" t="str">
        <f>'CfB&amp;FC-PoM'!$E$6</f>
        <v>2023</v>
      </c>
      <c r="D10" s="4" t="s">
        <v>135</v>
      </c>
      <c r="E10" s="80"/>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row>
    <row r="11" spans="1:245" ht="15.75" thickBot="1" x14ac:dyDescent="0.3">
      <c r="A11" s="2"/>
      <c r="B11" s="86" t="str">
        <f>IF('CfB&amp;FC-PoM'!$E$5="&lt; Please select &gt;","&lt; Not selected &gt;",'CfB&amp;FC-PoM'!$E$5)</f>
        <v>&lt; Not selected &gt;</v>
      </c>
      <c r="C11" s="22" t="str">
        <f>'CfB&amp;FC-PoM'!$E$6</f>
        <v>2023</v>
      </c>
      <c r="D11" s="5" t="s">
        <v>136</v>
      </c>
      <c r="E11" s="80"/>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row>
    <row r="12" spans="1:245" ht="15.75" thickBot="1" x14ac:dyDescent="0.3">
      <c r="A12" s="2"/>
      <c r="B12" s="86" t="str">
        <f>IF('CfB&amp;FC-PoM'!$E$5="&lt; Please select &gt;","&lt; Not selected &gt;",'CfB&amp;FC-PoM'!$E$5)</f>
        <v>&lt; Not selected &gt;</v>
      </c>
      <c r="C12" s="22" t="str">
        <f>'CfB&amp;FC-PoM'!$E$6</f>
        <v>2023</v>
      </c>
      <c r="D12" s="4" t="s">
        <v>137</v>
      </c>
      <c r="E12" s="80"/>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row>
    <row r="13" spans="1:245" ht="15.75" thickBot="1" x14ac:dyDescent="0.3">
      <c r="A13" s="2"/>
      <c r="B13" s="86" t="str">
        <f>IF('CfB&amp;FC-PoM'!$E$5="&lt; Please select &gt;","&lt; Not selected &gt;",'CfB&amp;FC-PoM'!$E$5)</f>
        <v>&lt; Not selected &gt;</v>
      </c>
      <c r="C13" s="22" t="str">
        <f>'CfB&amp;FC-PoM'!$E$6</f>
        <v>2023</v>
      </c>
      <c r="D13" s="5" t="s">
        <v>138</v>
      </c>
      <c r="E13" s="74" t="str">
        <f>'CfB&amp;FC-PoM'!$E$6</f>
        <v>2023</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row>
    <row r="14" spans="1:245" ht="15.75" thickBot="1" x14ac:dyDescent="0.3">
      <c r="A14" s="2"/>
      <c r="B14" s="86" t="str">
        <f>IF('CfB&amp;FC-PoM'!$E$5="&lt; Please select &gt;","&lt; Not selected &gt;",'CfB&amp;FC-PoM'!$E$5)</f>
        <v>&lt; Not selected &gt;</v>
      </c>
      <c r="C14" s="22" t="str">
        <f>'CfB&amp;FC-PoM'!$E$6</f>
        <v>2023</v>
      </c>
      <c r="D14" s="4" t="s">
        <v>139</v>
      </c>
      <c r="E14" s="75"/>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row>
    <row r="15" spans="1:245" ht="15.75" thickBot="1" x14ac:dyDescent="0.3">
      <c r="A15" s="2"/>
      <c r="B15" s="86" t="str">
        <f>IF('CfB&amp;FC-PoM'!$E$5="&lt; Please select &gt;","&lt; Not selected &gt;",'CfB&amp;FC-PoM'!$E$5)</f>
        <v>&lt; Not selected &gt;</v>
      </c>
      <c r="C15" s="22" t="str">
        <f>'CfB&amp;FC-PoM'!$E$6</f>
        <v>2023</v>
      </c>
      <c r="D15" s="4" t="s">
        <v>140</v>
      </c>
      <c r="E15" s="74" t="s">
        <v>141</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row>
    <row r="16" spans="1:245" ht="19.5" customHeight="1" thickBot="1" x14ac:dyDescent="0.3">
      <c r="A16" s="2"/>
      <c r="B16" s="86" t="str">
        <f>IF('CfB&amp;FC-PoM'!$E$5="&lt; Please select &gt;","&lt; Not selected &gt;",'CfB&amp;FC-PoM'!$E$5)</f>
        <v>&lt; Not selected &gt;</v>
      </c>
      <c r="C16" s="22" t="str">
        <f>'CfB&amp;FC-PoM'!$E$6</f>
        <v>2023</v>
      </c>
      <c r="D16" s="5" t="s">
        <v>142</v>
      </c>
      <c r="E16" s="73"/>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row>
    <row r="17" spans="1:251" ht="15.75" thickBot="1" x14ac:dyDescent="0.3">
      <c r="A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row>
    <row r="18" spans="1:251" ht="40.35" customHeight="1" thickBot="1" x14ac:dyDescent="0.3">
      <c r="A18" s="2"/>
      <c r="B18" s="235" t="s">
        <v>36</v>
      </c>
      <c r="C18" s="237" t="s">
        <v>37</v>
      </c>
      <c r="D18" s="231" t="s">
        <v>143</v>
      </c>
      <c r="E18" s="23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row>
    <row r="19" spans="1:251" ht="36.6" customHeight="1" thickBot="1" x14ac:dyDescent="0.3">
      <c r="A19" s="2"/>
      <c r="B19" s="236"/>
      <c r="C19" s="238"/>
      <c r="D19" s="4" t="s">
        <v>144</v>
      </c>
      <c r="E19" s="4" t="s">
        <v>145</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row>
    <row r="20" spans="1:251" ht="15.75" thickBot="1" x14ac:dyDescent="0.3">
      <c r="A20" s="2"/>
      <c r="B20" s="86" t="str">
        <f>IF('CfB&amp;FC-PoM'!$E$5="&lt; Please select &gt;","&lt; Not selected &gt;",'CfB&amp;FC-PoM'!$E$5)</f>
        <v>&lt; Not selected &gt;</v>
      </c>
      <c r="C20" s="22" t="str">
        <f>'CfB&amp;FC-PoM'!$E$6</f>
        <v>2023</v>
      </c>
      <c r="D20" s="80"/>
      <c r="E20" s="80"/>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row>
    <row r="21" spans="1:251" ht="15.75" thickBot="1" x14ac:dyDescent="0.3">
      <c r="A21" s="2"/>
      <c r="B21" s="86" t="str">
        <f>IF('CfB&amp;FC-PoM'!$E$5="&lt; Please select &gt;","&lt; Not selected &gt;",'CfB&amp;FC-PoM'!$E$5)</f>
        <v>&lt; Not selected &gt;</v>
      </c>
      <c r="C21" s="22" t="str">
        <f>'CfB&amp;FC-PoM'!$E$6</f>
        <v>2023</v>
      </c>
      <c r="D21" s="79"/>
      <c r="E21" s="79"/>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row>
    <row r="22" spans="1:251" ht="15.75" thickBot="1" x14ac:dyDescent="0.3">
      <c r="A22" s="2"/>
      <c r="B22" s="86" t="str">
        <f>IF('CfB&amp;FC-PoM'!$E$5="&lt; Please select &gt;","&lt; Not selected &gt;",'CfB&amp;FC-PoM'!$E$5)</f>
        <v>&lt; Not selected &gt;</v>
      </c>
      <c r="C22" s="22" t="str">
        <f>'CfB&amp;FC-PoM'!$E$6</f>
        <v>2023</v>
      </c>
      <c r="D22" s="79"/>
      <c r="E22" s="79"/>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row>
    <row r="23" spans="1:251" ht="15.75" thickBot="1" x14ac:dyDescent="0.3">
      <c r="A23" s="2"/>
      <c r="B23" s="86" t="str">
        <f>IF('CfB&amp;FC-PoM'!$E$5="&lt; Please select &gt;","&lt; Not selected &gt;",'CfB&amp;FC-PoM'!$E$5)</f>
        <v>&lt; Not selected &gt;</v>
      </c>
      <c r="C23" s="22" t="str">
        <f>'CfB&amp;FC-PoM'!$E$6</f>
        <v>2023</v>
      </c>
      <c r="D23" s="79"/>
      <c r="E23" s="79"/>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row>
    <row r="24" spans="1:251" ht="15.75" thickBot="1" x14ac:dyDescent="0.3">
      <c r="A24" s="2"/>
      <c r="B24" s="86" t="str">
        <f>IF('CfB&amp;FC-PoM'!$E$5="&lt; Please select &gt;","&lt; Not selected &gt;",'CfB&amp;FC-PoM'!$E$5)</f>
        <v>&lt; Not selected &gt;</v>
      </c>
      <c r="C24" s="22" t="str">
        <f>'CfB&amp;FC-PoM'!$E$6</f>
        <v>2023</v>
      </c>
      <c r="D24" s="79"/>
      <c r="E24" s="79"/>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pans="1:251" x14ac:dyDescent="0.25">
      <c r="A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row>
    <row r="26" spans="1:251" x14ac:dyDescent="0.25">
      <c r="A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row>
    <row r="27" spans="1:251" x14ac:dyDescent="0.25">
      <c r="A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row>
    <row r="28" spans="1:251" x14ac:dyDescent="0.25">
      <c r="A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x14ac:dyDescent="0.25">
      <c r="A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x14ac:dyDescent="0.25">
      <c r="A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x14ac:dyDescent="0.25">
      <c r="A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2" spans="1:251" x14ac:dyDescent="0.25">
      <c r="A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row>
    <row r="33" spans="1:251" x14ac:dyDescent="0.25">
      <c r="A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4" spans="1:251" x14ac:dyDescent="0.25">
      <c r="A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row>
    <row r="35" spans="1:251" x14ac:dyDescent="0.25">
      <c r="A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row>
    <row r="36" spans="1:251" x14ac:dyDescent="0.25">
      <c r="A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row>
    <row r="37" spans="1:251" x14ac:dyDescent="0.25">
      <c r="A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row>
    <row r="38" spans="1:251" x14ac:dyDescent="0.25">
      <c r="A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row>
    <row r="39" spans="1:251" x14ac:dyDescent="0.25">
      <c r="A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row>
    <row r="40" spans="1:251" x14ac:dyDescent="0.25">
      <c r="A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row>
    <row r="41" spans="1:251" x14ac:dyDescent="0.25">
      <c r="A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row>
    <row r="42" spans="1:251" x14ac:dyDescent="0.25">
      <c r="A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row>
    <row r="43" spans="1:251" x14ac:dyDescent="0.25">
      <c r="A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row>
    <row r="44" spans="1:251" x14ac:dyDescent="0.25">
      <c r="A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row>
    <row r="45" spans="1:251" x14ac:dyDescent="0.25">
      <c r="A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row>
    <row r="46" spans="1:251" x14ac:dyDescent="0.25">
      <c r="A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row>
    <row r="47" spans="1:251" x14ac:dyDescent="0.25">
      <c r="A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row>
    <row r="48" spans="1:251" x14ac:dyDescent="0.25">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row>
    <row r="49" spans="1:251" x14ac:dyDescent="0.25">
      <c r="A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row>
    <row r="50" spans="1:251" x14ac:dyDescent="0.25">
      <c r="A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row>
    <row r="51" spans="1:251" x14ac:dyDescent="0.25">
      <c r="A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row>
    <row r="52" spans="1:251" x14ac:dyDescent="0.25">
      <c r="A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row>
    <row r="53" spans="1:251" x14ac:dyDescent="0.25">
      <c r="A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row>
    <row r="54" spans="1:251" x14ac:dyDescent="0.25">
      <c r="A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row>
    <row r="55" spans="1:251" x14ac:dyDescent="0.25">
      <c r="A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row>
    <row r="56" spans="1:251" x14ac:dyDescent="0.25">
      <c r="A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row>
    <row r="57" spans="1:251" x14ac:dyDescent="0.25">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row>
    <row r="58" spans="1:251" x14ac:dyDescent="0.25">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row>
    <row r="59" spans="1:251" x14ac:dyDescent="0.25">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row>
    <row r="60" spans="1:251" x14ac:dyDescent="0.25">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x14ac:dyDescent="0.25">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x14ac:dyDescent="0.25">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x14ac:dyDescent="0.25">
      <c r="A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x14ac:dyDescent="0.25">
      <c r="A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x14ac:dyDescent="0.25">
      <c r="A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x14ac:dyDescent="0.25">
      <c r="A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x14ac:dyDescent="0.25">
      <c r="A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x14ac:dyDescent="0.25">
      <c r="A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x14ac:dyDescent="0.25">
      <c r="A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x14ac:dyDescent="0.25">
      <c r="A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x14ac:dyDescent="0.25">
      <c r="A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2" spans="1:251" x14ac:dyDescent="0.25">
      <c r="A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row>
    <row r="73" spans="1:251" x14ac:dyDescent="0.25">
      <c r="A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row>
    <row r="74" spans="1:251" x14ac:dyDescent="0.25">
      <c r="A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5" spans="1:251" x14ac:dyDescent="0.25">
      <c r="A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row>
    <row r="76" spans="1:251" x14ac:dyDescent="0.25">
      <c r="A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row>
    <row r="77" spans="1:251" x14ac:dyDescent="0.25">
      <c r="A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row>
    <row r="78" spans="1:251" x14ac:dyDescent="0.25">
      <c r="A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row>
    <row r="79" spans="1:251" x14ac:dyDescent="0.25">
      <c r="A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row>
    <row r="80" spans="1:251" x14ac:dyDescent="0.25">
      <c r="A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row>
    <row r="81" spans="1:251" x14ac:dyDescent="0.25">
      <c r="A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row>
    <row r="82" spans="1:251" x14ac:dyDescent="0.25">
      <c r="A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row>
    <row r="83" spans="1:251" x14ac:dyDescent="0.25">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row>
    <row r="84" spans="1:251" x14ac:dyDescent="0.25">
      <c r="A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row>
    <row r="85" spans="1:251" x14ac:dyDescent="0.25">
      <c r="A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row>
    <row r="86" spans="1:251" x14ac:dyDescent="0.25">
      <c r="A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row>
    <row r="87" spans="1:251" x14ac:dyDescent="0.25">
      <c r="A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row>
    <row r="88" spans="1:251" x14ac:dyDescent="0.25">
      <c r="A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row>
    <row r="89" spans="1:251" x14ac:dyDescent="0.25">
      <c r="A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row>
    <row r="90" spans="1:251" x14ac:dyDescent="0.25">
      <c r="A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row>
    <row r="91" spans="1:251" x14ac:dyDescent="0.25">
      <c r="A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row>
    <row r="92" spans="1:251" x14ac:dyDescent="0.25">
      <c r="A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row>
    <row r="93" spans="1:251" x14ac:dyDescent="0.25">
      <c r="A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row>
    <row r="94" spans="1:251" x14ac:dyDescent="0.25">
      <c r="A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row>
    <row r="95" spans="1:251" x14ac:dyDescent="0.25">
      <c r="A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row>
    <row r="96" spans="1:251" x14ac:dyDescent="0.25">
      <c r="A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x14ac:dyDescent="0.25">
      <c r="A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x14ac:dyDescent="0.25">
      <c r="A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x14ac:dyDescent="0.25">
      <c r="A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0" spans="1:251" x14ac:dyDescent="0.25">
      <c r="A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row>
    <row r="101" spans="1:251" x14ac:dyDescent="0.25">
      <c r="A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row>
    <row r="102" spans="1:251" x14ac:dyDescent="0.25">
      <c r="A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row>
    <row r="103" spans="1:251" x14ac:dyDescent="0.25">
      <c r="A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row>
    <row r="104" spans="1:251" x14ac:dyDescent="0.25">
      <c r="A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row>
    <row r="105" spans="1:251" x14ac:dyDescent="0.25">
      <c r="A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row>
    <row r="106" spans="1:251" x14ac:dyDescent="0.25">
      <c r="A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x14ac:dyDescent="0.25">
      <c r="A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8" spans="1:251" x14ac:dyDescent="0.25">
      <c r="A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09" spans="1:251" x14ac:dyDescent="0.25">
      <c r="A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row>
    <row r="110" spans="1:251" x14ac:dyDescent="0.25">
      <c r="A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row>
    <row r="111" spans="1:251" x14ac:dyDescent="0.25">
      <c r="A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row>
    <row r="112" spans="1:251" x14ac:dyDescent="0.25">
      <c r="A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row>
    <row r="113" spans="1:251" x14ac:dyDescent="0.25">
      <c r="A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row>
    <row r="114" spans="1:251" x14ac:dyDescent="0.25">
      <c r="A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row>
    <row r="115" spans="1:251" x14ac:dyDescent="0.25">
      <c r="A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row>
    <row r="116" spans="1:251" x14ac:dyDescent="0.25">
      <c r="A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row>
    <row r="117" spans="1:251" x14ac:dyDescent="0.25">
      <c r="A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row>
    <row r="118" spans="1:251" x14ac:dyDescent="0.25">
      <c r="A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row>
    <row r="119" spans="1:251" x14ac:dyDescent="0.25">
      <c r="A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row>
    <row r="120" spans="1:251" x14ac:dyDescent="0.25">
      <c r="A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row>
    <row r="121" spans="1:251" x14ac:dyDescent="0.25">
      <c r="A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row>
    <row r="122" spans="1:251" x14ac:dyDescent="0.25">
      <c r="A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row>
    <row r="123" spans="1:251" x14ac:dyDescent="0.25">
      <c r="A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row>
    <row r="124" spans="1:251" x14ac:dyDescent="0.25">
      <c r="A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row>
    <row r="125" spans="1:251" x14ac:dyDescent="0.25">
      <c r="A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row>
    <row r="126" spans="1:251" x14ac:dyDescent="0.25">
      <c r="A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row>
    <row r="127" spans="1:251" x14ac:dyDescent="0.25">
      <c r="A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row>
    <row r="128" spans="1:251" x14ac:dyDescent="0.25">
      <c r="A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row>
    <row r="129" spans="1:251" x14ac:dyDescent="0.25">
      <c r="A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row>
    <row r="130" spans="1:251" x14ac:dyDescent="0.25">
      <c r="A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x14ac:dyDescent="0.25">
      <c r="A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x14ac:dyDescent="0.25">
      <c r="A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3" spans="1:251" x14ac:dyDescent="0.25">
      <c r="A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4" spans="1:251" x14ac:dyDescent="0.25">
      <c r="A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row>
    <row r="135" spans="1:251" x14ac:dyDescent="0.25">
      <c r="A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row>
    <row r="136" spans="1:251" x14ac:dyDescent="0.25">
      <c r="A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row>
    <row r="137" spans="1:251" x14ac:dyDescent="0.25">
      <c r="A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row>
    <row r="138" spans="1:251" x14ac:dyDescent="0.25">
      <c r="A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row>
    <row r="139" spans="1:251" x14ac:dyDescent="0.25">
      <c r="A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row>
    <row r="140" spans="1:251" x14ac:dyDescent="0.25">
      <c r="A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row>
    <row r="141" spans="1:251" x14ac:dyDescent="0.25">
      <c r="A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row>
    <row r="142" spans="1:251" x14ac:dyDescent="0.25">
      <c r="A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x14ac:dyDescent="0.25">
      <c r="A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4" spans="1:251" x14ac:dyDescent="0.25">
      <c r="A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5" spans="1:251" x14ac:dyDescent="0.25">
      <c r="A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row>
    <row r="146" spans="1:251" x14ac:dyDescent="0.25">
      <c r="A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row>
    <row r="147" spans="1:251" x14ac:dyDescent="0.25">
      <c r="A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row>
    <row r="148" spans="1:251" x14ac:dyDescent="0.25">
      <c r="A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row>
    <row r="149" spans="1:251" x14ac:dyDescent="0.25">
      <c r="A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row>
    <row r="150" spans="1:251" x14ac:dyDescent="0.25">
      <c r="A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row>
    <row r="151" spans="1:251" x14ac:dyDescent="0.25">
      <c r="A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row>
    <row r="152" spans="1:251" x14ac:dyDescent="0.25">
      <c r="A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row>
    <row r="153" spans="1:251" x14ac:dyDescent="0.25">
      <c r="A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row>
    <row r="154" spans="1:251" x14ac:dyDescent="0.25">
      <c r="A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row>
    <row r="155" spans="1:251" x14ac:dyDescent="0.25">
      <c r="A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row>
    <row r="156" spans="1:251" x14ac:dyDescent="0.25">
      <c r="A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row>
    <row r="157" spans="1:251" x14ac:dyDescent="0.25">
      <c r="A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row>
    <row r="158" spans="1:251" x14ac:dyDescent="0.25">
      <c r="A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row>
    <row r="159" spans="1:251" x14ac:dyDescent="0.25">
      <c r="A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row>
    <row r="160" spans="1:251" x14ac:dyDescent="0.25">
      <c r="A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row>
    <row r="161" spans="1:251" x14ac:dyDescent="0.25">
      <c r="A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row>
    <row r="162" spans="1:251" x14ac:dyDescent="0.25">
      <c r="A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row>
    <row r="163" spans="1:251" x14ac:dyDescent="0.25">
      <c r="A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row>
    <row r="164" spans="1:251" x14ac:dyDescent="0.25">
      <c r="A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row>
    <row r="165" spans="1:251" x14ac:dyDescent="0.25">
      <c r="A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row>
    <row r="166" spans="1:251" x14ac:dyDescent="0.25">
      <c r="A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row>
    <row r="167" spans="1:251" x14ac:dyDescent="0.25">
      <c r="A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row>
    <row r="168" spans="1:251" x14ac:dyDescent="0.25">
      <c r="A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row>
    <row r="169" spans="1:251" x14ac:dyDescent="0.25">
      <c r="A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row>
    <row r="170" spans="1:251" x14ac:dyDescent="0.25">
      <c r="A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row>
    <row r="171" spans="1:251" x14ac:dyDescent="0.25">
      <c r="A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row>
    <row r="172" spans="1:251" x14ac:dyDescent="0.25">
      <c r="A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row>
    <row r="173" spans="1:251" x14ac:dyDescent="0.25">
      <c r="A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row>
    <row r="174" spans="1:251" x14ac:dyDescent="0.25">
      <c r="A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row>
    <row r="175" spans="1:251" x14ac:dyDescent="0.25">
      <c r="A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row>
    <row r="176" spans="1:251" x14ac:dyDescent="0.25">
      <c r="A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row>
    <row r="177" spans="1:251" x14ac:dyDescent="0.25">
      <c r="A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row>
    <row r="178" spans="1:251" x14ac:dyDescent="0.25">
      <c r="A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row>
    <row r="179" spans="1:251" x14ac:dyDescent="0.25">
      <c r="A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row>
    <row r="180" spans="1:251" x14ac:dyDescent="0.25">
      <c r="A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row>
    <row r="181" spans="1:251" x14ac:dyDescent="0.25">
      <c r="A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row>
    <row r="182" spans="1:251" x14ac:dyDescent="0.25">
      <c r="A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row>
    <row r="183" spans="1:251" x14ac:dyDescent="0.25">
      <c r="A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row>
    <row r="184" spans="1:251" x14ac:dyDescent="0.25">
      <c r="A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row>
    <row r="185" spans="1:251" x14ac:dyDescent="0.25">
      <c r="A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row>
    <row r="186" spans="1:251" x14ac:dyDescent="0.25">
      <c r="A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row>
    <row r="187" spans="1:251" x14ac:dyDescent="0.25">
      <c r="A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row>
    <row r="188" spans="1:251" x14ac:dyDescent="0.25">
      <c r="A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row>
    <row r="189" spans="1:251" x14ac:dyDescent="0.25">
      <c r="A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row>
    <row r="190" spans="1:251" x14ac:dyDescent="0.25">
      <c r="A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row>
    <row r="191" spans="1:251" x14ac:dyDescent="0.25">
      <c r="A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row>
    <row r="192" spans="1:251" x14ac:dyDescent="0.25">
      <c r="A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row>
    <row r="193" spans="1:251" x14ac:dyDescent="0.25">
      <c r="A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row>
    <row r="194" spans="1:251" x14ac:dyDescent="0.25">
      <c r="A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row>
    <row r="195" spans="1:251" x14ac:dyDescent="0.25">
      <c r="A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row>
    <row r="196" spans="1:251" x14ac:dyDescent="0.25">
      <c r="A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row>
    <row r="197" spans="1:251" x14ac:dyDescent="0.25">
      <c r="A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row>
    <row r="198" spans="1:251" x14ac:dyDescent="0.25">
      <c r="A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row>
    <row r="199" spans="1:251" x14ac:dyDescent="0.25">
      <c r="A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row>
    <row r="200" spans="1:251" x14ac:dyDescent="0.25">
      <c r="A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row>
    <row r="201" spans="1:251" x14ac:dyDescent="0.25">
      <c r="A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row>
    <row r="202" spans="1:251" x14ac:dyDescent="0.25">
      <c r="A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row>
    <row r="203" spans="1:251" x14ac:dyDescent="0.25">
      <c r="A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row>
    <row r="204" spans="1:251" x14ac:dyDescent="0.25">
      <c r="A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row>
    <row r="205" spans="1:251" x14ac:dyDescent="0.25">
      <c r="A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row>
    <row r="206" spans="1:251" x14ac:dyDescent="0.25">
      <c r="A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row>
    <row r="207" spans="1:251" x14ac:dyDescent="0.25">
      <c r="A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row>
    <row r="208" spans="1:251" x14ac:dyDescent="0.25">
      <c r="A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row>
    <row r="209" spans="1:251" x14ac:dyDescent="0.25">
      <c r="A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row>
    <row r="210" spans="1:251" x14ac:dyDescent="0.25">
      <c r="A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row>
    <row r="211" spans="1:251" x14ac:dyDescent="0.25">
      <c r="A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row>
    <row r="212" spans="1:251" x14ac:dyDescent="0.25">
      <c r="A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row>
    <row r="213" spans="1:251" x14ac:dyDescent="0.25">
      <c r="A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row>
    <row r="214" spans="1:251" x14ac:dyDescent="0.25">
      <c r="A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row>
    <row r="215" spans="1:251" x14ac:dyDescent="0.25">
      <c r="A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row>
    <row r="216" spans="1:251" x14ac:dyDescent="0.25">
      <c r="A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row>
    <row r="217" spans="1:251" x14ac:dyDescent="0.25">
      <c r="A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row>
    <row r="218" spans="1:251" x14ac:dyDescent="0.25">
      <c r="A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row>
    <row r="219" spans="1:251" x14ac:dyDescent="0.25">
      <c r="A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row>
    <row r="220" spans="1:251" x14ac:dyDescent="0.25">
      <c r="A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row>
    <row r="221" spans="1:251" x14ac:dyDescent="0.25">
      <c r="A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row>
    <row r="222" spans="1:251" x14ac:dyDescent="0.25">
      <c r="A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row>
    <row r="223" spans="1:251" x14ac:dyDescent="0.25">
      <c r="A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row>
    <row r="224" spans="1:251" x14ac:dyDescent="0.25">
      <c r="A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row>
    <row r="225" spans="1:251" x14ac:dyDescent="0.25">
      <c r="A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row>
    <row r="226" spans="1:251" x14ac:dyDescent="0.25">
      <c r="A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row>
    <row r="227" spans="1:251" x14ac:dyDescent="0.25">
      <c r="A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row>
    <row r="228" spans="1:251" x14ac:dyDescent="0.25">
      <c r="A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row>
    <row r="229" spans="1:251" x14ac:dyDescent="0.25">
      <c r="A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row>
    <row r="230" spans="1:251" x14ac:dyDescent="0.25">
      <c r="A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row>
    <row r="231" spans="1:251" x14ac:dyDescent="0.25">
      <c r="A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row>
    <row r="232" spans="1:251" x14ac:dyDescent="0.25">
      <c r="A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row>
    <row r="233" spans="1:251" x14ac:dyDescent="0.25">
      <c r="A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row>
    <row r="234" spans="1:251" x14ac:dyDescent="0.25">
      <c r="A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row>
    <row r="235" spans="1:251" x14ac:dyDescent="0.25">
      <c r="A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row>
    <row r="236" spans="1:251" x14ac:dyDescent="0.25">
      <c r="A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row>
    <row r="237" spans="1:251" x14ac:dyDescent="0.25">
      <c r="A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row>
    <row r="238" spans="1:251" x14ac:dyDescent="0.25">
      <c r="A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row>
    <row r="239" spans="1:251" x14ac:dyDescent="0.25">
      <c r="A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row>
    <row r="240" spans="1:251" x14ac:dyDescent="0.25">
      <c r="A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row>
    <row r="241" spans="1:251" x14ac:dyDescent="0.25">
      <c r="A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row>
    <row r="242" spans="1:251" x14ac:dyDescent="0.25">
      <c r="A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row>
    <row r="243" spans="1:251" x14ac:dyDescent="0.25">
      <c r="A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row>
    <row r="244" spans="1:251" x14ac:dyDescent="0.25">
      <c r="A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row>
    <row r="245" spans="1:251" x14ac:dyDescent="0.25">
      <c r="A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row>
    <row r="246" spans="1:251" x14ac:dyDescent="0.25">
      <c r="A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row>
    <row r="247" spans="1:251" x14ac:dyDescent="0.25">
      <c r="A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row>
    <row r="248" spans="1:251" x14ac:dyDescent="0.25">
      <c r="A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row>
    <row r="249" spans="1:251" x14ac:dyDescent="0.25">
      <c r="A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row>
    <row r="250" spans="1:251" x14ac:dyDescent="0.25">
      <c r="A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row>
    <row r="251" spans="1:251" x14ac:dyDescent="0.25">
      <c r="A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row>
    <row r="252" spans="1:251" x14ac:dyDescent="0.25">
      <c r="A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row>
    <row r="253" spans="1:251" x14ac:dyDescent="0.25">
      <c r="A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row>
    <row r="254" spans="1:251" x14ac:dyDescent="0.25">
      <c r="A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row>
    <row r="255" spans="1:251" x14ac:dyDescent="0.25">
      <c r="A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row>
    <row r="256" spans="1:251" x14ac:dyDescent="0.25">
      <c r="A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row>
    <row r="257" spans="1:251" x14ac:dyDescent="0.25">
      <c r="A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row>
    <row r="258" spans="1:251" x14ac:dyDescent="0.25">
      <c r="A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row>
    <row r="259" spans="1:251" x14ac:dyDescent="0.25">
      <c r="A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0" spans="1:251" x14ac:dyDescent="0.25">
      <c r="A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row>
    <row r="261" spans="1:251" x14ac:dyDescent="0.25">
      <c r="A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2" spans="1:251" x14ac:dyDescent="0.25">
      <c r="A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row>
    <row r="263" spans="1:251" x14ac:dyDescent="0.25">
      <c r="A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row>
    <row r="264" spans="1:251" x14ac:dyDescent="0.25">
      <c r="A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row>
    <row r="265" spans="1:251" x14ac:dyDescent="0.25">
      <c r="A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row>
    <row r="266" spans="1:251" x14ac:dyDescent="0.25">
      <c r="A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row>
    <row r="267" spans="1:251" x14ac:dyDescent="0.25">
      <c r="A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row>
    <row r="268" spans="1:251" x14ac:dyDescent="0.25">
      <c r="A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row>
    <row r="269" spans="1:251" x14ac:dyDescent="0.25">
      <c r="A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row>
    <row r="270" spans="1:251" x14ac:dyDescent="0.25">
      <c r="A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row>
    <row r="271" spans="1:251" x14ac:dyDescent="0.25">
      <c r="A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row>
    <row r="272" spans="1:251" x14ac:dyDescent="0.25">
      <c r="A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row>
    <row r="273" spans="1:251" x14ac:dyDescent="0.25">
      <c r="A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row>
    <row r="274" spans="1:251" x14ac:dyDescent="0.25">
      <c r="A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5" spans="1:251" x14ac:dyDescent="0.25">
      <c r="A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6" spans="1:251" x14ac:dyDescent="0.25">
      <c r="A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row>
    <row r="277" spans="1:251" x14ac:dyDescent="0.25">
      <c r="A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row>
    <row r="278" spans="1:251" x14ac:dyDescent="0.25">
      <c r="A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row>
    <row r="279" spans="1:251" x14ac:dyDescent="0.25">
      <c r="A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row>
    <row r="280" spans="1:251" x14ac:dyDescent="0.25">
      <c r="A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row>
    <row r="281" spans="1:251" x14ac:dyDescent="0.25">
      <c r="A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row>
    <row r="282" spans="1:251" x14ac:dyDescent="0.25">
      <c r="A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row>
    <row r="283" spans="1:251" x14ac:dyDescent="0.25">
      <c r="A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row>
    <row r="284" spans="1:251" x14ac:dyDescent="0.25">
      <c r="A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row>
    <row r="285" spans="1:251" x14ac:dyDescent="0.25">
      <c r="A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row>
    <row r="286" spans="1:251" x14ac:dyDescent="0.25">
      <c r="A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row>
    <row r="287" spans="1:251" x14ac:dyDescent="0.25">
      <c r="A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row>
    <row r="288" spans="1:251" x14ac:dyDescent="0.25">
      <c r="A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row>
    <row r="289" spans="1:251" x14ac:dyDescent="0.25">
      <c r="A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row>
    <row r="290" spans="1:251" x14ac:dyDescent="0.25">
      <c r="A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row>
    <row r="291" spans="1:251" x14ac:dyDescent="0.25">
      <c r="A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row>
    <row r="292" spans="1:251" x14ac:dyDescent="0.25">
      <c r="A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row>
    <row r="293" spans="1:251" x14ac:dyDescent="0.25">
      <c r="A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x14ac:dyDescent="0.25">
      <c r="A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x14ac:dyDescent="0.25">
      <c r="A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6" spans="1:251" x14ac:dyDescent="0.25">
      <c r="A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row>
    <row r="297" spans="1:251" x14ac:dyDescent="0.25">
      <c r="A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row>
    <row r="298" spans="1:251" x14ac:dyDescent="0.25">
      <c r="A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row>
    <row r="299" spans="1:251" x14ac:dyDescent="0.25">
      <c r="A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row>
    <row r="300" spans="1:251" x14ac:dyDescent="0.25">
      <c r="A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row>
    <row r="301" spans="1:251" x14ac:dyDescent="0.25">
      <c r="A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row>
    <row r="302" spans="1:251" x14ac:dyDescent="0.25">
      <c r="A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row>
    <row r="303" spans="1:251" x14ac:dyDescent="0.25">
      <c r="A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c r="IN303" s="2"/>
      <c r="IO303" s="2"/>
      <c r="IP303" s="2"/>
      <c r="IQ303" s="2"/>
    </row>
    <row r="304" spans="1:251" x14ac:dyDescent="0.25">
      <c r="A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c r="IN304" s="2"/>
      <c r="IO304" s="2"/>
      <c r="IP304" s="2"/>
      <c r="IQ304" s="2"/>
    </row>
    <row r="305" spans="1:251" x14ac:dyDescent="0.25">
      <c r="A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row>
    <row r="306" spans="1:251" x14ac:dyDescent="0.25">
      <c r="A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row>
    <row r="307" spans="1:251" x14ac:dyDescent="0.25">
      <c r="A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row>
    <row r="308" spans="1:251" x14ac:dyDescent="0.25">
      <c r="A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row>
    <row r="309" spans="1:251" x14ac:dyDescent="0.25">
      <c r="A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row>
    <row r="310" spans="1:251" x14ac:dyDescent="0.25">
      <c r="A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1" spans="1:251" x14ac:dyDescent="0.25">
      <c r="A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row>
    <row r="312" spans="1:251" x14ac:dyDescent="0.25">
      <c r="A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row>
    <row r="313" spans="1:251" x14ac:dyDescent="0.25">
      <c r="A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row>
    <row r="314" spans="1:251" x14ac:dyDescent="0.25">
      <c r="A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row>
    <row r="315" spans="1:251" x14ac:dyDescent="0.25">
      <c r="A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row>
    <row r="316" spans="1:251" x14ac:dyDescent="0.25">
      <c r="A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row>
    <row r="317" spans="1:251" x14ac:dyDescent="0.25">
      <c r="A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row>
    <row r="318" spans="1:251" x14ac:dyDescent="0.25">
      <c r="A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row>
    <row r="319" spans="1:251" x14ac:dyDescent="0.25">
      <c r="A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row>
    <row r="320" spans="1:251" x14ac:dyDescent="0.25">
      <c r="A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row>
    <row r="321" spans="1:251" x14ac:dyDescent="0.25">
      <c r="A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row>
    <row r="322" spans="1:251" x14ac:dyDescent="0.25">
      <c r="A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row>
    <row r="323" spans="1:251" x14ac:dyDescent="0.25">
      <c r="A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row>
    <row r="324" spans="1:251" x14ac:dyDescent="0.25">
      <c r="A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row>
    <row r="325" spans="1:251" x14ac:dyDescent="0.25">
      <c r="A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row>
    <row r="326" spans="1:251" x14ac:dyDescent="0.25">
      <c r="A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row>
    <row r="327" spans="1:251" x14ac:dyDescent="0.25">
      <c r="A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row>
    <row r="328" spans="1:251" x14ac:dyDescent="0.25">
      <c r="A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row>
    <row r="329" spans="1:251" x14ac:dyDescent="0.25">
      <c r="A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row>
    <row r="330" spans="1:251" x14ac:dyDescent="0.25">
      <c r="A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row>
    <row r="331" spans="1:251" x14ac:dyDescent="0.25">
      <c r="A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row>
    <row r="332" spans="1:251" x14ac:dyDescent="0.25">
      <c r="A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row>
    <row r="333" spans="1:251" x14ac:dyDescent="0.25">
      <c r="A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row>
    <row r="334" spans="1:251" x14ac:dyDescent="0.25">
      <c r="A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row>
    <row r="335" spans="1:251" x14ac:dyDescent="0.25">
      <c r="A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c r="IN335" s="2"/>
      <c r="IO335" s="2"/>
      <c r="IP335" s="2"/>
      <c r="IQ335" s="2"/>
    </row>
    <row r="336" spans="1:251" x14ac:dyDescent="0.25">
      <c r="A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row>
    <row r="337" spans="1:251" x14ac:dyDescent="0.25">
      <c r="A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row>
    <row r="338" spans="1:251" x14ac:dyDescent="0.25">
      <c r="A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row>
    <row r="339" spans="1:251" x14ac:dyDescent="0.25">
      <c r="A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row>
    <row r="340" spans="1:251" x14ac:dyDescent="0.25">
      <c r="A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row>
    <row r="341" spans="1:251" x14ac:dyDescent="0.25">
      <c r="A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row>
    <row r="342" spans="1:251" x14ac:dyDescent="0.25">
      <c r="A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row>
    <row r="343" spans="1:251" x14ac:dyDescent="0.25">
      <c r="A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row>
    <row r="344" spans="1:251" x14ac:dyDescent="0.25">
      <c r="A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row>
    <row r="345" spans="1:251" x14ac:dyDescent="0.25">
      <c r="A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row>
    <row r="346" spans="1:251" x14ac:dyDescent="0.25">
      <c r="A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row>
    <row r="347" spans="1:251" x14ac:dyDescent="0.25">
      <c r="A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row>
    <row r="348" spans="1:251" x14ac:dyDescent="0.25">
      <c r="A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row>
    <row r="349" spans="1:251" x14ac:dyDescent="0.25">
      <c r="A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row>
    <row r="350" spans="1:251" x14ac:dyDescent="0.25">
      <c r="A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row>
    <row r="351" spans="1:251" x14ac:dyDescent="0.25">
      <c r="A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c r="IN351" s="2"/>
      <c r="IO351" s="2"/>
      <c r="IP351" s="2"/>
      <c r="IQ351" s="2"/>
    </row>
    <row r="352" spans="1:251" x14ac:dyDescent="0.25">
      <c r="A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c r="IE352" s="2"/>
      <c r="IF352" s="2"/>
      <c r="IG352" s="2"/>
      <c r="IH352" s="2"/>
      <c r="II352" s="2"/>
      <c r="IJ352" s="2"/>
      <c r="IK352" s="2"/>
      <c r="IL352" s="2"/>
      <c r="IM352" s="2"/>
      <c r="IN352" s="2"/>
      <c r="IO352" s="2"/>
      <c r="IP352" s="2"/>
      <c r="IQ352" s="2"/>
    </row>
    <row r="353" spans="1:251" x14ac:dyDescent="0.25">
      <c r="A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c r="GS353" s="2"/>
      <c r="GT353" s="2"/>
      <c r="GU353" s="2"/>
      <c r="GV353" s="2"/>
      <c r="GW353" s="2"/>
      <c r="GX353" s="2"/>
      <c r="GY353" s="2"/>
      <c r="GZ353" s="2"/>
      <c r="HA353" s="2"/>
      <c r="HB353" s="2"/>
      <c r="HC353" s="2"/>
      <c r="HD353" s="2"/>
      <c r="HE353" s="2"/>
      <c r="HF353" s="2"/>
      <c r="HG353" s="2"/>
      <c r="HH353" s="2"/>
      <c r="HI353" s="2"/>
      <c r="HJ353" s="2"/>
      <c r="HK353" s="2"/>
      <c r="HL353" s="2"/>
      <c r="HM353" s="2"/>
      <c r="HN353" s="2"/>
      <c r="HO353" s="2"/>
      <c r="HP353" s="2"/>
      <c r="HQ353" s="2"/>
      <c r="HR353" s="2"/>
      <c r="HS353" s="2"/>
      <c r="HT353" s="2"/>
      <c r="HU353" s="2"/>
      <c r="HV353" s="2"/>
      <c r="HW353" s="2"/>
      <c r="HX353" s="2"/>
      <c r="HY353" s="2"/>
      <c r="HZ353" s="2"/>
      <c r="IA353" s="2"/>
      <c r="IB353" s="2"/>
      <c r="IC353" s="2"/>
      <c r="ID353" s="2"/>
      <c r="IE353" s="2"/>
      <c r="IF353" s="2"/>
      <c r="IG353" s="2"/>
      <c r="IH353" s="2"/>
      <c r="II353" s="2"/>
      <c r="IJ353" s="2"/>
      <c r="IK353" s="2"/>
      <c r="IL353" s="2"/>
      <c r="IM353" s="2"/>
      <c r="IN353" s="2"/>
      <c r="IO353" s="2"/>
      <c r="IP353" s="2"/>
      <c r="IQ353" s="2"/>
    </row>
    <row r="354" spans="1:251" x14ac:dyDescent="0.25">
      <c r="A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row>
    <row r="355" spans="1:251" x14ac:dyDescent="0.25">
      <c r="A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row>
    <row r="356" spans="1:251" x14ac:dyDescent="0.25">
      <c r="A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row>
    <row r="357" spans="1:251" x14ac:dyDescent="0.25">
      <c r="A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row>
    <row r="358" spans="1:251" x14ac:dyDescent="0.25">
      <c r="A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row>
    <row r="359" spans="1:251" x14ac:dyDescent="0.25">
      <c r="A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row>
    <row r="360" spans="1:251" x14ac:dyDescent="0.25">
      <c r="A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1" spans="1:251" x14ac:dyDescent="0.25">
      <c r="A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row>
    <row r="362" spans="1:251" x14ac:dyDescent="0.25">
      <c r="A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row>
    <row r="363" spans="1:251" x14ac:dyDescent="0.25">
      <c r="A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row>
    <row r="364" spans="1:251" x14ac:dyDescent="0.25">
      <c r="A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row>
    <row r="365" spans="1:251" x14ac:dyDescent="0.25">
      <c r="A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row>
    <row r="366" spans="1:251" x14ac:dyDescent="0.25">
      <c r="A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row>
    <row r="367" spans="1:251" x14ac:dyDescent="0.25">
      <c r="A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row>
    <row r="368" spans="1:251" x14ac:dyDescent="0.25">
      <c r="A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row>
    <row r="369" spans="1:251" x14ac:dyDescent="0.25">
      <c r="A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row>
    <row r="370" spans="1:251" x14ac:dyDescent="0.25">
      <c r="A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row>
    <row r="371" spans="1:251" x14ac:dyDescent="0.25">
      <c r="A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row>
    <row r="372" spans="1:251" x14ac:dyDescent="0.25">
      <c r="A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row>
    <row r="373" spans="1:251" x14ac:dyDescent="0.25">
      <c r="A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row>
    <row r="374" spans="1:251" x14ac:dyDescent="0.25">
      <c r="A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row>
    <row r="375" spans="1:251" x14ac:dyDescent="0.25">
      <c r="A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row>
    <row r="376" spans="1:251" x14ac:dyDescent="0.25">
      <c r="A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row>
    <row r="377" spans="1:251" x14ac:dyDescent="0.25">
      <c r="A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row>
    <row r="378" spans="1:251" x14ac:dyDescent="0.25">
      <c r="A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row>
    <row r="379" spans="1:251" x14ac:dyDescent="0.25">
      <c r="A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row>
    <row r="380" spans="1:251" x14ac:dyDescent="0.25">
      <c r="A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1" spans="1:251" x14ac:dyDescent="0.25">
      <c r="A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row>
    <row r="382" spans="1:251" x14ac:dyDescent="0.25">
      <c r="A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row>
    <row r="383" spans="1:251" x14ac:dyDescent="0.25">
      <c r="A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row>
    <row r="384" spans="1:251" x14ac:dyDescent="0.25">
      <c r="A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row>
    <row r="385" spans="1:251" x14ac:dyDescent="0.25">
      <c r="A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row>
    <row r="386" spans="1:251" x14ac:dyDescent="0.25">
      <c r="A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c r="IE386" s="2"/>
      <c r="IF386" s="2"/>
      <c r="IG386" s="2"/>
      <c r="IH386" s="2"/>
      <c r="II386" s="2"/>
      <c r="IJ386" s="2"/>
      <c r="IK386" s="2"/>
      <c r="IL386" s="2"/>
      <c r="IM386" s="2"/>
      <c r="IN386" s="2"/>
      <c r="IO386" s="2"/>
      <c r="IP386" s="2"/>
      <c r="IQ386" s="2"/>
    </row>
    <row r="387" spans="1:251" x14ac:dyDescent="0.25">
      <c r="A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c r="IE387" s="2"/>
      <c r="IF387" s="2"/>
      <c r="IG387" s="2"/>
      <c r="IH387" s="2"/>
      <c r="II387" s="2"/>
      <c r="IJ387" s="2"/>
      <c r="IK387" s="2"/>
      <c r="IL387" s="2"/>
      <c r="IM387" s="2"/>
      <c r="IN387" s="2"/>
      <c r="IO387" s="2"/>
      <c r="IP387" s="2"/>
      <c r="IQ387" s="2"/>
    </row>
    <row r="388" spans="1:251" x14ac:dyDescent="0.25">
      <c r="A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row>
    <row r="389" spans="1:251" x14ac:dyDescent="0.25">
      <c r="A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row>
    <row r="390" spans="1:251" x14ac:dyDescent="0.25">
      <c r="A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row>
    <row r="391" spans="1:251" x14ac:dyDescent="0.25">
      <c r="A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row>
    <row r="392" spans="1:251" x14ac:dyDescent="0.25">
      <c r="A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row>
    <row r="393" spans="1:251" x14ac:dyDescent="0.25">
      <c r="A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row>
    <row r="394" spans="1:251" x14ac:dyDescent="0.25">
      <c r="A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row>
    <row r="395" spans="1:251" x14ac:dyDescent="0.25">
      <c r="A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row>
    <row r="396" spans="1:251" x14ac:dyDescent="0.25">
      <c r="A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row>
    <row r="397" spans="1:251" x14ac:dyDescent="0.25">
      <c r="A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row>
    <row r="398" spans="1:251" x14ac:dyDescent="0.25">
      <c r="A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row>
    <row r="399" spans="1:251" x14ac:dyDescent="0.25">
      <c r="A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row>
    <row r="400" spans="1:251" x14ac:dyDescent="0.25">
      <c r="A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row>
    <row r="401" spans="1:251" x14ac:dyDescent="0.25">
      <c r="A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row>
    <row r="402" spans="1:251" x14ac:dyDescent="0.25">
      <c r="A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row>
    <row r="403" spans="1:251" x14ac:dyDescent="0.25">
      <c r="A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row>
    <row r="404" spans="1:251" x14ac:dyDescent="0.25">
      <c r="A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row>
    <row r="405" spans="1:251" x14ac:dyDescent="0.25">
      <c r="A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row>
    <row r="406" spans="1:251" x14ac:dyDescent="0.25">
      <c r="A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row>
    <row r="407" spans="1:251" x14ac:dyDescent="0.25">
      <c r="A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row>
    <row r="408" spans="1:251" x14ac:dyDescent="0.25">
      <c r="A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row>
    <row r="409" spans="1:251" x14ac:dyDescent="0.25">
      <c r="A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row>
    <row r="410" spans="1:251" x14ac:dyDescent="0.25">
      <c r="A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row>
    <row r="411" spans="1:251" x14ac:dyDescent="0.25">
      <c r="A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2"/>
    </row>
    <row r="412" spans="1:251" x14ac:dyDescent="0.25">
      <c r="A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c r="GS412" s="2"/>
      <c r="GT412" s="2"/>
      <c r="GU412" s="2"/>
      <c r="GV412" s="2"/>
      <c r="GW412" s="2"/>
      <c r="GX412" s="2"/>
      <c r="GY412" s="2"/>
      <c r="GZ412" s="2"/>
      <c r="HA412" s="2"/>
      <c r="HB412" s="2"/>
      <c r="HC412" s="2"/>
      <c r="HD412" s="2"/>
      <c r="HE412" s="2"/>
      <c r="HF412" s="2"/>
      <c r="HG412" s="2"/>
      <c r="HH412" s="2"/>
      <c r="HI412" s="2"/>
      <c r="HJ412" s="2"/>
      <c r="HK412" s="2"/>
      <c r="HL412" s="2"/>
      <c r="HM412" s="2"/>
      <c r="HN412" s="2"/>
      <c r="HO412" s="2"/>
      <c r="HP412" s="2"/>
      <c r="HQ412" s="2"/>
      <c r="HR412" s="2"/>
      <c r="HS412" s="2"/>
      <c r="HT412" s="2"/>
      <c r="HU412" s="2"/>
      <c r="HV412" s="2"/>
      <c r="HW412" s="2"/>
      <c r="HX412" s="2"/>
      <c r="HY412" s="2"/>
      <c r="HZ412" s="2"/>
      <c r="IA412" s="2"/>
      <c r="IB412" s="2"/>
      <c r="IC412" s="2"/>
      <c r="ID412" s="2"/>
      <c r="IE412" s="2"/>
      <c r="IF412" s="2"/>
      <c r="IG412" s="2"/>
      <c r="IH412" s="2"/>
      <c r="II412" s="2"/>
      <c r="IJ412" s="2"/>
      <c r="IK412" s="2"/>
      <c r="IL412" s="2"/>
      <c r="IM412" s="2"/>
      <c r="IN412" s="2"/>
      <c r="IO412" s="2"/>
      <c r="IP412" s="2"/>
      <c r="IQ412" s="2"/>
    </row>
    <row r="413" spans="1:251" x14ac:dyDescent="0.25">
      <c r="A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c r="GQ413" s="2"/>
      <c r="GR413" s="2"/>
      <c r="GS413" s="2"/>
      <c r="GT413" s="2"/>
      <c r="GU413" s="2"/>
      <c r="GV413" s="2"/>
      <c r="GW413" s="2"/>
      <c r="GX413" s="2"/>
      <c r="GY413" s="2"/>
      <c r="GZ413" s="2"/>
      <c r="HA413" s="2"/>
      <c r="HB413" s="2"/>
      <c r="HC413" s="2"/>
      <c r="HD413" s="2"/>
      <c r="HE413" s="2"/>
      <c r="HF413" s="2"/>
      <c r="HG413" s="2"/>
      <c r="HH413" s="2"/>
      <c r="HI413" s="2"/>
      <c r="HJ413" s="2"/>
      <c r="HK413" s="2"/>
      <c r="HL413" s="2"/>
      <c r="HM413" s="2"/>
      <c r="HN413" s="2"/>
      <c r="HO413" s="2"/>
      <c r="HP413" s="2"/>
      <c r="HQ413" s="2"/>
      <c r="HR413" s="2"/>
      <c r="HS413" s="2"/>
      <c r="HT413" s="2"/>
      <c r="HU413" s="2"/>
      <c r="HV413" s="2"/>
      <c r="HW413" s="2"/>
      <c r="HX413" s="2"/>
      <c r="HY413" s="2"/>
      <c r="HZ413" s="2"/>
      <c r="IA413" s="2"/>
      <c r="IB413" s="2"/>
      <c r="IC413" s="2"/>
      <c r="ID413" s="2"/>
      <c r="IE413" s="2"/>
      <c r="IF413" s="2"/>
      <c r="IG413" s="2"/>
      <c r="IH413" s="2"/>
      <c r="II413" s="2"/>
      <c r="IJ413" s="2"/>
      <c r="IK413" s="2"/>
      <c r="IL413" s="2"/>
      <c r="IM413" s="2"/>
      <c r="IN413" s="2"/>
      <c r="IO413" s="2"/>
      <c r="IP413" s="2"/>
      <c r="IQ413" s="2"/>
    </row>
    <row r="414" spans="1:251" x14ac:dyDescent="0.25">
      <c r="A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2"/>
    </row>
    <row r="415" spans="1:251" x14ac:dyDescent="0.25">
      <c r="A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row>
    <row r="416" spans="1:251" x14ac:dyDescent="0.25">
      <c r="A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row>
    <row r="417" spans="1:251" x14ac:dyDescent="0.25">
      <c r="A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row>
    <row r="418" spans="1:251" x14ac:dyDescent="0.25">
      <c r="A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19" spans="1:251" x14ac:dyDescent="0.25">
      <c r="A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row>
    <row r="420" spans="1:251" x14ac:dyDescent="0.25">
      <c r="A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row>
    <row r="421" spans="1:251" x14ac:dyDescent="0.25">
      <c r="A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row>
    <row r="422" spans="1:251" x14ac:dyDescent="0.25">
      <c r="A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row>
    <row r="423" spans="1:251" x14ac:dyDescent="0.25">
      <c r="A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row>
    <row r="424" spans="1:251" x14ac:dyDescent="0.25">
      <c r="A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row>
    <row r="425" spans="1:251" x14ac:dyDescent="0.25">
      <c r="A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row>
    <row r="426" spans="1:251" x14ac:dyDescent="0.25">
      <c r="A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row>
    <row r="427" spans="1:251" x14ac:dyDescent="0.25">
      <c r="A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row>
    <row r="428" spans="1:251" x14ac:dyDescent="0.25">
      <c r="A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row>
    <row r="429" spans="1:251" x14ac:dyDescent="0.25">
      <c r="A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row>
    <row r="430" spans="1:251" x14ac:dyDescent="0.25">
      <c r="A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row>
    <row r="431" spans="1:251" x14ac:dyDescent="0.25">
      <c r="A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row>
    <row r="432" spans="1:251" x14ac:dyDescent="0.25">
      <c r="A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row>
    <row r="433" spans="1:251" x14ac:dyDescent="0.25">
      <c r="A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row>
    <row r="434" spans="1:251" x14ac:dyDescent="0.25">
      <c r="A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row>
    <row r="435" spans="1:251" x14ac:dyDescent="0.25">
      <c r="A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row>
    <row r="436" spans="1:251" x14ac:dyDescent="0.25">
      <c r="A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row>
    <row r="437" spans="1:251" x14ac:dyDescent="0.25">
      <c r="A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row>
    <row r="438" spans="1:251" x14ac:dyDescent="0.25">
      <c r="A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row>
    <row r="439" spans="1:251" x14ac:dyDescent="0.25">
      <c r="A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row>
    <row r="440" spans="1:251" x14ac:dyDescent="0.25">
      <c r="A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row>
    <row r="441" spans="1:251" x14ac:dyDescent="0.25">
      <c r="A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row>
    <row r="442" spans="1:251" x14ac:dyDescent="0.25">
      <c r="A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row>
    <row r="443" spans="1:251" x14ac:dyDescent="0.25">
      <c r="A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row>
    <row r="444" spans="1:251" x14ac:dyDescent="0.25">
      <c r="A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row>
    <row r="445" spans="1:251" x14ac:dyDescent="0.25">
      <c r="A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row>
    <row r="446" spans="1:251" x14ac:dyDescent="0.25">
      <c r="A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s="2"/>
      <c r="HQ446" s="2"/>
      <c r="HR446" s="2"/>
      <c r="HS446" s="2"/>
      <c r="HT446" s="2"/>
      <c r="HU446" s="2"/>
      <c r="HV446" s="2"/>
      <c r="HW446" s="2"/>
      <c r="HX446" s="2"/>
      <c r="HY446" s="2"/>
      <c r="HZ446" s="2"/>
      <c r="IA446" s="2"/>
      <c r="IB446" s="2"/>
      <c r="IC446" s="2"/>
      <c r="ID446" s="2"/>
      <c r="IE446" s="2"/>
      <c r="IF446" s="2"/>
      <c r="IG446" s="2"/>
      <c r="IH446" s="2"/>
      <c r="II446" s="2"/>
      <c r="IJ446" s="2"/>
      <c r="IK446" s="2"/>
      <c r="IL446" s="2"/>
      <c r="IM446" s="2"/>
      <c r="IN446" s="2"/>
      <c r="IO446" s="2"/>
      <c r="IP446" s="2"/>
      <c r="IQ446" s="2"/>
    </row>
    <row r="447" spans="1:251" x14ac:dyDescent="0.25">
      <c r="A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row>
    <row r="448" spans="1:251" x14ac:dyDescent="0.25">
      <c r="A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row>
    <row r="449" spans="1:251" x14ac:dyDescent="0.25">
      <c r="A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row>
    <row r="450" spans="1:251" x14ac:dyDescent="0.25">
      <c r="A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row>
    <row r="451" spans="1:251" x14ac:dyDescent="0.25">
      <c r="A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row>
    <row r="452" spans="1:251" x14ac:dyDescent="0.25">
      <c r="A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row>
    <row r="453" spans="1:251" x14ac:dyDescent="0.25">
      <c r="A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row>
    <row r="454" spans="1:251" x14ac:dyDescent="0.25">
      <c r="A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row>
    <row r="455" spans="1:251" x14ac:dyDescent="0.25">
      <c r="A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row>
    <row r="456" spans="1:251" x14ac:dyDescent="0.25">
      <c r="A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c r="GS456" s="2"/>
      <c r="GT456" s="2"/>
      <c r="GU456" s="2"/>
      <c r="GV456" s="2"/>
      <c r="GW456" s="2"/>
      <c r="GX456" s="2"/>
      <c r="GY456" s="2"/>
      <c r="GZ456" s="2"/>
      <c r="HA456" s="2"/>
      <c r="HB456" s="2"/>
      <c r="HC456" s="2"/>
      <c r="HD456" s="2"/>
      <c r="HE456" s="2"/>
      <c r="HF456" s="2"/>
      <c r="HG456" s="2"/>
      <c r="HH456" s="2"/>
      <c r="HI456" s="2"/>
      <c r="HJ456" s="2"/>
      <c r="HK456" s="2"/>
      <c r="HL456" s="2"/>
      <c r="HM456" s="2"/>
      <c r="HN456" s="2"/>
      <c r="HO456" s="2"/>
      <c r="HP456" s="2"/>
      <c r="HQ456" s="2"/>
      <c r="HR456" s="2"/>
      <c r="HS456" s="2"/>
      <c r="HT456" s="2"/>
      <c r="HU456" s="2"/>
      <c r="HV456" s="2"/>
      <c r="HW456" s="2"/>
      <c r="HX456" s="2"/>
      <c r="HY456" s="2"/>
      <c r="HZ456" s="2"/>
      <c r="IA456" s="2"/>
      <c r="IB456" s="2"/>
      <c r="IC456" s="2"/>
      <c r="ID456" s="2"/>
      <c r="IE456" s="2"/>
      <c r="IF456" s="2"/>
      <c r="IG456" s="2"/>
      <c r="IH456" s="2"/>
      <c r="II456" s="2"/>
      <c r="IJ456" s="2"/>
      <c r="IK456" s="2"/>
      <c r="IL456" s="2"/>
      <c r="IM456" s="2"/>
      <c r="IN456" s="2"/>
      <c r="IO456" s="2"/>
      <c r="IP456" s="2"/>
      <c r="IQ456" s="2"/>
    </row>
    <row r="457" spans="1:251" x14ac:dyDescent="0.25">
      <c r="A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c r="GS457" s="2"/>
      <c r="GT457" s="2"/>
      <c r="GU457" s="2"/>
      <c r="GV457" s="2"/>
      <c r="GW457" s="2"/>
      <c r="GX457" s="2"/>
      <c r="GY457" s="2"/>
      <c r="GZ457" s="2"/>
      <c r="HA457" s="2"/>
      <c r="HB457" s="2"/>
      <c r="HC457" s="2"/>
      <c r="HD457" s="2"/>
      <c r="HE457" s="2"/>
      <c r="HF457" s="2"/>
      <c r="HG457" s="2"/>
      <c r="HH457" s="2"/>
      <c r="HI457" s="2"/>
      <c r="HJ457" s="2"/>
      <c r="HK457" s="2"/>
      <c r="HL457" s="2"/>
      <c r="HM457" s="2"/>
      <c r="HN457" s="2"/>
      <c r="HO457" s="2"/>
      <c r="HP457" s="2"/>
      <c r="HQ457" s="2"/>
      <c r="HR457" s="2"/>
      <c r="HS457" s="2"/>
      <c r="HT457" s="2"/>
      <c r="HU457" s="2"/>
      <c r="HV457" s="2"/>
      <c r="HW457" s="2"/>
      <c r="HX457" s="2"/>
      <c r="HY457" s="2"/>
      <c r="HZ457" s="2"/>
      <c r="IA457" s="2"/>
      <c r="IB457" s="2"/>
      <c r="IC457" s="2"/>
      <c r="ID457" s="2"/>
      <c r="IE457" s="2"/>
      <c r="IF457" s="2"/>
      <c r="IG457" s="2"/>
      <c r="IH457" s="2"/>
      <c r="II457" s="2"/>
      <c r="IJ457" s="2"/>
      <c r="IK457" s="2"/>
      <c r="IL457" s="2"/>
      <c r="IM457" s="2"/>
      <c r="IN457" s="2"/>
      <c r="IO457" s="2"/>
      <c r="IP457" s="2"/>
      <c r="IQ457" s="2"/>
    </row>
    <row r="458" spans="1:251" x14ac:dyDescent="0.25">
      <c r="A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row>
    <row r="459" spans="1:251" x14ac:dyDescent="0.25">
      <c r="A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row>
    <row r="460" spans="1:251" x14ac:dyDescent="0.25">
      <c r="A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row>
    <row r="461" spans="1:251" x14ac:dyDescent="0.25">
      <c r="A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row>
    <row r="462" spans="1:251" x14ac:dyDescent="0.25">
      <c r="A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row>
    <row r="463" spans="1:251" x14ac:dyDescent="0.25">
      <c r="A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row>
    <row r="464" spans="1:251" x14ac:dyDescent="0.25">
      <c r="A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row>
    <row r="465" spans="1:251" x14ac:dyDescent="0.25">
      <c r="A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row>
    <row r="466" spans="1:251" x14ac:dyDescent="0.25">
      <c r="A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row>
    <row r="467" spans="1:251" x14ac:dyDescent="0.25">
      <c r="A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row>
    <row r="468" spans="1:251" x14ac:dyDescent="0.25">
      <c r="A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row>
    <row r="469" spans="1:251" x14ac:dyDescent="0.25">
      <c r="A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row>
    <row r="470" spans="1:251" x14ac:dyDescent="0.25">
      <c r="A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row>
    <row r="471" spans="1:251" x14ac:dyDescent="0.25">
      <c r="A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row>
    <row r="472" spans="1:251" x14ac:dyDescent="0.25">
      <c r="A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row>
    <row r="473" spans="1:251" x14ac:dyDescent="0.25">
      <c r="A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c r="GQ473" s="2"/>
      <c r="GR473" s="2"/>
      <c r="GS473" s="2"/>
      <c r="GT473" s="2"/>
      <c r="GU473" s="2"/>
      <c r="GV473" s="2"/>
      <c r="GW473" s="2"/>
      <c r="GX473" s="2"/>
      <c r="GY473" s="2"/>
      <c r="GZ473" s="2"/>
      <c r="HA473" s="2"/>
      <c r="HB473" s="2"/>
      <c r="HC473" s="2"/>
      <c r="HD473" s="2"/>
      <c r="HE473" s="2"/>
      <c r="HF473" s="2"/>
      <c r="HG473" s="2"/>
      <c r="HH473" s="2"/>
      <c r="HI473" s="2"/>
      <c r="HJ473" s="2"/>
      <c r="HK473" s="2"/>
      <c r="HL473" s="2"/>
      <c r="HM473" s="2"/>
      <c r="HN473" s="2"/>
      <c r="HO473" s="2"/>
      <c r="HP473" s="2"/>
      <c r="HQ473" s="2"/>
      <c r="HR473" s="2"/>
      <c r="HS473" s="2"/>
      <c r="HT473" s="2"/>
      <c r="HU473" s="2"/>
      <c r="HV473" s="2"/>
      <c r="HW473" s="2"/>
      <c r="HX473" s="2"/>
      <c r="HY473" s="2"/>
      <c r="HZ473" s="2"/>
      <c r="IA473" s="2"/>
      <c r="IB473" s="2"/>
      <c r="IC473" s="2"/>
      <c r="ID473" s="2"/>
      <c r="IE473" s="2"/>
      <c r="IF473" s="2"/>
      <c r="IG473" s="2"/>
      <c r="IH473" s="2"/>
      <c r="II473" s="2"/>
      <c r="IJ473" s="2"/>
      <c r="IK473" s="2"/>
      <c r="IL473" s="2"/>
      <c r="IM473" s="2"/>
      <c r="IN473" s="2"/>
      <c r="IO473" s="2"/>
      <c r="IP473" s="2"/>
      <c r="IQ473" s="2"/>
    </row>
    <row r="474" spans="1:251" x14ac:dyDescent="0.25">
      <c r="A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c r="GS474" s="2"/>
      <c r="GT474" s="2"/>
      <c r="GU474" s="2"/>
      <c r="GV474" s="2"/>
      <c r="GW474" s="2"/>
      <c r="GX474" s="2"/>
      <c r="GY474" s="2"/>
      <c r="GZ474" s="2"/>
      <c r="HA474" s="2"/>
      <c r="HB474" s="2"/>
      <c r="HC474" s="2"/>
      <c r="HD474" s="2"/>
      <c r="HE474" s="2"/>
      <c r="HF474" s="2"/>
      <c r="HG474" s="2"/>
      <c r="HH474" s="2"/>
      <c r="HI474" s="2"/>
      <c r="HJ474" s="2"/>
      <c r="HK474" s="2"/>
      <c r="HL474" s="2"/>
      <c r="HM474" s="2"/>
      <c r="HN474" s="2"/>
      <c r="HO474" s="2"/>
      <c r="HP474" s="2"/>
      <c r="HQ474" s="2"/>
      <c r="HR474" s="2"/>
      <c r="HS474" s="2"/>
      <c r="HT474" s="2"/>
      <c r="HU474" s="2"/>
      <c r="HV474" s="2"/>
      <c r="HW474" s="2"/>
      <c r="HX474" s="2"/>
      <c r="HY474" s="2"/>
      <c r="HZ474" s="2"/>
      <c r="IA474" s="2"/>
      <c r="IB474" s="2"/>
      <c r="IC474" s="2"/>
      <c r="ID474" s="2"/>
      <c r="IE474" s="2"/>
      <c r="IF474" s="2"/>
      <c r="IG474" s="2"/>
      <c r="IH474" s="2"/>
      <c r="II474" s="2"/>
      <c r="IJ474" s="2"/>
      <c r="IK474" s="2"/>
      <c r="IL474" s="2"/>
      <c r="IM474" s="2"/>
      <c r="IN474" s="2"/>
      <c r="IO474" s="2"/>
      <c r="IP474" s="2"/>
      <c r="IQ474" s="2"/>
    </row>
    <row r="475" spans="1:251" x14ac:dyDescent="0.25">
      <c r="A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c r="GQ475" s="2"/>
      <c r="GR475" s="2"/>
      <c r="GS475" s="2"/>
      <c r="GT475" s="2"/>
      <c r="GU475" s="2"/>
      <c r="GV475" s="2"/>
      <c r="GW475" s="2"/>
      <c r="GX475" s="2"/>
      <c r="GY475" s="2"/>
      <c r="GZ475" s="2"/>
      <c r="HA475" s="2"/>
      <c r="HB475" s="2"/>
      <c r="HC475" s="2"/>
      <c r="HD475" s="2"/>
      <c r="HE475" s="2"/>
      <c r="HF475" s="2"/>
      <c r="HG475" s="2"/>
      <c r="HH475" s="2"/>
      <c r="HI475" s="2"/>
      <c r="HJ475" s="2"/>
      <c r="HK475" s="2"/>
      <c r="HL475" s="2"/>
      <c r="HM475" s="2"/>
      <c r="HN475" s="2"/>
      <c r="HO475" s="2"/>
      <c r="HP475" s="2"/>
      <c r="HQ475" s="2"/>
      <c r="HR475" s="2"/>
      <c r="HS475" s="2"/>
      <c r="HT475" s="2"/>
      <c r="HU475" s="2"/>
      <c r="HV475" s="2"/>
      <c r="HW475" s="2"/>
      <c r="HX475" s="2"/>
      <c r="HY475" s="2"/>
      <c r="HZ475" s="2"/>
      <c r="IA475" s="2"/>
      <c r="IB475" s="2"/>
      <c r="IC475" s="2"/>
      <c r="ID475" s="2"/>
      <c r="IE475" s="2"/>
      <c r="IF475" s="2"/>
      <c r="IG475" s="2"/>
      <c r="IH475" s="2"/>
      <c r="II475" s="2"/>
      <c r="IJ475" s="2"/>
      <c r="IK475" s="2"/>
      <c r="IL475" s="2"/>
      <c r="IM475" s="2"/>
      <c r="IN475" s="2"/>
      <c r="IO475" s="2"/>
      <c r="IP475" s="2"/>
      <c r="IQ475" s="2"/>
    </row>
    <row r="476" spans="1:251" x14ac:dyDescent="0.25">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c r="GR476" s="2"/>
      <c r="GS476" s="2"/>
      <c r="GT476" s="2"/>
      <c r="GU476" s="2"/>
      <c r="GV476" s="2"/>
      <c r="GW476" s="2"/>
      <c r="GX476" s="2"/>
      <c r="GY476" s="2"/>
      <c r="GZ476" s="2"/>
      <c r="HA476" s="2"/>
      <c r="HB476" s="2"/>
      <c r="HC476" s="2"/>
      <c r="HD476" s="2"/>
      <c r="HE476" s="2"/>
      <c r="HF476" s="2"/>
      <c r="HG476" s="2"/>
      <c r="HH476" s="2"/>
      <c r="HI476" s="2"/>
      <c r="HJ476" s="2"/>
      <c r="HK476" s="2"/>
      <c r="HL476" s="2"/>
      <c r="HM476" s="2"/>
      <c r="HN476" s="2"/>
      <c r="HO476" s="2"/>
      <c r="HP476" s="2"/>
      <c r="HQ476" s="2"/>
      <c r="HR476" s="2"/>
      <c r="HS476" s="2"/>
      <c r="HT476" s="2"/>
      <c r="HU476" s="2"/>
      <c r="HV476" s="2"/>
      <c r="HW476" s="2"/>
      <c r="HX476" s="2"/>
      <c r="HY476" s="2"/>
      <c r="HZ476" s="2"/>
      <c r="IA476" s="2"/>
      <c r="IB476" s="2"/>
      <c r="IC476" s="2"/>
      <c r="ID476" s="2"/>
      <c r="IE476" s="2"/>
      <c r="IF476" s="2"/>
      <c r="IG476" s="2"/>
      <c r="IH476" s="2"/>
      <c r="II476" s="2"/>
      <c r="IJ476" s="2"/>
      <c r="IK476" s="2"/>
      <c r="IL476" s="2"/>
      <c r="IM476" s="2"/>
      <c r="IN476" s="2"/>
      <c r="IO476" s="2"/>
      <c r="IP476" s="2"/>
      <c r="IQ476" s="2"/>
    </row>
  </sheetData>
  <sheetProtection algorithmName="SHA-512" hashValue="2QxnmLP+L/WpnjsdsQEUn+/ykaE8Upm0h0Xk2MIQO/r/i2tajGQBpxF14qvZBKOFGI8lZbSRDjbOyUFv58sO1w==" saltValue="1UdiepXQo231uMr/OMu+nQ==" spinCount="100000" sheet="1" objects="1" scenarios="1"/>
  <mergeCells count="6">
    <mergeCell ref="D18:E18"/>
    <mergeCell ref="D2:D3"/>
    <mergeCell ref="D5:E5"/>
    <mergeCell ref="D7:E7"/>
    <mergeCell ref="B18:B19"/>
    <mergeCell ref="C18:C19"/>
  </mergeCells>
  <dataValidations count="4">
    <dataValidation type="textLength" operator="lessThanOrEqual" allowBlank="1" showInputMessage="1" showErrorMessage="1" prompt="Fill in this cell and any additional row, as necessary. _x000a__x000a_Maximum 300 characters (with spaces)." sqref="E20" xr:uid="{2421A763-A29F-4D49-96B5-2B4EB022309F}">
      <formula1>300</formula1>
    </dataValidation>
    <dataValidation operator="lessThanOrEqual" allowBlank="1" showInputMessage="1" showErrorMessage="1" prompt="Fill in this cell and any additional row, as necessary. " sqref="D20" xr:uid="{410E2068-F168-47DE-B60D-5AADCCB4CC99}"/>
    <dataValidation type="textLength" errorStyle="warning" operator="lessThanOrEqual" allowBlank="1" showInputMessage="1" showErrorMessage="1" error="Please reduce text lenght" prompt="Maximum 300 characters (with spaces)" sqref="E21:E24" xr:uid="{E7051F51-7B97-4F26-B62F-6CB499CFF1C3}">
      <formula1>300</formula1>
    </dataValidation>
    <dataValidation type="date" errorStyle="warning" operator="greaterThan" allowBlank="1" showInputMessage="1" showErrorMessage="1" error="Please enter a correct date with this format: DD/MM/YYYY (example&gt; 18 May of 2025 will be 18/05/2025)" prompt="Please enter the date when you are delivering this template in Reportnet using this format: DD/MM/YYYY (example&gt; 18 May of 2025 will be 18/05/2025)" sqref="E14" xr:uid="{3CA7441A-74DC-46E6-AEBB-447F627FDD37}">
      <formula1>45794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F901-B5DA-456E-8E94-3548758707A7}">
  <sheetPr>
    <tabColor rgb="FFE5EBF7"/>
  </sheetPr>
  <dimension ref="A1:EQ394"/>
  <sheetViews>
    <sheetView workbookViewId="0">
      <selection activeCell="G6" sqref="G6"/>
    </sheetView>
  </sheetViews>
  <sheetFormatPr defaultRowHeight="15" x14ac:dyDescent="0.25"/>
  <cols>
    <col min="1" max="1" width="8.5703125" style="1" customWidth="1"/>
    <col min="2" max="2" width="17" style="1" bestFit="1" customWidth="1"/>
    <col min="3" max="3" width="8.5703125" style="1" customWidth="1"/>
    <col min="4" max="4" width="53" style="1" customWidth="1"/>
    <col min="5" max="5" width="40.5703125" style="1" customWidth="1"/>
    <col min="6" max="6" width="34.42578125" style="1" customWidth="1"/>
    <col min="7" max="7" width="36.5703125" style="1" customWidth="1"/>
  </cols>
  <sheetData>
    <row r="1" spans="1:147"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row>
    <row r="2" spans="1:147" ht="15.75" thickBot="1" x14ac:dyDescent="0.3">
      <c r="A2" s="2"/>
      <c r="B2" s="2"/>
      <c r="C2" s="2"/>
      <c r="D2" s="7"/>
      <c r="E2" s="7"/>
      <c r="F2" s="7"/>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row>
    <row r="3" spans="1:147" ht="46.35" customHeight="1" thickBot="1" x14ac:dyDescent="0.3">
      <c r="A3" s="8"/>
      <c r="B3" s="8"/>
      <c r="C3" s="8"/>
      <c r="D3" s="215" t="s">
        <v>23</v>
      </c>
      <c r="E3" s="222" t="s">
        <v>146</v>
      </c>
      <c r="F3" s="223"/>
      <c r="G3" s="6"/>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row>
    <row r="4" spans="1:147" ht="29.85" customHeight="1" thickBot="1" x14ac:dyDescent="0.3">
      <c r="A4" s="8"/>
      <c r="B4" s="8"/>
      <c r="C4" s="8"/>
      <c r="D4" s="215"/>
      <c r="E4" s="240" t="s">
        <v>58</v>
      </c>
      <c r="F4" s="241"/>
      <c r="G4" s="6"/>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row>
    <row r="5" spans="1:147" ht="15.6" customHeight="1" thickBot="1" x14ac:dyDescent="0.3">
      <c r="A5" s="2"/>
      <c r="B5" s="2"/>
      <c r="C5" s="2"/>
      <c r="D5" s="9"/>
      <c r="E5" s="9"/>
      <c r="F5" s="9"/>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row>
    <row r="6" spans="1:147" ht="46.35" customHeight="1" thickBot="1" x14ac:dyDescent="0.3">
      <c r="A6" s="2"/>
      <c r="B6" s="2"/>
      <c r="C6" s="2"/>
      <c r="D6" s="233" t="s">
        <v>131</v>
      </c>
      <c r="E6" s="251"/>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row>
    <row r="7" spans="1:147" ht="26.85" customHeight="1" thickBot="1"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row>
    <row r="8" spans="1:147" ht="32.1" customHeight="1" thickBot="1" x14ac:dyDescent="0.3">
      <c r="A8" s="2"/>
      <c r="B8" s="2"/>
      <c r="C8" s="2"/>
      <c r="D8" s="231" t="s">
        <v>147</v>
      </c>
      <c r="E8" s="239"/>
      <c r="F8" s="239"/>
      <c r="G8" s="23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row>
    <row r="9" spans="1:147" ht="59.85" customHeight="1" thickBot="1" x14ac:dyDescent="0.3">
      <c r="A9" s="2"/>
      <c r="B9" s="2"/>
      <c r="C9" s="2"/>
      <c r="D9" s="242" t="s">
        <v>148</v>
      </c>
      <c r="E9" s="243"/>
      <c r="F9" s="243"/>
      <c r="G9" s="247"/>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row>
    <row r="10" spans="1:147" ht="47.85" customHeight="1" thickBot="1" x14ac:dyDescent="0.3">
      <c r="A10" s="2"/>
      <c r="B10" s="14" t="s">
        <v>36</v>
      </c>
      <c r="C10" s="14" t="s">
        <v>37</v>
      </c>
      <c r="D10" s="11" t="s">
        <v>149</v>
      </c>
      <c r="E10" s="11" t="s">
        <v>150</v>
      </c>
      <c r="F10" s="11" t="s">
        <v>151</v>
      </c>
      <c r="G10" s="11" t="s">
        <v>152</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row>
    <row r="11" spans="1:147" ht="15.75" thickBot="1" x14ac:dyDescent="0.3">
      <c r="A11" s="2"/>
      <c r="B11" s="86" t="str">
        <f>IF('CfB&amp;FC-PoM'!$E$5="&lt; Please select &gt;","&lt; Not selected &gt;",'CfB&amp;FC-PoM'!$E$5)</f>
        <v>&lt; Not selected &gt;</v>
      </c>
      <c r="C11" s="22" t="str">
        <f>'CfB&amp;FC-PoM'!$E$6</f>
        <v>2023</v>
      </c>
      <c r="D11" s="4" t="s">
        <v>153</v>
      </c>
      <c r="E11" s="62" t="s">
        <v>76</v>
      </c>
      <c r="F11" s="79"/>
      <c r="G11" s="66"/>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row>
    <row r="12" spans="1:147" ht="45.75" thickBot="1" x14ac:dyDescent="0.3">
      <c r="A12" s="2"/>
      <c r="B12" s="86" t="str">
        <f>IF('CfB&amp;FC-PoM'!$E$5="&lt; Please select &gt;","&lt; Not selected &gt;",'CfB&amp;FC-PoM'!$E$5)</f>
        <v>&lt; Not selected &gt;</v>
      </c>
      <c r="C12" s="22" t="str">
        <f>'CfB&amp;FC-PoM'!$E$6</f>
        <v>2023</v>
      </c>
      <c r="D12" s="5" t="s">
        <v>154</v>
      </c>
      <c r="E12" s="62" t="s">
        <v>76</v>
      </c>
      <c r="F12" s="79"/>
      <c r="G12" s="66"/>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row>
    <row r="13" spans="1:147" ht="30.75" thickBot="1" x14ac:dyDescent="0.3">
      <c r="A13" s="2"/>
      <c r="B13" s="86" t="str">
        <f>IF('CfB&amp;FC-PoM'!$E$5="&lt; Please select &gt;","&lt; Not selected &gt;",'CfB&amp;FC-PoM'!$E$5)</f>
        <v>&lt; Not selected &gt;</v>
      </c>
      <c r="C13" s="22" t="str">
        <f>'CfB&amp;FC-PoM'!$E$6</f>
        <v>2023</v>
      </c>
      <c r="D13" s="4" t="s">
        <v>155</v>
      </c>
      <c r="E13" s="62" t="s">
        <v>76</v>
      </c>
      <c r="F13" s="79"/>
      <c r="G13" s="66"/>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row>
    <row r="14" spans="1:147" ht="15.75" thickBot="1" x14ac:dyDescent="0.3">
      <c r="A14" s="2"/>
      <c r="B14" s="86" t="str">
        <f>IF('CfB&amp;FC-PoM'!$E$5="&lt; Please select &gt;","&lt; Not selected &gt;",'CfB&amp;FC-PoM'!$E$5)</f>
        <v>&lt; Not selected &gt;</v>
      </c>
      <c r="C14" s="22" t="str">
        <f>'CfB&amp;FC-PoM'!$E$6</f>
        <v>2023</v>
      </c>
      <c r="D14" s="5" t="s">
        <v>156</v>
      </c>
      <c r="E14" s="62" t="s">
        <v>76</v>
      </c>
      <c r="F14" s="79"/>
      <c r="G14" s="66"/>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row>
    <row r="15" spans="1:147" ht="30.75" thickBot="1" x14ac:dyDescent="0.3">
      <c r="A15" s="2"/>
      <c r="B15" s="86" t="str">
        <f>IF('CfB&amp;FC-PoM'!$E$5="&lt; Please select &gt;","&lt; Not selected &gt;",'CfB&amp;FC-PoM'!$E$5)</f>
        <v>&lt; Not selected &gt;</v>
      </c>
      <c r="C15" s="22" t="str">
        <f>'CfB&amp;FC-PoM'!$E$6</f>
        <v>2023</v>
      </c>
      <c r="D15" s="5" t="s">
        <v>157</v>
      </c>
      <c r="E15" s="62" t="s">
        <v>76</v>
      </c>
      <c r="F15" s="79"/>
      <c r="G15" s="66"/>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row>
    <row r="16" spans="1:147" ht="15.75" thickBot="1" x14ac:dyDescent="0.3">
      <c r="A16" s="2"/>
      <c r="B16" s="86" t="str">
        <f>IF('CfB&amp;FC-PoM'!$E$5="&lt; Please select &gt;","&lt; Not selected &gt;",'CfB&amp;FC-PoM'!$E$5)</f>
        <v>&lt; Not selected &gt;</v>
      </c>
      <c r="C16" s="22" t="str">
        <f>'CfB&amp;FC-PoM'!$E$6</f>
        <v>2023</v>
      </c>
      <c r="D16" s="5" t="s">
        <v>159</v>
      </c>
      <c r="E16" s="62" t="s">
        <v>76</v>
      </c>
      <c r="F16" s="79"/>
      <c r="G16" s="66"/>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row>
    <row r="17" spans="1:147" ht="15.75" thickBot="1" x14ac:dyDescent="0.3">
      <c r="A17" s="2"/>
      <c r="B17" s="86" t="str">
        <f>IF('CfB&amp;FC-PoM'!$E$5="&lt; Please select &gt;","&lt; Not selected &gt;",'CfB&amp;FC-PoM'!$E$5)</f>
        <v>&lt; Not selected &gt;</v>
      </c>
      <c r="C17" s="22" t="str">
        <f>'CfB&amp;FC-PoM'!$E$6</f>
        <v>2023</v>
      </c>
      <c r="D17" s="5" t="s">
        <v>160</v>
      </c>
      <c r="E17" s="62" t="s">
        <v>76</v>
      </c>
      <c r="F17" s="79"/>
      <c r="G17" s="66"/>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row>
    <row r="18" spans="1:147" ht="15.75" thickBot="1" x14ac:dyDescent="0.3">
      <c r="A18" s="2"/>
      <c r="B18" s="86" t="str">
        <f>IF('CfB&amp;FC-PoM'!$E$5="&lt; Please select &gt;","&lt; Not selected &gt;",'CfB&amp;FC-PoM'!$E$5)</f>
        <v>&lt; Not selected &gt;</v>
      </c>
      <c r="C18" s="22" t="str">
        <f>'CfB&amp;FC-PoM'!$E$6</f>
        <v>2023</v>
      </c>
      <c r="D18" s="4" t="s">
        <v>161</v>
      </c>
      <c r="E18" s="62" t="s">
        <v>76</v>
      </c>
      <c r="F18" s="79"/>
      <c r="G18" s="66"/>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row>
    <row r="19" spans="1:147" ht="15.75" thickBot="1" x14ac:dyDescent="0.3">
      <c r="A19" s="2"/>
      <c r="B19" s="86" t="str">
        <f>IF('CfB&amp;FC-PoM'!$E$5="&lt; Please select &gt;","&lt; Not selected &gt;",'CfB&amp;FC-PoM'!$E$5)</f>
        <v>&lt; Not selected &gt;</v>
      </c>
      <c r="C19" s="22" t="str">
        <f>'CfB&amp;FC-PoM'!$E$6</f>
        <v>2023</v>
      </c>
      <c r="D19" s="5" t="s">
        <v>162</v>
      </c>
      <c r="E19" s="62" t="s">
        <v>76</v>
      </c>
      <c r="F19" s="79"/>
      <c r="G19" s="66"/>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row>
    <row r="20" spans="1:147" ht="15.75" thickBot="1" x14ac:dyDescent="0.3">
      <c r="A20" s="2"/>
      <c r="B20" s="86" t="str">
        <f>IF('CfB&amp;FC-PoM'!$E$5="&lt; Please select &gt;","&lt; Not selected &gt;",'CfB&amp;FC-PoM'!$E$5)</f>
        <v>&lt; Not selected &gt;</v>
      </c>
      <c r="C20" s="22" t="str">
        <f>'CfB&amp;FC-PoM'!$E$6</f>
        <v>2023</v>
      </c>
      <c r="D20" s="4" t="s">
        <v>163</v>
      </c>
      <c r="E20" s="62" t="s">
        <v>76</v>
      </c>
      <c r="F20" s="79"/>
      <c r="G20" s="66"/>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row>
    <row r="21" spans="1:147" ht="15.75" thickBot="1" x14ac:dyDescent="0.3">
      <c r="A21" s="2"/>
      <c r="B21" s="86" t="str">
        <f>IF('CfB&amp;FC-PoM'!$E$5="&lt; Please select &gt;","&lt; Not selected &gt;",'CfB&amp;FC-PoM'!$E$5)</f>
        <v>&lt; Not selected &gt;</v>
      </c>
      <c r="C21" s="22" t="str">
        <f>'CfB&amp;FC-PoM'!$E$6</f>
        <v>2023</v>
      </c>
      <c r="D21" s="5" t="s">
        <v>164</v>
      </c>
      <c r="E21" s="62" t="s">
        <v>76</v>
      </c>
      <c r="F21" s="79"/>
      <c r="G21" s="66"/>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row>
    <row r="22" spans="1:147" ht="15.75" thickBot="1" x14ac:dyDescent="0.3">
      <c r="A22" s="2"/>
      <c r="B22" s="86" t="str">
        <f>IF('CfB&amp;FC-PoM'!$E$5="&lt; Please select &gt;","&lt; Not selected &gt;",'CfB&amp;FC-PoM'!$E$5)</f>
        <v>&lt; Not selected &gt;</v>
      </c>
      <c r="C22" s="22" t="str">
        <f>'CfB&amp;FC-PoM'!$E$6</f>
        <v>2023</v>
      </c>
      <c r="D22" s="4" t="s">
        <v>165</v>
      </c>
      <c r="E22" s="61" t="s">
        <v>76</v>
      </c>
      <c r="F22" s="79"/>
      <c r="G22" s="66"/>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row>
    <row r="23" spans="1:147" ht="15.75" thickBot="1" x14ac:dyDescent="0.3">
      <c r="A23" s="2"/>
      <c r="B23" s="86" t="str">
        <f>IF('CfB&amp;FC-PoM'!$E$5="&lt; Please select &gt;","&lt; Not selected &gt;",'CfB&amp;FC-PoM'!$E$5)</f>
        <v>&lt; Not selected &gt;</v>
      </c>
      <c r="C23" s="22" t="str">
        <f>'CfB&amp;FC-PoM'!$E$6</f>
        <v>2023</v>
      </c>
      <c r="D23" s="4" t="s">
        <v>165</v>
      </c>
      <c r="E23" s="61" t="s">
        <v>76</v>
      </c>
      <c r="F23" s="79"/>
      <c r="G23" s="66"/>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row>
    <row r="24" spans="1:147" ht="15.75" thickBot="1" x14ac:dyDescent="0.3">
      <c r="A24" s="2"/>
      <c r="B24" s="86" t="str">
        <f>IF('CfB&amp;FC-PoM'!$E$5="&lt; Please select &gt;","&lt; Not selected &gt;",'CfB&amp;FC-PoM'!$E$5)</f>
        <v>&lt; Not selected &gt;</v>
      </c>
      <c r="C24" s="22" t="str">
        <f>'CfB&amp;FC-PoM'!$E$6</f>
        <v>2023</v>
      </c>
      <c r="D24" s="4" t="s">
        <v>165</v>
      </c>
      <c r="E24" s="61" t="s">
        <v>76</v>
      </c>
      <c r="F24" s="79"/>
      <c r="G24" s="66"/>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row>
    <row r="25" spans="1:147" ht="15.75" thickBot="1" x14ac:dyDescent="0.3">
      <c r="A25" s="2"/>
      <c r="B25" s="86" t="str">
        <f>IF('CfB&amp;FC-PoM'!$E$5="&lt; Please select &gt;","&lt; Not selected &gt;",'CfB&amp;FC-PoM'!$E$5)</f>
        <v>&lt; Not selected &gt;</v>
      </c>
      <c r="C25" s="22" t="str">
        <f>'CfB&amp;FC-PoM'!$E$6</f>
        <v>2023</v>
      </c>
      <c r="D25" s="4" t="s">
        <v>165</v>
      </c>
      <c r="E25" s="61" t="s">
        <v>76</v>
      </c>
      <c r="F25" s="79"/>
      <c r="G25" s="66"/>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row>
    <row r="26" spans="1:147" ht="15.75" thickBo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row>
    <row r="27" spans="1:147" ht="57" customHeight="1" thickBot="1" x14ac:dyDescent="0.3">
      <c r="A27" s="2"/>
      <c r="B27" s="2"/>
      <c r="C27" s="2"/>
      <c r="D27" s="242" t="s">
        <v>166</v>
      </c>
      <c r="E27" s="243"/>
      <c r="F27" s="243"/>
      <c r="G27" s="247"/>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row>
    <row r="28" spans="1:147" ht="46.35" customHeight="1" thickBot="1" x14ac:dyDescent="0.3">
      <c r="A28" s="2"/>
      <c r="B28" s="14" t="s">
        <v>36</v>
      </c>
      <c r="C28" s="14" t="s">
        <v>37</v>
      </c>
      <c r="D28" s="11" t="s">
        <v>149</v>
      </c>
      <c r="E28" s="11" t="s">
        <v>150</v>
      </c>
      <c r="F28" s="11" t="s">
        <v>151</v>
      </c>
      <c r="G28" s="11" t="s">
        <v>152</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row>
    <row r="29" spans="1:147" ht="15.75" thickBot="1" x14ac:dyDescent="0.3">
      <c r="A29" s="2"/>
      <c r="B29" s="86" t="str">
        <f>IF('CfB&amp;FC-PoM'!$E$5="&lt; Please select &gt;","&lt; Not selected &gt;",'CfB&amp;FC-PoM'!$E$5)</f>
        <v>&lt; Not selected &gt;</v>
      </c>
      <c r="C29" s="22" t="str">
        <f>'CfB&amp;FC-PoM'!$E$6</f>
        <v>2023</v>
      </c>
      <c r="D29" s="4" t="s">
        <v>153</v>
      </c>
      <c r="E29" s="62" t="s">
        <v>76</v>
      </c>
      <c r="F29" s="72"/>
      <c r="G29" s="66"/>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row>
    <row r="30" spans="1:147" ht="45.75" thickBot="1" x14ac:dyDescent="0.3">
      <c r="A30" s="2"/>
      <c r="B30" s="86" t="str">
        <f>IF('CfB&amp;FC-PoM'!$E$5="&lt; Please select &gt;","&lt; Not selected &gt;",'CfB&amp;FC-PoM'!$E$5)</f>
        <v>&lt; Not selected &gt;</v>
      </c>
      <c r="C30" s="22" t="str">
        <f>'CfB&amp;FC-PoM'!$E$6</f>
        <v>2023</v>
      </c>
      <c r="D30" s="5" t="s">
        <v>154</v>
      </c>
      <c r="E30" s="62" t="s">
        <v>76</v>
      </c>
      <c r="F30" s="72"/>
      <c r="G30" s="66"/>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row>
    <row r="31" spans="1:147" ht="30.75" thickBot="1" x14ac:dyDescent="0.3">
      <c r="A31" s="2"/>
      <c r="B31" s="86" t="str">
        <f>IF('CfB&amp;FC-PoM'!$E$5="&lt; Please select &gt;","&lt; Not selected &gt;",'CfB&amp;FC-PoM'!$E$5)</f>
        <v>&lt; Not selected &gt;</v>
      </c>
      <c r="C31" s="22" t="str">
        <f>'CfB&amp;FC-PoM'!$E$6</f>
        <v>2023</v>
      </c>
      <c r="D31" s="4" t="s">
        <v>167</v>
      </c>
      <c r="E31" s="62" t="s">
        <v>76</v>
      </c>
      <c r="F31" s="72"/>
      <c r="G31" s="66"/>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row>
    <row r="32" spans="1:147" ht="15.75" thickBot="1" x14ac:dyDescent="0.3">
      <c r="A32" s="2"/>
      <c r="B32" s="86" t="str">
        <f>IF('CfB&amp;FC-PoM'!$E$5="&lt; Please select &gt;","&lt; Not selected &gt;",'CfB&amp;FC-PoM'!$E$5)</f>
        <v>&lt; Not selected &gt;</v>
      </c>
      <c r="C32" s="22" t="str">
        <f>'CfB&amp;FC-PoM'!$E$6</f>
        <v>2023</v>
      </c>
      <c r="D32" s="5" t="s">
        <v>156</v>
      </c>
      <c r="E32" s="62" t="s">
        <v>76</v>
      </c>
      <c r="F32" s="72"/>
      <c r="G32" s="66"/>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row>
    <row r="33" spans="1:147" ht="30.75" thickBot="1" x14ac:dyDescent="0.3">
      <c r="A33" s="2"/>
      <c r="B33" s="86" t="str">
        <f>IF('CfB&amp;FC-PoM'!$E$5="&lt; Please select &gt;","&lt; Not selected &gt;",'CfB&amp;FC-PoM'!$E$5)</f>
        <v>&lt; Not selected &gt;</v>
      </c>
      <c r="C33" s="22" t="str">
        <f>'CfB&amp;FC-PoM'!$E$6</f>
        <v>2023</v>
      </c>
      <c r="D33" s="5" t="s">
        <v>168</v>
      </c>
      <c r="E33" s="62" t="s">
        <v>76</v>
      </c>
      <c r="F33" s="72"/>
      <c r="G33" s="66"/>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row>
    <row r="34" spans="1:147" ht="15.75" thickBot="1" x14ac:dyDescent="0.3">
      <c r="A34" s="2"/>
      <c r="B34" s="86" t="str">
        <f>IF('CfB&amp;FC-PoM'!$E$5="&lt; Please select &gt;","&lt; Not selected &gt;",'CfB&amp;FC-PoM'!$E$5)</f>
        <v>&lt; Not selected &gt;</v>
      </c>
      <c r="C34" s="22" t="str">
        <f>'CfB&amp;FC-PoM'!$E$6</f>
        <v>2023</v>
      </c>
      <c r="D34" s="5" t="s">
        <v>159</v>
      </c>
      <c r="E34" s="62" t="s">
        <v>76</v>
      </c>
      <c r="F34" s="72"/>
      <c r="G34" s="66"/>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row>
    <row r="35" spans="1:147" ht="15.75" thickBot="1" x14ac:dyDescent="0.3">
      <c r="A35" s="2"/>
      <c r="B35" s="86" t="str">
        <f>IF('CfB&amp;FC-PoM'!$E$5="&lt; Please select &gt;","&lt; Not selected &gt;",'CfB&amp;FC-PoM'!$E$5)</f>
        <v>&lt; Not selected &gt;</v>
      </c>
      <c r="C35" s="22" t="str">
        <f>'CfB&amp;FC-PoM'!$E$6</f>
        <v>2023</v>
      </c>
      <c r="D35" s="4" t="s">
        <v>160</v>
      </c>
      <c r="E35" s="62" t="s">
        <v>76</v>
      </c>
      <c r="F35" s="72"/>
      <c r="G35" s="66"/>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row>
    <row r="36" spans="1:147" ht="15.75" thickBot="1" x14ac:dyDescent="0.3">
      <c r="A36" s="2"/>
      <c r="B36" s="86" t="str">
        <f>IF('CfB&amp;FC-PoM'!$E$5="&lt; Please select &gt;","&lt; Not selected &gt;",'CfB&amp;FC-PoM'!$E$5)</f>
        <v>&lt; Not selected &gt;</v>
      </c>
      <c r="C36" s="22" t="str">
        <f>'CfB&amp;FC-PoM'!$E$6</f>
        <v>2023</v>
      </c>
      <c r="D36" s="5" t="s">
        <v>161</v>
      </c>
      <c r="E36" s="62" t="s">
        <v>76</v>
      </c>
      <c r="F36" s="72"/>
      <c r="G36" s="66"/>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row>
    <row r="37" spans="1:147" ht="15.75" thickBot="1" x14ac:dyDescent="0.3">
      <c r="A37" s="2"/>
      <c r="B37" s="86" t="str">
        <f>IF('CfB&amp;FC-PoM'!$E$5="&lt; Please select &gt;","&lt; Not selected &gt;",'CfB&amp;FC-PoM'!$E$5)</f>
        <v>&lt; Not selected &gt;</v>
      </c>
      <c r="C37" s="22" t="str">
        <f>'CfB&amp;FC-PoM'!$E$6</f>
        <v>2023</v>
      </c>
      <c r="D37" s="4" t="s">
        <v>162</v>
      </c>
      <c r="E37" s="62" t="s">
        <v>76</v>
      </c>
      <c r="F37" s="72"/>
      <c r="G37" s="66"/>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row>
    <row r="38" spans="1:147" ht="15.75" thickBot="1" x14ac:dyDescent="0.3">
      <c r="A38" s="2"/>
      <c r="B38" s="86" t="str">
        <f>IF('CfB&amp;FC-PoM'!$E$5="&lt; Please select &gt;","&lt; Not selected &gt;",'CfB&amp;FC-PoM'!$E$5)</f>
        <v>&lt; Not selected &gt;</v>
      </c>
      <c r="C38" s="22" t="str">
        <f>'CfB&amp;FC-PoM'!$E$6</f>
        <v>2023</v>
      </c>
      <c r="D38" s="5" t="s">
        <v>163</v>
      </c>
      <c r="E38" s="62" t="s">
        <v>76</v>
      </c>
      <c r="F38" s="72"/>
      <c r="G38" s="66"/>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row>
    <row r="39" spans="1:147" ht="15.75" thickBot="1" x14ac:dyDescent="0.3">
      <c r="A39" s="2"/>
      <c r="B39" s="86" t="str">
        <f>IF('CfB&amp;FC-PoM'!$E$5="&lt; Please select &gt;","&lt; Not selected &gt;",'CfB&amp;FC-PoM'!$E$5)</f>
        <v>&lt; Not selected &gt;</v>
      </c>
      <c r="C39" s="22" t="str">
        <f>'CfB&amp;FC-PoM'!$E$6</f>
        <v>2023</v>
      </c>
      <c r="D39" s="4" t="s">
        <v>164</v>
      </c>
      <c r="E39" s="62" t="s">
        <v>76</v>
      </c>
      <c r="F39" s="72"/>
      <c r="G39" s="66"/>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row>
    <row r="40" spans="1:147" ht="15.75" thickBot="1" x14ac:dyDescent="0.3">
      <c r="A40" s="2"/>
      <c r="B40" s="86" t="str">
        <f>IF('CfB&amp;FC-PoM'!$E$5="&lt; Please select &gt;","&lt; Not selected &gt;",'CfB&amp;FC-PoM'!$E$5)</f>
        <v>&lt; Not selected &gt;</v>
      </c>
      <c r="C40" s="22" t="str">
        <f>'CfB&amp;FC-PoM'!$E$6</f>
        <v>2023</v>
      </c>
      <c r="D40" s="4" t="s">
        <v>165</v>
      </c>
      <c r="E40" s="61" t="s">
        <v>76</v>
      </c>
      <c r="F40" s="79"/>
      <c r="G40" s="66"/>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row>
    <row r="41" spans="1:147" ht="15.75" thickBot="1" x14ac:dyDescent="0.3">
      <c r="A41" s="2"/>
      <c r="B41" s="86" t="str">
        <f>IF('CfB&amp;FC-PoM'!$E$5="&lt; Please select &gt;","&lt; Not selected &gt;",'CfB&amp;FC-PoM'!$E$5)</f>
        <v>&lt; Not selected &gt;</v>
      </c>
      <c r="C41" s="22" t="str">
        <f>'CfB&amp;FC-PoM'!$E$6</f>
        <v>2023</v>
      </c>
      <c r="D41" s="4" t="s">
        <v>165</v>
      </c>
      <c r="E41" s="61" t="s">
        <v>76</v>
      </c>
      <c r="F41" s="79"/>
      <c r="G41" s="66"/>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row>
    <row r="42" spans="1:147" ht="15.75" thickBot="1" x14ac:dyDescent="0.3">
      <c r="A42" s="2"/>
      <c r="B42" s="86" t="str">
        <f>IF('CfB&amp;FC-PoM'!$E$5="&lt; Please select &gt;","&lt; Not selected &gt;",'CfB&amp;FC-PoM'!$E$5)</f>
        <v>&lt; Not selected &gt;</v>
      </c>
      <c r="C42" s="22" t="str">
        <f>'CfB&amp;FC-PoM'!$E$6</f>
        <v>2023</v>
      </c>
      <c r="D42" s="4" t="s">
        <v>165</v>
      </c>
      <c r="E42" s="61" t="s">
        <v>76</v>
      </c>
      <c r="F42" s="79"/>
      <c r="G42" s="66"/>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row>
    <row r="43" spans="1:147" ht="15.75" thickBot="1" x14ac:dyDescent="0.3">
      <c r="A43" s="2"/>
      <c r="B43" s="86" t="str">
        <f>IF('CfB&amp;FC-PoM'!$E$5="&lt; Please select &gt;","&lt; Not selected &gt;",'CfB&amp;FC-PoM'!$E$5)</f>
        <v>&lt; Not selected &gt;</v>
      </c>
      <c r="C43" s="22" t="str">
        <f>'CfB&amp;FC-PoM'!$E$6</f>
        <v>2023</v>
      </c>
      <c r="D43" s="4" t="s">
        <v>165</v>
      </c>
      <c r="E43" s="61" t="s">
        <v>76</v>
      </c>
      <c r="F43" s="79"/>
      <c r="G43" s="66"/>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row>
    <row r="44" spans="1:147" ht="28.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row>
    <row r="45" spans="1:147" ht="36.6" customHeight="1" thickBot="1" x14ac:dyDescent="0.3">
      <c r="A45" s="2"/>
      <c r="B45" s="2"/>
      <c r="C45" s="2"/>
      <c r="D45" s="252" t="s">
        <v>169</v>
      </c>
      <c r="E45" s="253"/>
      <c r="F45" s="253"/>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row>
    <row r="46" spans="1:147" ht="80.099999999999994" customHeight="1" thickBot="1" x14ac:dyDescent="0.3">
      <c r="A46" s="2"/>
      <c r="B46" s="2"/>
      <c r="C46" s="2"/>
      <c r="D46" s="245" t="s">
        <v>170</v>
      </c>
      <c r="E46" s="246"/>
      <c r="F46" s="246"/>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row>
    <row r="47" spans="1:147" ht="36" customHeight="1" thickBot="1" x14ac:dyDescent="0.3">
      <c r="A47" s="2"/>
      <c r="B47" s="2"/>
      <c r="C47" s="2"/>
      <c r="D47" s="248" t="s">
        <v>171</v>
      </c>
      <c r="E47" s="249"/>
      <c r="F47" s="250"/>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row>
    <row r="48" spans="1:147" ht="47.1" customHeight="1" thickBot="1" x14ac:dyDescent="0.3">
      <c r="A48" s="2"/>
      <c r="B48" s="14" t="s">
        <v>36</v>
      </c>
      <c r="C48" s="14" t="s">
        <v>37</v>
      </c>
      <c r="D48" s="11" t="s">
        <v>172</v>
      </c>
      <c r="E48" s="11" t="s">
        <v>173</v>
      </c>
      <c r="F48" s="11" t="s">
        <v>174</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row>
    <row r="49" spans="1:147" ht="15.75" thickBot="1" x14ac:dyDescent="0.3">
      <c r="A49" s="2"/>
      <c r="B49" s="86" t="str">
        <f>IF('CfB&amp;FC-PoM'!$E$5="&lt; Please select &gt;","&lt; Not selected &gt;",'CfB&amp;FC-PoM'!$E$5)</f>
        <v>&lt; Not selected &gt;</v>
      </c>
      <c r="C49" s="22" t="str">
        <f>'CfB&amp;FC-PoM'!$E$6</f>
        <v>2023</v>
      </c>
      <c r="D49" s="4" t="s">
        <v>175</v>
      </c>
      <c r="E49" s="79"/>
      <c r="F49" s="66"/>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row>
    <row r="50" spans="1:147" ht="15.75" thickBot="1" x14ac:dyDescent="0.3">
      <c r="A50" s="2"/>
      <c r="B50" s="86" t="str">
        <f>IF('CfB&amp;FC-PoM'!$E$5="&lt; Please select &gt;","&lt; Not selected &gt;",'CfB&amp;FC-PoM'!$E$5)</f>
        <v>&lt; Not selected &gt;</v>
      </c>
      <c r="C50" s="22" t="str">
        <f>'CfB&amp;FC-PoM'!$E$6</f>
        <v>2023</v>
      </c>
      <c r="D50" s="5" t="s">
        <v>176</v>
      </c>
      <c r="E50" s="79"/>
      <c r="F50" s="66"/>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row>
    <row r="51" spans="1:147" ht="15.75" thickBot="1" x14ac:dyDescent="0.3">
      <c r="A51" s="2"/>
      <c r="B51" s="86" t="str">
        <f>IF('CfB&amp;FC-PoM'!$E$5="&lt; Please select &gt;","&lt; Not selected &gt;",'CfB&amp;FC-PoM'!$E$5)</f>
        <v>&lt; Not selected &gt;</v>
      </c>
      <c r="C51" s="22" t="str">
        <f>'CfB&amp;FC-PoM'!$E$6</f>
        <v>2023</v>
      </c>
      <c r="D51" s="4" t="s">
        <v>177</v>
      </c>
      <c r="E51" s="79"/>
      <c r="F51" s="66"/>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row>
    <row r="52" spans="1:147" ht="15.75" thickBot="1" x14ac:dyDescent="0.3">
      <c r="A52" s="2"/>
      <c r="B52" s="86" t="str">
        <f>IF('CfB&amp;FC-PoM'!$E$5="&lt; Please select &gt;","&lt; Not selected &gt;",'CfB&amp;FC-PoM'!$E$5)</f>
        <v>&lt; Not selected &gt;</v>
      </c>
      <c r="C52" s="22" t="str">
        <f>'CfB&amp;FC-PoM'!$E$6</f>
        <v>2023</v>
      </c>
      <c r="D52" s="4" t="s">
        <v>178</v>
      </c>
      <c r="E52" s="79"/>
      <c r="F52" s="66"/>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row>
    <row r="53" spans="1:147" ht="15.75" thickBot="1" x14ac:dyDescent="0.3">
      <c r="A53" s="2"/>
      <c r="B53" s="86" t="str">
        <f>IF('CfB&amp;FC-PoM'!$E$5="&lt; Please select &gt;","&lt; Not selected &gt;",'CfB&amp;FC-PoM'!$E$5)</f>
        <v>&lt; Not selected &gt;</v>
      </c>
      <c r="C53" s="22" t="str">
        <f>'CfB&amp;FC-PoM'!$E$6</f>
        <v>2023</v>
      </c>
      <c r="D53" s="5" t="s">
        <v>179</v>
      </c>
      <c r="E53" s="79"/>
      <c r="F53" s="66"/>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row>
    <row r="54" spans="1:147" ht="15.75" thickBot="1" x14ac:dyDescent="0.3">
      <c r="A54" s="2"/>
      <c r="B54" s="86" t="str">
        <f>IF('CfB&amp;FC-PoM'!$E$5="&lt; Please select &gt;","&lt; Not selected &gt;",'CfB&amp;FC-PoM'!$E$5)</f>
        <v>&lt; Not selected &gt;</v>
      </c>
      <c r="C54" s="22" t="str">
        <f>'CfB&amp;FC-PoM'!$E$6</f>
        <v>2023</v>
      </c>
      <c r="D54" s="5" t="s">
        <v>179</v>
      </c>
      <c r="E54" s="79"/>
      <c r="F54" s="66"/>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row>
    <row r="55" spans="1:147" ht="15.75" thickBot="1" x14ac:dyDescent="0.3">
      <c r="A55" s="2"/>
      <c r="B55" s="86" t="str">
        <f>IF('CfB&amp;FC-PoM'!$E$5="&lt; Please select &gt;","&lt; Not selected &gt;",'CfB&amp;FC-PoM'!$E$5)</f>
        <v>&lt; Not selected &gt;</v>
      </c>
      <c r="C55" s="22" t="str">
        <f>'CfB&amp;FC-PoM'!$E$6</f>
        <v>2023</v>
      </c>
      <c r="D55" s="5" t="s">
        <v>179</v>
      </c>
      <c r="E55" s="79"/>
      <c r="F55" s="66"/>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row>
    <row r="56" spans="1:147" ht="15.75" thickBot="1" x14ac:dyDescent="0.3">
      <c r="A56" s="2"/>
      <c r="B56" s="86" t="str">
        <f>IF('CfB&amp;FC-PoM'!$E$5="&lt; Please select &gt;","&lt; Not selected &gt;",'CfB&amp;FC-PoM'!$E$5)</f>
        <v>&lt; Not selected &gt;</v>
      </c>
      <c r="C56" s="22" t="str">
        <f>'CfB&amp;FC-PoM'!$E$6</f>
        <v>2023</v>
      </c>
      <c r="D56" s="5" t="s">
        <v>179</v>
      </c>
      <c r="E56" s="79"/>
      <c r="F56" s="66"/>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row>
    <row r="57" spans="1:147" ht="16.5" thickBot="1" x14ac:dyDescent="0.3">
      <c r="A57" s="2"/>
      <c r="B57" s="2"/>
      <c r="C57" s="2"/>
      <c r="D57" s="242"/>
      <c r="E57" s="243"/>
      <c r="F57" s="243"/>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row>
    <row r="58" spans="1:147" ht="32.85" customHeight="1" thickBot="1" x14ac:dyDescent="0.3">
      <c r="A58" s="2"/>
      <c r="B58" s="2"/>
      <c r="C58" s="2"/>
      <c r="D58" s="248" t="s">
        <v>180</v>
      </c>
      <c r="E58" s="249"/>
      <c r="F58" s="250"/>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row>
    <row r="59" spans="1:147" ht="45.6" customHeight="1" thickBot="1" x14ac:dyDescent="0.3">
      <c r="A59" s="2"/>
      <c r="B59" s="14" t="s">
        <v>36</v>
      </c>
      <c r="C59" s="14" t="s">
        <v>37</v>
      </c>
      <c r="D59" s="11" t="s">
        <v>172</v>
      </c>
      <c r="E59" s="11" t="s">
        <v>173</v>
      </c>
      <c r="F59" s="11" t="s">
        <v>174</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row>
    <row r="60" spans="1:147" ht="15.75" thickBot="1" x14ac:dyDescent="0.3">
      <c r="A60" s="2"/>
      <c r="B60" s="86" t="str">
        <f>IF('CfB&amp;FC-PoM'!$E$5="&lt; Please select &gt;","&lt; Not selected &gt;",'CfB&amp;FC-PoM'!$E$5)</f>
        <v>&lt; Not selected &gt;</v>
      </c>
      <c r="C60" s="22" t="str">
        <f>'CfB&amp;FC-PoM'!$E$6</f>
        <v>2023</v>
      </c>
      <c r="D60" s="4" t="s">
        <v>175</v>
      </c>
      <c r="E60" s="79"/>
      <c r="F60" s="66"/>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row>
    <row r="61" spans="1:147" ht="15.75" thickBot="1" x14ac:dyDescent="0.3">
      <c r="A61" s="2"/>
      <c r="B61" s="86" t="str">
        <f>IF('CfB&amp;FC-PoM'!$E$5="&lt; Please select &gt;","&lt; Not selected &gt;",'CfB&amp;FC-PoM'!$E$5)</f>
        <v>&lt; Not selected &gt;</v>
      </c>
      <c r="C61" s="22" t="str">
        <f>'CfB&amp;FC-PoM'!$E$6</f>
        <v>2023</v>
      </c>
      <c r="D61" s="5" t="s">
        <v>176</v>
      </c>
      <c r="E61" s="79"/>
      <c r="F61" s="66"/>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row>
    <row r="62" spans="1:147" ht="15.75" thickBot="1" x14ac:dyDescent="0.3">
      <c r="A62" s="2"/>
      <c r="B62" s="86" t="str">
        <f>IF('CfB&amp;FC-PoM'!$E$5="&lt; Please select &gt;","&lt; Not selected &gt;",'CfB&amp;FC-PoM'!$E$5)</f>
        <v>&lt; Not selected &gt;</v>
      </c>
      <c r="C62" s="22" t="str">
        <f>'CfB&amp;FC-PoM'!$E$6</f>
        <v>2023</v>
      </c>
      <c r="D62" s="4" t="s">
        <v>177</v>
      </c>
      <c r="E62" s="79"/>
      <c r="F62" s="66"/>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row>
    <row r="63" spans="1:147" ht="15.75" thickBot="1" x14ac:dyDescent="0.3">
      <c r="A63" s="2"/>
      <c r="B63" s="86" t="str">
        <f>IF('CfB&amp;FC-PoM'!$E$5="&lt; Please select &gt;","&lt; Not selected &gt;",'CfB&amp;FC-PoM'!$E$5)</f>
        <v>&lt; Not selected &gt;</v>
      </c>
      <c r="C63" s="22" t="str">
        <f>'CfB&amp;FC-PoM'!$E$6</f>
        <v>2023</v>
      </c>
      <c r="D63" s="4" t="s">
        <v>178</v>
      </c>
      <c r="E63" s="79"/>
      <c r="F63" s="66"/>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row>
    <row r="64" spans="1:147" ht="15.75" thickBot="1" x14ac:dyDescent="0.3">
      <c r="A64" s="2"/>
      <c r="B64" s="86" t="str">
        <f>IF('CfB&amp;FC-PoM'!$E$5="&lt; Please select &gt;","&lt; Not selected &gt;",'CfB&amp;FC-PoM'!$E$5)</f>
        <v>&lt; Not selected &gt;</v>
      </c>
      <c r="C64" s="22" t="str">
        <f>'CfB&amp;FC-PoM'!$E$6</f>
        <v>2023</v>
      </c>
      <c r="D64" s="5" t="s">
        <v>179</v>
      </c>
      <c r="E64" s="79"/>
      <c r="F64" s="66"/>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row>
    <row r="65" spans="1:147" ht="15.75" thickBot="1" x14ac:dyDescent="0.3">
      <c r="A65" s="2"/>
      <c r="B65" s="86" t="str">
        <f>IF('CfB&amp;FC-PoM'!$E$5="&lt; Please select &gt;","&lt; Not selected &gt;",'CfB&amp;FC-PoM'!$E$5)</f>
        <v>&lt; Not selected &gt;</v>
      </c>
      <c r="C65" s="22" t="str">
        <f>'CfB&amp;FC-PoM'!$E$6</f>
        <v>2023</v>
      </c>
      <c r="D65" s="5" t="s">
        <v>179</v>
      </c>
      <c r="E65" s="79"/>
      <c r="F65" s="66"/>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row>
    <row r="66" spans="1:147" ht="15.75" thickBot="1" x14ac:dyDescent="0.3">
      <c r="A66" s="2"/>
      <c r="B66" s="86" t="str">
        <f>IF('CfB&amp;FC-PoM'!$E$5="&lt; Please select &gt;","&lt; Not selected &gt;",'CfB&amp;FC-PoM'!$E$5)</f>
        <v>&lt; Not selected &gt;</v>
      </c>
      <c r="C66" s="22" t="str">
        <f>'CfB&amp;FC-PoM'!$E$6</f>
        <v>2023</v>
      </c>
      <c r="D66" s="5" t="s">
        <v>179</v>
      </c>
      <c r="E66" s="79"/>
      <c r="F66" s="66"/>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row>
    <row r="67" spans="1:147" ht="15.75" thickBot="1" x14ac:dyDescent="0.3">
      <c r="A67" s="2"/>
      <c r="B67" s="86" t="str">
        <f>IF('CfB&amp;FC-PoM'!$E$5="&lt; Please select &gt;","&lt; Not selected &gt;",'CfB&amp;FC-PoM'!$E$5)</f>
        <v>&lt; Not selected &gt;</v>
      </c>
      <c r="C67" s="22" t="str">
        <f>'CfB&amp;FC-PoM'!$E$6</f>
        <v>2023</v>
      </c>
      <c r="D67" s="5" t="s">
        <v>179</v>
      </c>
      <c r="E67" s="79"/>
      <c r="F67" s="66"/>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row>
    <row r="68" spans="1:147"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row>
    <row r="69" spans="1:147" ht="31.35" customHeight="1" thickBot="1" x14ac:dyDescent="0.3">
      <c r="A69" s="2"/>
      <c r="B69" s="2"/>
      <c r="C69" s="2"/>
      <c r="D69" s="252" t="s">
        <v>181</v>
      </c>
      <c r="E69" s="253"/>
      <c r="F69" s="253"/>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row>
    <row r="70" spans="1:147" ht="69" customHeight="1" thickBot="1" x14ac:dyDescent="0.3">
      <c r="A70" s="2"/>
      <c r="B70" s="2"/>
      <c r="C70" s="2"/>
      <c r="D70" s="245" t="s">
        <v>182</v>
      </c>
      <c r="E70" s="246"/>
      <c r="F70" s="246"/>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row>
    <row r="71" spans="1:147" ht="32.1" customHeight="1" thickBot="1" x14ac:dyDescent="0.3">
      <c r="A71" s="2"/>
      <c r="B71" s="2"/>
      <c r="C71" s="2"/>
      <c r="D71" s="248" t="s">
        <v>171</v>
      </c>
      <c r="E71" s="249"/>
      <c r="F71" s="250"/>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row>
    <row r="72" spans="1:147" ht="33.6" customHeight="1" thickBot="1" x14ac:dyDescent="0.3">
      <c r="A72" s="2"/>
      <c r="B72" s="14" t="s">
        <v>36</v>
      </c>
      <c r="C72" s="14" t="s">
        <v>37</v>
      </c>
      <c r="D72" s="11" t="s">
        <v>172</v>
      </c>
      <c r="E72" s="11" t="s">
        <v>173</v>
      </c>
      <c r="F72" s="11" t="s">
        <v>174</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row>
    <row r="73" spans="1:147" ht="15.75" thickBot="1" x14ac:dyDescent="0.3">
      <c r="A73" s="2"/>
      <c r="B73" s="86" t="str">
        <f>IF('CfB&amp;FC-PoM'!$E$5="&lt; Please select &gt;","&lt; Not selected &gt;",'CfB&amp;FC-PoM'!$E$5)</f>
        <v>&lt; Not selected &gt;</v>
      </c>
      <c r="C73" s="22" t="str">
        <f>'CfB&amp;FC-PoM'!$E$6</f>
        <v>2023</v>
      </c>
      <c r="D73" s="4" t="s">
        <v>175</v>
      </c>
      <c r="E73" s="79"/>
      <c r="F73" s="66"/>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row>
    <row r="74" spans="1:147" ht="15.75" thickBot="1" x14ac:dyDescent="0.3">
      <c r="A74" s="2"/>
      <c r="B74" s="86" t="str">
        <f>IF('CfB&amp;FC-PoM'!$E$5="&lt; Please select &gt;","&lt; Not selected &gt;",'CfB&amp;FC-PoM'!$E$5)</f>
        <v>&lt; Not selected &gt;</v>
      </c>
      <c r="C74" s="22" t="str">
        <f>'CfB&amp;FC-PoM'!$E$6</f>
        <v>2023</v>
      </c>
      <c r="D74" s="5" t="s">
        <v>176</v>
      </c>
      <c r="E74" s="79"/>
      <c r="F74" s="66"/>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row>
    <row r="75" spans="1:147" ht="15.75" thickBot="1" x14ac:dyDescent="0.3">
      <c r="A75" s="2"/>
      <c r="B75" s="86" t="str">
        <f>IF('CfB&amp;FC-PoM'!$E$5="&lt; Please select &gt;","&lt; Not selected &gt;",'CfB&amp;FC-PoM'!$E$5)</f>
        <v>&lt; Not selected &gt;</v>
      </c>
      <c r="C75" s="22" t="str">
        <f>'CfB&amp;FC-PoM'!$E$6</f>
        <v>2023</v>
      </c>
      <c r="D75" s="4" t="s">
        <v>177</v>
      </c>
      <c r="E75" s="79"/>
      <c r="F75" s="66"/>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row>
    <row r="76" spans="1:147" ht="15.75" thickBot="1" x14ac:dyDescent="0.3">
      <c r="A76" s="2"/>
      <c r="B76" s="86" t="str">
        <f>IF('CfB&amp;FC-PoM'!$E$5="&lt; Please select &gt;","&lt; Not selected &gt;",'CfB&amp;FC-PoM'!$E$5)</f>
        <v>&lt; Not selected &gt;</v>
      </c>
      <c r="C76" s="22" t="str">
        <f>'CfB&amp;FC-PoM'!$E$6</f>
        <v>2023</v>
      </c>
      <c r="D76" s="4" t="s">
        <v>178</v>
      </c>
      <c r="E76" s="79"/>
      <c r="F76" s="66"/>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row>
    <row r="77" spans="1:147" ht="15.75" thickBot="1" x14ac:dyDescent="0.3">
      <c r="A77" s="2"/>
      <c r="B77" s="86" t="str">
        <f>IF('CfB&amp;FC-PoM'!$E$5="&lt; Please select &gt;","&lt; Not selected &gt;",'CfB&amp;FC-PoM'!$E$5)</f>
        <v>&lt; Not selected &gt;</v>
      </c>
      <c r="C77" s="22" t="str">
        <f>'CfB&amp;FC-PoM'!$E$6</f>
        <v>2023</v>
      </c>
      <c r="D77" s="5" t="s">
        <v>179</v>
      </c>
      <c r="E77" s="79"/>
      <c r="F77" s="66"/>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row>
    <row r="78" spans="1:147" ht="15.75" thickBot="1" x14ac:dyDescent="0.3">
      <c r="A78" s="2"/>
      <c r="B78" s="86" t="str">
        <f>IF('CfB&amp;FC-PoM'!$E$5="&lt; Please select &gt;","&lt; Not selected &gt;",'CfB&amp;FC-PoM'!$E$5)</f>
        <v>&lt; Not selected &gt;</v>
      </c>
      <c r="C78" s="22" t="str">
        <f>'CfB&amp;FC-PoM'!$E$6</f>
        <v>2023</v>
      </c>
      <c r="D78" s="5" t="s">
        <v>179</v>
      </c>
      <c r="E78" s="79"/>
      <c r="F78" s="66"/>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row>
    <row r="79" spans="1:147" ht="15.75" thickBot="1" x14ac:dyDescent="0.3">
      <c r="A79" s="2"/>
      <c r="B79" s="86" t="str">
        <f>IF('CfB&amp;FC-PoM'!$E$5="&lt; Please select &gt;","&lt; Not selected &gt;",'CfB&amp;FC-PoM'!$E$5)</f>
        <v>&lt; Not selected &gt;</v>
      </c>
      <c r="C79" s="22" t="str">
        <f>'CfB&amp;FC-PoM'!$E$6</f>
        <v>2023</v>
      </c>
      <c r="D79" s="5" t="s">
        <v>179</v>
      </c>
      <c r="E79" s="79"/>
      <c r="F79" s="66"/>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row>
    <row r="80" spans="1:147" ht="15.75" thickBot="1" x14ac:dyDescent="0.3">
      <c r="A80" s="2"/>
      <c r="B80" s="86" t="str">
        <f>IF('CfB&amp;FC-PoM'!$E$5="&lt; Please select &gt;","&lt; Not selected &gt;",'CfB&amp;FC-PoM'!$E$5)</f>
        <v>&lt; Not selected &gt;</v>
      </c>
      <c r="C80" s="22" t="str">
        <f>'CfB&amp;FC-PoM'!$E$6</f>
        <v>2023</v>
      </c>
      <c r="D80" s="5" t="s">
        <v>179</v>
      </c>
      <c r="E80" s="79"/>
      <c r="F80" s="66"/>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row>
    <row r="81" spans="1:147" ht="16.5" thickBot="1" x14ac:dyDescent="0.3">
      <c r="A81" s="2"/>
      <c r="B81" s="2"/>
      <c r="C81" s="2"/>
      <c r="D81" s="242"/>
      <c r="E81" s="243"/>
      <c r="F81" s="243"/>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row>
    <row r="82" spans="1:147" ht="30.6" customHeight="1" thickBot="1" x14ac:dyDescent="0.3">
      <c r="A82" s="2"/>
      <c r="B82" s="2"/>
      <c r="C82" s="2"/>
      <c r="D82" s="248" t="s">
        <v>180</v>
      </c>
      <c r="E82" s="249"/>
      <c r="F82" s="250"/>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row>
    <row r="83" spans="1:147" ht="30.75" thickBot="1" x14ac:dyDescent="0.3">
      <c r="A83" s="2"/>
      <c r="B83" s="14" t="s">
        <v>36</v>
      </c>
      <c r="C83" s="14" t="s">
        <v>37</v>
      </c>
      <c r="D83" s="11" t="s">
        <v>172</v>
      </c>
      <c r="E83" s="11" t="s">
        <v>173</v>
      </c>
      <c r="F83" s="11" t="s">
        <v>174</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row>
    <row r="84" spans="1:147" ht="15.75" thickBot="1" x14ac:dyDescent="0.3">
      <c r="A84" s="2"/>
      <c r="B84" s="86" t="str">
        <f>IF('CfB&amp;FC-PoM'!$E$5="&lt; Please select &gt;","&lt; Not selected &gt;",'CfB&amp;FC-PoM'!$E$5)</f>
        <v>&lt; Not selected &gt;</v>
      </c>
      <c r="C84" s="22" t="str">
        <f>'CfB&amp;FC-PoM'!$E$6</f>
        <v>2023</v>
      </c>
      <c r="D84" s="4" t="s">
        <v>175</v>
      </c>
      <c r="E84" s="79"/>
      <c r="F84" s="66"/>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row>
    <row r="85" spans="1:147" ht="15.75" thickBot="1" x14ac:dyDescent="0.3">
      <c r="A85" s="2"/>
      <c r="B85" s="86" t="str">
        <f>IF('CfB&amp;FC-PoM'!$E$5="&lt; Please select &gt;","&lt; Not selected &gt;",'CfB&amp;FC-PoM'!$E$5)</f>
        <v>&lt; Not selected &gt;</v>
      </c>
      <c r="C85" s="22" t="str">
        <f>'CfB&amp;FC-PoM'!$E$6</f>
        <v>2023</v>
      </c>
      <c r="D85" s="5" t="s">
        <v>176</v>
      </c>
      <c r="E85" s="79"/>
      <c r="F85" s="66"/>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row>
    <row r="86" spans="1:147" ht="15.75" thickBot="1" x14ac:dyDescent="0.3">
      <c r="A86" s="2"/>
      <c r="B86" s="86" t="str">
        <f>IF('CfB&amp;FC-PoM'!$E$5="&lt; Please select &gt;","&lt; Not selected &gt;",'CfB&amp;FC-PoM'!$E$5)</f>
        <v>&lt; Not selected &gt;</v>
      </c>
      <c r="C86" s="22" t="str">
        <f>'CfB&amp;FC-PoM'!$E$6</f>
        <v>2023</v>
      </c>
      <c r="D86" s="4" t="s">
        <v>177</v>
      </c>
      <c r="E86" s="79"/>
      <c r="F86" s="66"/>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row>
    <row r="87" spans="1:147" ht="15.75" thickBot="1" x14ac:dyDescent="0.3">
      <c r="A87" s="2"/>
      <c r="B87" s="86" t="str">
        <f>IF('CfB&amp;FC-PoM'!$E$5="&lt; Please select &gt;","&lt; Not selected &gt;",'CfB&amp;FC-PoM'!$E$5)</f>
        <v>&lt; Not selected &gt;</v>
      </c>
      <c r="C87" s="22" t="str">
        <f>'CfB&amp;FC-PoM'!$E$6</f>
        <v>2023</v>
      </c>
      <c r="D87" s="4" t="s">
        <v>178</v>
      </c>
      <c r="E87" s="79"/>
      <c r="F87" s="66"/>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row>
    <row r="88" spans="1:147" ht="15.75" thickBot="1" x14ac:dyDescent="0.3">
      <c r="A88" s="2"/>
      <c r="B88" s="86" t="str">
        <f>IF('CfB&amp;FC-PoM'!$E$5="&lt; Please select &gt;","&lt; Not selected &gt;",'CfB&amp;FC-PoM'!$E$5)</f>
        <v>&lt; Not selected &gt;</v>
      </c>
      <c r="C88" s="22" t="str">
        <f>'CfB&amp;FC-PoM'!$E$6</f>
        <v>2023</v>
      </c>
      <c r="D88" s="5" t="s">
        <v>179</v>
      </c>
      <c r="E88" s="79"/>
      <c r="F88" s="66"/>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row>
    <row r="89" spans="1:147" ht="15.75" thickBot="1" x14ac:dyDescent="0.3">
      <c r="A89" s="2"/>
      <c r="B89" s="86" t="str">
        <f>IF('CfB&amp;FC-PoM'!$E$5="&lt; Please select &gt;","&lt; Not selected &gt;",'CfB&amp;FC-PoM'!$E$5)</f>
        <v>&lt; Not selected &gt;</v>
      </c>
      <c r="C89" s="22" t="str">
        <f>'CfB&amp;FC-PoM'!$E$6</f>
        <v>2023</v>
      </c>
      <c r="D89" s="5" t="s">
        <v>179</v>
      </c>
      <c r="E89" s="79"/>
      <c r="F89" s="66"/>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row>
    <row r="90" spans="1:147" ht="15.75" thickBot="1" x14ac:dyDescent="0.3">
      <c r="A90" s="2"/>
      <c r="B90" s="86" t="str">
        <f>IF('CfB&amp;FC-PoM'!$E$5="&lt; Please select &gt;","&lt; Not selected &gt;",'CfB&amp;FC-PoM'!$E$5)</f>
        <v>&lt; Not selected &gt;</v>
      </c>
      <c r="C90" s="22" t="str">
        <f>'CfB&amp;FC-PoM'!$E$6</f>
        <v>2023</v>
      </c>
      <c r="D90" s="5" t="s">
        <v>179</v>
      </c>
      <c r="E90" s="79"/>
      <c r="F90" s="66"/>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row>
    <row r="91" spans="1:147" ht="15.75" thickBot="1" x14ac:dyDescent="0.3">
      <c r="A91" s="2"/>
      <c r="B91" s="86" t="str">
        <f>IF('CfB&amp;FC-PoM'!$E$5="&lt; Please select &gt;","&lt; Not selected &gt;",'CfB&amp;FC-PoM'!$E$5)</f>
        <v>&lt; Not selected &gt;</v>
      </c>
      <c r="C91" s="22" t="str">
        <f>'CfB&amp;FC-PoM'!$E$6</f>
        <v>2023</v>
      </c>
      <c r="D91" s="5" t="s">
        <v>179</v>
      </c>
      <c r="E91" s="79"/>
      <c r="F91" s="66"/>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row>
    <row r="92" spans="1:147" x14ac:dyDescent="0.25">
      <c r="A92" s="2"/>
      <c r="B92" s="2"/>
      <c r="C92" s="2"/>
      <c r="D92" s="2"/>
      <c r="E92" s="7"/>
      <c r="F92" s="7"/>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row>
    <row r="93" spans="1:147" ht="27.75" customHeight="1" x14ac:dyDescent="0.25">
      <c r="A93" s="2"/>
      <c r="B93" s="2"/>
      <c r="C93" s="2"/>
      <c r="D93" s="71" t="s">
        <v>51</v>
      </c>
      <c r="E93" s="244" t="s">
        <v>183</v>
      </c>
      <c r="F93" s="244"/>
      <c r="G93" s="6"/>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row>
    <row r="94" spans="1:147" ht="26.25" customHeight="1" x14ac:dyDescent="0.25">
      <c r="A94" s="2"/>
      <c r="B94" s="2"/>
      <c r="C94" s="2"/>
      <c r="D94" s="71" t="s">
        <v>53</v>
      </c>
      <c r="E94" s="244" t="s">
        <v>184</v>
      </c>
      <c r="F94" s="244"/>
      <c r="G94" s="6"/>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row>
    <row r="95" spans="1:147" ht="13.5" customHeight="1" x14ac:dyDescent="0.25">
      <c r="A95" s="2"/>
      <c r="B95" s="2"/>
      <c r="C95" s="2"/>
      <c r="D95" s="71" t="s">
        <v>55</v>
      </c>
      <c r="E95" s="244" t="s">
        <v>185</v>
      </c>
      <c r="F95" s="244"/>
      <c r="G95" s="6"/>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row>
    <row r="96" spans="1:147" ht="21" customHeight="1" x14ac:dyDescent="0.25">
      <c r="A96" s="2"/>
      <c r="B96" s="2"/>
      <c r="C96" s="2"/>
      <c r="D96" s="71" t="s">
        <v>186</v>
      </c>
      <c r="E96" s="244" t="s">
        <v>187</v>
      </c>
      <c r="F96" s="244"/>
      <c r="G96" s="6"/>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row>
    <row r="97" spans="1:147" x14ac:dyDescent="0.25">
      <c r="A97" s="2"/>
      <c r="B97" s="2"/>
      <c r="C97" s="2"/>
      <c r="D97" s="2"/>
      <c r="E97" s="9"/>
      <c r="F97" s="9"/>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row>
    <row r="98" spans="1:147"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row>
    <row r="99" spans="1:147"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row>
    <row r="100" spans="1:147"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row>
    <row r="101" spans="1:147"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row>
    <row r="102" spans="1:147"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row>
    <row r="103" spans="1:147"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row>
    <row r="104" spans="1:147"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row>
    <row r="105" spans="1:147"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row>
    <row r="106" spans="1:147"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row>
    <row r="107" spans="1:147"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row>
    <row r="108" spans="1:147"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row>
    <row r="109" spans="1:147"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row>
    <row r="110" spans="1:147"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row>
    <row r="111" spans="1:147"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row>
    <row r="112" spans="1:147"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row>
    <row r="113" spans="1:147"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row>
    <row r="114" spans="1:147"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row>
    <row r="115" spans="1:147"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row>
    <row r="116" spans="1:147"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row>
    <row r="117" spans="1:147"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row>
    <row r="118" spans="1:147"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row>
    <row r="119" spans="1:147"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row>
    <row r="120" spans="1:147"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row>
    <row r="121" spans="1:147"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row>
    <row r="122" spans="1:147"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row>
    <row r="123" spans="1:147"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row>
    <row r="124" spans="1:147"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row>
    <row r="125" spans="1:147"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row>
    <row r="126" spans="1:147"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row>
    <row r="127" spans="1:147"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row>
    <row r="128" spans="1:147"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row>
    <row r="129" spans="1:147"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row>
    <row r="130" spans="1:147"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row>
    <row r="131" spans="1:147"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row>
    <row r="132" spans="1:147"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row>
    <row r="133" spans="1:147"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row>
    <row r="134" spans="1:147"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row>
    <row r="135" spans="1:147"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row>
    <row r="136" spans="1:147"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row>
    <row r="137" spans="1:147"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row>
    <row r="138" spans="1:147"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row>
    <row r="139" spans="1:147"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row>
    <row r="140" spans="1:147"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row>
    <row r="141" spans="1:147"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row>
    <row r="142" spans="1:147"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row>
    <row r="143" spans="1:147"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row>
    <row r="144" spans="1:147"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row>
    <row r="145" spans="1:147"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row>
    <row r="146" spans="1:147"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row>
    <row r="147" spans="1:147"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row>
    <row r="148" spans="1:147"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row>
    <row r="149" spans="1:147"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row>
    <row r="150" spans="1:147"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row>
    <row r="151" spans="1:147"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row>
    <row r="152" spans="1:147"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row>
    <row r="153" spans="1:147"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row>
    <row r="154" spans="1:147"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row>
    <row r="155" spans="1:147"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row>
    <row r="156" spans="1:147"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row>
    <row r="157" spans="1:147"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row>
    <row r="158" spans="1:147"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row>
    <row r="159" spans="1:147"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row>
    <row r="160" spans="1:147"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row>
    <row r="161" spans="1:147"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row>
    <row r="162" spans="1:147"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row>
    <row r="163" spans="1:147"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row>
    <row r="164" spans="1:147"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row>
    <row r="165" spans="1:147"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row>
    <row r="166" spans="1:147"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row>
    <row r="167" spans="1:147"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row>
    <row r="168" spans="1:147"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row>
    <row r="169" spans="1:147"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row>
    <row r="170" spans="1:147"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row>
    <row r="171" spans="1:147"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row>
    <row r="172" spans="1:147"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row>
    <row r="173" spans="1:147"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row>
    <row r="174" spans="1:147"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row>
    <row r="175" spans="1:147"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row>
    <row r="176" spans="1:147"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row>
    <row r="177" spans="1:147"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row>
    <row r="178" spans="1:147"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row>
    <row r="179" spans="1:147"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row>
    <row r="180" spans="1:147"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row>
    <row r="181" spans="1:147"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row>
    <row r="182" spans="1:147"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row>
    <row r="183" spans="1:147"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row>
    <row r="184" spans="1:147"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row>
    <row r="185" spans="1:147"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row>
    <row r="186" spans="1:147"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row>
    <row r="187" spans="1:147"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row>
    <row r="188" spans="1:147"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row>
    <row r="189" spans="1:147"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row>
    <row r="190" spans="1:147"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row>
    <row r="191" spans="1:147"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row>
    <row r="192" spans="1:147"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row>
    <row r="193" spans="1:147"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row>
    <row r="194" spans="1:147"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row>
    <row r="195" spans="1:147"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row>
    <row r="196" spans="1:147"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row>
    <row r="197" spans="1:147"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row>
    <row r="198" spans="1:147"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row>
    <row r="199" spans="1:147"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row>
    <row r="200" spans="1:147"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row>
    <row r="201" spans="1:147"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row>
    <row r="202" spans="1:147"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row>
    <row r="203" spans="1:147"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row>
    <row r="204" spans="1:147"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row>
    <row r="205" spans="1:147"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row>
    <row r="206" spans="1:147"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row>
    <row r="207" spans="1:147"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row>
    <row r="208" spans="1:147"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row>
    <row r="209" spans="1:147"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row>
    <row r="210" spans="1:147"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row>
    <row r="211" spans="1:147"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row>
    <row r="212" spans="1:147"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row>
    <row r="213" spans="1:147"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row>
    <row r="214" spans="1:147"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row>
    <row r="215" spans="1:147"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row>
    <row r="216" spans="1:147"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row>
    <row r="217" spans="1:147"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row>
    <row r="218" spans="1:147"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row>
    <row r="219" spans="1:147"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row>
    <row r="220" spans="1:147"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row>
    <row r="221" spans="1:147"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row>
    <row r="222" spans="1:147"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row>
    <row r="223" spans="1:147"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row>
    <row r="224" spans="1:147"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row>
    <row r="225" spans="1:147"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row>
    <row r="226" spans="1:147"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row>
    <row r="227" spans="1:147"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row>
    <row r="228" spans="1:147"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row>
    <row r="229" spans="1:147"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row>
    <row r="230" spans="1:147"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row>
    <row r="231" spans="1:147"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row>
    <row r="232" spans="1:147"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row>
    <row r="233" spans="1:147"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row>
    <row r="234" spans="1:147"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row>
    <row r="235" spans="1:147"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row>
    <row r="236" spans="1:147"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row>
    <row r="237" spans="1:147"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row>
    <row r="239" spans="1:147"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row>
    <row r="240" spans="1:147" x14ac:dyDescent="0.25">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row>
    <row r="241" spans="8:147" x14ac:dyDescent="0.25">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row>
    <row r="242" spans="8:147" x14ac:dyDescent="0.25">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row>
    <row r="243" spans="8:147" x14ac:dyDescent="0.25">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row>
    <row r="244" spans="8:147" x14ac:dyDescent="0.25">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row>
    <row r="245" spans="8:147" x14ac:dyDescent="0.25">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row>
    <row r="246" spans="8:147" x14ac:dyDescent="0.25">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row>
    <row r="247" spans="8:147" x14ac:dyDescent="0.25">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row>
    <row r="248" spans="8:147" x14ac:dyDescent="0.25">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row>
    <row r="249" spans="8:147" x14ac:dyDescent="0.25">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row>
    <row r="250" spans="8:147" x14ac:dyDescent="0.25">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row>
    <row r="251" spans="8:147" x14ac:dyDescent="0.25">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row>
    <row r="252" spans="8:147" x14ac:dyDescent="0.25">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row>
    <row r="253" spans="8:147" x14ac:dyDescent="0.25">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row>
    <row r="254" spans="8:147" x14ac:dyDescent="0.25">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row>
    <row r="255" spans="8:147" x14ac:dyDescent="0.25">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row>
    <row r="256" spans="8:147" x14ac:dyDescent="0.25">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row>
    <row r="257" spans="8:147" x14ac:dyDescent="0.25">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row>
    <row r="258" spans="8:147" x14ac:dyDescent="0.25">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row>
    <row r="259" spans="8:147" x14ac:dyDescent="0.25">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row>
    <row r="260" spans="8:147" x14ac:dyDescent="0.25">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row>
    <row r="261" spans="8:147" x14ac:dyDescent="0.25">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row>
    <row r="262" spans="8:147" x14ac:dyDescent="0.25">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row>
    <row r="263" spans="8:147" x14ac:dyDescent="0.25">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row>
    <row r="264" spans="8:147" x14ac:dyDescent="0.25">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row>
    <row r="265" spans="8:147" x14ac:dyDescent="0.25">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row>
    <row r="266" spans="8:147" x14ac:dyDescent="0.25">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row>
    <row r="267" spans="8:147" x14ac:dyDescent="0.25">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row>
    <row r="268" spans="8:147" x14ac:dyDescent="0.25">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row>
    <row r="269" spans="8:147" x14ac:dyDescent="0.25">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row>
    <row r="270" spans="8:147" x14ac:dyDescent="0.25">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row>
    <row r="271" spans="8:147" x14ac:dyDescent="0.25">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row>
    <row r="272" spans="8:147" x14ac:dyDescent="0.25">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row>
    <row r="273" spans="8:147" x14ac:dyDescent="0.25">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row>
    <row r="274" spans="8:147" x14ac:dyDescent="0.25">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row>
    <row r="275" spans="8:147" x14ac:dyDescent="0.25">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row>
    <row r="276" spans="8:147" x14ac:dyDescent="0.25">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row>
    <row r="277" spans="8:147" x14ac:dyDescent="0.25">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row>
    <row r="278" spans="8:147" x14ac:dyDescent="0.25">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row>
    <row r="279" spans="8:147" x14ac:dyDescent="0.25">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row>
    <row r="280" spans="8:147" x14ac:dyDescent="0.25">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row>
    <row r="281" spans="8:147" x14ac:dyDescent="0.25">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row>
    <row r="282" spans="8:147" x14ac:dyDescent="0.25">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row>
    <row r="283" spans="8:147" x14ac:dyDescent="0.25">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row>
    <row r="284" spans="8:147" x14ac:dyDescent="0.25">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row>
    <row r="285" spans="8:147" x14ac:dyDescent="0.25">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row>
    <row r="286" spans="8:147" x14ac:dyDescent="0.25">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row>
    <row r="287" spans="8:147" x14ac:dyDescent="0.25">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row>
    <row r="288" spans="8:147" x14ac:dyDescent="0.25">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row>
    <row r="289" spans="8:147" x14ac:dyDescent="0.25">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row>
    <row r="290" spans="8:147" x14ac:dyDescent="0.25">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row>
    <row r="291" spans="8:147" x14ac:dyDescent="0.25">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row>
    <row r="292" spans="8:147" x14ac:dyDescent="0.25">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row>
    <row r="293" spans="8:147" x14ac:dyDescent="0.25">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row>
    <row r="294" spans="8:147" x14ac:dyDescent="0.25">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row>
    <row r="295" spans="8:147" x14ac:dyDescent="0.25">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row>
    <row r="296" spans="8:147" x14ac:dyDescent="0.25">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row>
    <row r="297" spans="8:147" x14ac:dyDescent="0.25">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row>
    <row r="298" spans="8:147" x14ac:dyDescent="0.25">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row>
    <row r="299" spans="8:147" x14ac:dyDescent="0.25">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row>
    <row r="300" spans="8:147" x14ac:dyDescent="0.25">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row>
    <row r="301" spans="8:147" x14ac:dyDescent="0.25">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row>
    <row r="302" spans="8:147" x14ac:dyDescent="0.25">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row>
    <row r="303" spans="8:147" x14ac:dyDescent="0.25">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row>
    <row r="304" spans="8:147" x14ac:dyDescent="0.25">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row>
    <row r="305" spans="8:147" x14ac:dyDescent="0.25">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row>
    <row r="306" spans="8:147" x14ac:dyDescent="0.25">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row>
    <row r="307" spans="8:147" x14ac:dyDescent="0.25">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row>
    <row r="308" spans="8:147" x14ac:dyDescent="0.25">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row>
    <row r="309" spans="8:147" x14ac:dyDescent="0.25">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row>
    <row r="310" spans="8:147" x14ac:dyDescent="0.25">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row>
    <row r="311" spans="8:147" x14ac:dyDescent="0.25">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row>
    <row r="312" spans="8:147" x14ac:dyDescent="0.25">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row>
    <row r="313" spans="8:147" x14ac:dyDescent="0.25">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row>
    <row r="314" spans="8:147" x14ac:dyDescent="0.25">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row>
    <row r="315" spans="8:147" x14ac:dyDescent="0.25">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row>
    <row r="316" spans="8:147" x14ac:dyDescent="0.25">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row>
    <row r="317" spans="8:147" x14ac:dyDescent="0.25">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row>
    <row r="318" spans="8:147" x14ac:dyDescent="0.25">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row>
    <row r="319" spans="8:147" x14ac:dyDescent="0.25">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row>
    <row r="320" spans="8:147" x14ac:dyDescent="0.25">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row>
    <row r="321" spans="8:147" x14ac:dyDescent="0.25">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row>
    <row r="322" spans="8:147" x14ac:dyDescent="0.25">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row>
    <row r="323" spans="8:147" x14ac:dyDescent="0.25">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row>
    <row r="324" spans="8:147" x14ac:dyDescent="0.25">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row>
    <row r="325" spans="8:147" x14ac:dyDescent="0.25">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row>
    <row r="326" spans="8:147" x14ac:dyDescent="0.25">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row>
    <row r="327" spans="8:147" x14ac:dyDescent="0.25">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row>
    <row r="328" spans="8:147" x14ac:dyDescent="0.25">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row>
    <row r="329" spans="8:147" x14ac:dyDescent="0.25">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row>
    <row r="330" spans="8:147" x14ac:dyDescent="0.25">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row>
    <row r="331" spans="8:147" x14ac:dyDescent="0.25">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row>
    <row r="332" spans="8:147" x14ac:dyDescent="0.25">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row>
    <row r="333" spans="8:147" x14ac:dyDescent="0.25">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row>
    <row r="334" spans="8:147" x14ac:dyDescent="0.25">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row>
    <row r="335" spans="8:147" x14ac:dyDescent="0.25">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row>
    <row r="336" spans="8:147" x14ac:dyDescent="0.25">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row>
    <row r="337" spans="8:147" x14ac:dyDescent="0.25">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row>
    <row r="338" spans="8:147" x14ac:dyDescent="0.25">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row>
    <row r="339" spans="8:147" x14ac:dyDescent="0.25">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row>
    <row r="340" spans="8:147" x14ac:dyDescent="0.25">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row>
    <row r="341" spans="8:147" x14ac:dyDescent="0.25">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row>
    <row r="342" spans="8:147" x14ac:dyDescent="0.25">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row>
    <row r="343" spans="8:147" x14ac:dyDescent="0.25">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row>
    <row r="344" spans="8:147" x14ac:dyDescent="0.25">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row>
    <row r="345" spans="8:147" x14ac:dyDescent="0.25">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row>
    <row r="346" spans="8:147" x14ac:dyDescent="0.25">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row>
    <row r="347" spans="8:147" x14ac:dyDescent="0.25">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row>
    <row r="348" spans="8:147" x14ac:dyDescent="0.25">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row>
    <row r="349" spans="8:147" x14ac:dyDescent="0.25">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row>
    <row r="350" spans="8:147" x14ac:dyDescent="0.25">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row>
    <row r="351" spans="8:147" x14ac:dyDescent="0.25">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row>
    <row r="352" spans="8:147" x14ac:dyDescent="0.25">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row>
    <row r="353" spans="8:147" x14ac:dyDescent="0.25">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row>
    <row r="354" spans="8:147" x14ac:dyDescent="0.25">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row>
    <row r="355" spans="8:147" x14ac:dyDescent="0.25">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row>
    <row r="356" spans="8:147" x14ac:dyDescent="0.25">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row>
    <row r="357" spans="8:147" x14ac:dyDescent="0.25">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row>
    <row r="358" spans="8:147" x14ac:dyDescent="0.25">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row>
    <row r="359" spans="8:147" x14ac:dyDescent="0.25">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row>
    <row r="360" spans="8:147" x14ac:dyDescent="0.25">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row>
    <row r="361" spans="8:147" x14ac:dyDescent="0.25">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row>
    <row r="362" spans="8:147" x14ac:dyDescent="0.25">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row>
    <row r="363" spans="8:147" x14ac:dyDescent="0.25">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row>
    <row r="364" spans="8:147" x14ac:dyDescent="0.25">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row>
    <row r="365" spans="8:147" x14ac:dyDescent="0.25">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row>
    <row r="366" spans="8:147" x14ac:dyDescent="0.25">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row>
    <row r="367" spans="8:147" x14ac:dyDescent="0.25">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row>
    <row r="368" spans="8:147" x14ac:dyDescent="0.25">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row>
    <row r="369" spans="8:147" x14ac:dyDescent="0.25">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row>
    <row r="370" spans="8:147" x14ac:dyDescent="0.25">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row>
    <row r="371" spans="8:147" x14ac:dyDescent="0.25">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row>
    <row r="372" spans="8:147" x14ac:dyDescent="0.25">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row>
    <row r="373" spans="8:147" x14ac:dyDescent="0.25">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row>
    <row r="374" spans="8:147" x14ac:dyDescent="0.25">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row>
    <row r="375" spans="8:147" x14ac:dyDescent="0.25">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row>
    <row r="376" spans="8:147" x14ac:dyDescent="0.25">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row>
    <row r="377" spans="8:147" x14ac:dyDescent="0.25">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row>
    <row r="378" spans="8:147" x14ac:dyDescent="0.25">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row>
    <row r="379" spans="8:147" x14ac:dyDescent="0.25">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row>
    <row r="380" spans="8:147" x14ac:dyDescent="0.25">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row>
    <row r="381" spans="8:147" x14ac:dyDescent="0.25">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row>
    <row r="382" spans="8:147" x14ac:dyDescent="0.25">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row>
    <row r="383" spans="8:147" x14ac:dyDescent="0.25">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row>
    <row r="384" spans="8:147" x14ac:dyDescent="0.25">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row>
    <row r="385" spans="8:147" x14ac:dyDescent="0.25">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row>
    <row r="386" spans="8:147" x14ac:dyDescent="0.25">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row>
    <row r="387" spans="8:147" x14ac:dyDescent="0.25">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row>
    <row r="388" spans="8:147" x14ac:dyDescent="0.25">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row>
    <row r="389" spans="8:147" x14ac:dyDescent="0.25">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row>
    <row r="390" spans="8:147" x14ac:dyDescent="0.25">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row>
    <row r="391" spans="8:147" x14ac:dyDescent="0.25">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row>
    <row r="392" spans="8:147" x14ac:dyDescent="0.25">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row>
    <row r="393" spans="8:147" x14ac:dyDescent="0.25">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row>
    <row r="394" spans="8:147" x14ac:dyDescent="0.25">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row>
  </sheetData>
  <sheetProtection algorithmName="SHA-512" hashValue="H+MOyr7tVHBHsUInKlgi0fP76L8wzKMa7FAMlGPX8VgYKbCPNlcWgvw5qgYgrY/KyKz/gmIW+2U9kBQKxAZDbQ==" saltValue="WrUVW/cDLvoktsX7HWApyw==" spinCount="100000" sheet="1" objects="1" scenarios="1"/>
  <mergeCells count="21">
    <mergeCell ref="E94:F94"/>
    <mergeCell ref="E95:F95"/>
    <mergeCell ref="E96:F96"/>
    <mergeCell ref="D71:F71"/>
    <mergeCell ref="D82:F82"/>
    <mergeCell ref="D8:G8"/>
    <mergeCell ref="E4:F4"/>
    <mergeCell ref="D81:F81"/>
    <mergeCell ref="E93:F93"/>
    <mergeCell ref="E3:F3"/>
    <mergeCell ref="D46:F46"/>
    <mergeCell ref="D27:G27"/>
    <mergeCell ref="D9:G9"/>
    <mergeCell ref="D70:F70"/>
    <mergeCell ref="D47:F47"/>
    <mergeCell ref="D58:F58"/>
    <mergeCell ref="D3:D4"/>
    <mergeCell ref="D6:E6"/>
    <mergeCell ref="D45:F45"/>
    <mergeCell ref="D57:F57"/>
    <mergeCell ref="D69:F69"/>
  </mergeCells>
  <conditionalFormatting sqref="F22">
    <cfRule type="expression" dxfId="61" priority="9">
      <formula>$E$22="Yes"</formula>
    </cfRule>
  </conditionalFormatting>
  <conditionalFormatting sqref="F23">
    <cfRule type="expression" dxfId="60" priority="8">
      <formula>$E$23="Yes"</formula>
    </cfRule>
  </conditionalFormatting>
  <conditionalFormatting sqref="F24">
    <cfRule type="expression" dxfId="59" priority="7">
      <formula>$E$24="Yes"</formula>
    </cfRule>
  </conditionalFormatting>
  <conditionalFormatting sqref="F25">
    <cfRule type="expression" dxfId="58" priority="5">
      <formula>$E$25="Yes"</formula>
    </cfRule>
  </conditionalFormatting>
  <conditionalFormatting sqref="F40">
    <cfRule type="expression" dxfId="57" priority="4">
      <formula>$E$40="Yes"</formula>
    </cfRule>
  </conditionalFormatting>
  <conditionalFormatting sqref="F41">
    <cfRule type="expression" dxfId="56" priority="3">
      <formula>$E$41="Yes"</formula>
    </cfRule>
  </conditionalFormatting>
  <conditionalFormatting sqref="F42">
    <cfRule type="expression" dxfId="55" priority="2">
      <formula>$E$42="Yes"</formula>
    </cfRule>
  </conditionalFormatting>
  <conditionalFormatting sqref="F43">
    <cfRule type="expression" dxfId="54" priority="1">
      <formula>$E$43="Yes"</formula>
    </cfRule>
  </conditionalFormatting>
  <dataValidations count="2">
    <dataValidation type="decimal" allowBlank="1" showInputMessage="1" showErrorMessage="1" error="Please specify the percentage, with a number between 0 and 100" prompt="Please specify the percentage" sqref="F84:F91 G29:G43 F60:F67 F73:F80 F49:F56 G11:G25" xr:uid="{5D93ED45-DD94-40F9-91D2-A3B0C99719D3}">
      <formula1>0</formula1>
      <formula2>100</formula2>
    </dataValidation>
    <dataValidation type="textLength" errorStyle="warning" operator="lessThanOrEqual" allowBlank="1" showInputMessage="1" showErrorMessage="1" error="Please reduce text lenght" prompt="Maximum 300 characters (with spaces)" sqref="E84:E91 F11:F25 E49:E56 E60:E67 E73:E80 F29:F43" xr:uid="{D578A0A8-1FB3-465D-AA89-1E4E52B91925}">
      <formula1>300</formula1>
    </dataValidation>
  </dataValidations>
  <pageMargins left="0.7" right="0.7" top="0.75" bottom="0.75" header="0.3" footer="0.3"/>
  <pageSetup orientation="portrait" r:id="rId1"/>
  <ignoredErrors>
    <ignoredError sqref="D93:D96" numberStoredAsText="1"/>
  </ignoredErrors>
  <extLst>
    <ext xmlns:x14="http://schemas.microsoft.com/office/spreadsheetml/2009/9/main" uri="{CCE6A557-97BC-4b89-ADB6-D9C93CAAB3DF}">
      <x14:dataValidations xmlns:xm="http://schemas.microsoft.com/office/excel/2006/main" count="2">
        <x14:dataValidation type="list" allowBlank="1" showInputMessage="1" prompt="Please select yes/no" xr:uid="{A20C03CC-2E26-4289-B564-3BD387C24AE3}">
          <x14:formula1>
            <xm:f>Lists!$C$2:$C$4</xm:f>
          </x14:formula1>
          <xm:sqref>E34:E43 E11:E14 E29:E32 E16:E25</xm:sqref>
        </x14:dataValidation>
        <x14:dataValidation type="list" errorStyle="warning" allowBlank="1" showInputMessage="1" error="Please select yes/no" prompt="Please select Yes/No._x000a__x000a_Please fill in details in section 4c within the worksheet &quot;QC4&quot;." xr:uid="{3DF937AD-4D5A-4E35-8FCB-B14D846D448D}">
          <x14:formula1>
            <xm:f>Lists!$C$2:$C$4</xm:f>
          </x14:formula1>
          <xm:sqref>E33 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4CE8-736B-48D2-A6BB-D724439DF7DA}">
  <sheetPr>
    <tabColor rgb="FFE5EBF7"/>
  </sheetPr>
  <dimension ref="A1:DI1608"/>
  <sheetViews>
    <sheetView zoomScale="70" zoomScaleNormal="70" workbookViewId="0">
      <selection activeCell="H5" sqref="H5"/>
    </sheetView>
  </sheetViews>
  <sheetFormatPr defaultRowHeight="15" x14ac:dyDescent="0.25"/>
  <cols>
    <col min="1" max="1" width="7.42578125" style="2" customWidth="1"/>
    <col min="2" max="2" width="16.5703125" style="2" customWidth="1"/>
    <col min="3" max="3" width="7.42578125" style="2" customWidth="1"/>
    <col min="4" max="4" width="35.5703125" style="1" customWidth="1"/>
    <col min="5" max="5" width="40.5703125" style="1" customWidth="1"/>
    <col min="6" max="6" width="34.42578125" style="1" customWidth="1"/>
    <col min="7" max="7" width="36.5703125" style="1" customWidth="1"/>
    <col min="8" max="8" width="36.5703125" customWidth="1"/>
    <col min="9" max="9" width="48.140625" customWidth="1"/>
    <col min="10" max="10" width="29.42578125" customWidth="1"/>
    <col min="11" max="11" width="12.7109375" customWidth="1"/>
    <col min="12" max="12" width="21.42578125" bestFit="1" customWidth="1"/>
    <col min="13" max="13" width="44.85546875" bestFit="1" customWidth="1"/>
    <col min="14" max="14" width="17.5703125" customWidth="1"/>
    <col min="15" max="16" width="69" customWidth="1"/>
  </cols>
  <sheetData>
    <row r="1" spans="2:113" ht="15.75" thickBot="1" x14ac:dyDescent="0.3">
      <c r="D1" s="7"/>
      <c r="E1" s="7"/>
      <c r="F1" s="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row>
    <row r="2" spans="2:113" ht="49.35" customHeight="1" thickBot="1" x14ac:dyDescent="0.3">
      <c r="D2" s="215" t="s">
        <v>23</v>
      </c>
      <c r="E2" s="222" t="s">
        <v>146</v>
      </c>
      <c r="F2" s="223"/>
      <c r="G2" s="6"/>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row>
    <row r="3" spans="2:113" ht="30.6" customHeight="1" thickBot="1" x14ac:dyDescent="0.3">
      <c r="D3" s="215"/>
      <c r="E3" s="240" t="s">
        <v>58</v>
      </c>
      <c r="F3" s="241"/>
      <c r="G3" s="6"/>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row>
    <row r="4" spans="2:113" ht="15.75" thickBot="1" x14ac:dyDescent="0.3">
      <c r="D4" s="13"/>
      <c r="E4" s="13"/>
      <c r="F4" s="9"/>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row>
    <row r="5" spans="2:113" ht="42" customHeight="1" thickBot="1" x14ac:dyDescent="0.3">
      <c r="D5" s="213" t="s">
        <v>188</v>
      </c>
      <c r="E5" s="214"/>
      <c r="F5" s="6"/>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row>
    <row r="6" spans="2:113" ht="15.75" thickBot="1" x14ac:dyDescent="0.3">
      <c r="D6" s="9"/>
      <c r="E6" s="9"/>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row>
    <row r="7" spans="2:113" ht="38.85" customHeight="1" thickBot="1" x14ac:dyDescent="0.3">
      <c r="D7" s="268" t="s">
        <v>189</v>
      </c>
      <c r="E7" s="269"/>
      <c r="F7" s="269"/>
      <c r="G7" s="270"/>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row>
    <row r="8" spans="2:113" ht="41.85" customHeight="1" thickBot="1" x14ac:dyDescent="0.3">
      <c r="D8" s="265" t="s">
        <v>190</v>
      </c>
      <c r="E8" s="266"/>
      <c r="F8" s="266"/>
      <c r="G8" s="267"/>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row>
    <row r="9" spans="2:113" ht="34.35" customHeight="1" thickBot="1" x14ac:dyDescent="0.3">
      <c r="D9" s="254" t="s">
        <v>191</v>
      </c>
      <c r="E9" s="260" t="s">
        <v>192</v>
      </c>
      <c r="F9" s="261"/>
      <c r="G9" s="254" t="s">
        <v>193</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row>
    <row r="10" spans="2:113" ht="105" customHeight="1" thickBot="1" x14ac:dyDescent="0.3">
      <c r="B10" s="14" t="s">
        <v>36</v>
      </c>
      <c r="C10" s="14" t="s">
        <v>37</v>
      </c>
      <c r="D10" s="259"/>
      <c r="E10" s="12" t="s">
        <v>194</v>
      </c>
      <c r="F10" s="12" t="s">
        <v>195</v>
      </c>
      <c r="G10" s="255"/>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row>
    <row r="11" spans="2:113" ht="15.75" thickBot="1" x14ac:dyDescent="0.3">
      <c r="B11" s="86" t="str">
        <f>IF('CfB&amp;FC-PoM'!$E$5="&lt; Please select &gt;","&lt; Not selected &gt;",'CfB&amp;FC-PoM'!$E$5)</f>
        <v>&lt; Not selected &gt;</v>
      </c>
      <c r="C11" s="22" t="str">
        <f>'CfB&amp;FC-PoM'!$E$6</f>
        <v>2023</v>
      </c>
      <c r="D11" s="5" t="s">
        <v>196</v>
      </c>
      <c r="E11" s="62" t="s">
        <v>76</v>
      </c>
      <c r="F11" s="62" t="s">
        <v>76</v>
      </c>
      <c r="G11" s="79"/>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row>
    <row r="12" spans="2:113" ht="15.75" thickBot="1" x14ac:dyDescent="0.3">
      <c r="B12" s="86" t="str">
        <f>IF('CfB&amp;FC-PoM'!$E$5="&lt; Please select &gt;","&lt; Not selected &gt;",'CfB&amp;FC-PoM'!$E$5)</f>
        <v>&lt; Not selected &gt;</v>
      </c>
      <c r="C12" s="22" t="str">
        <f>'CfB&amp;FC-PoM'!$E$6</f>
        <v>2023</v>
      </c>
      <c r="D12" s="4" t="s">
        <v>197</v>
      </c>
      <c r="E12" s="62" t="s">
        <v>76</v>
      </c>
      <c r="F12" s="62" t="s">
        <v>76</v>
      </c>
      <c r="G12" s="79"/>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row>
    <row r="13" spans="2:113" ht="15.75" thickBot="1" x14ac:dyDescent="0.3">
      <c r="B13" s="86" t="str">
        <f>IF('CfB&amp;FC-PoM'!$E$5="&lt; Please select &gt;","&lt; Not selected &gt;",'CfB&amp;FC-PoM'!$E$5)</f>
        <v>&lt; Not selected &gt;</v>
      </c>
      <c r="C13" s="22" t="str">
        <f>'CfB&amp;FC-PoM'!$E$6</f>
        <v>2023</v>
      </c>
      <c r="D13" s="5" t="s">
        <v>198</v>
      </c>
      <c r="E13" s="62" t="s">
        <v>76</v>
      </c>
      <c r="F13" s="62" t="s">
        <v>76</v>
      </c>
      <c r="G13" s="79"/>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row>
    <row r="14" spans="2:113" ht="15.75" thickBot="1" x14ac:dyDescent="0.3">
      <c r="B14" s="86" t="str">
        <f>IF('CfB&amp;FC-PoM'!$E$5="&lt; Please select &gt;","&lt; Not selected &gt;",'CfB&amp;FC-PoM'!$E$5)</f>
        <v>&lt; Not selected &gt;</v>
      </c>
      <c r="C14" s="22" t="str">
        <f>'CfB&amp;FC-PoM'!$E$6</f>
        <v>2023</v>
      </c>
      <c r="D14" s="4" t="s">
        <v>199</v>
      </c>
      <c r="E14" s="62" t="s">
        <v>76</v>
      </c>
      <c r="F14" s="62" t="s">
        <v>76</v>
      </c>
      <c r="G14" s="79"/>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row>
    <row r="15" spans="2:113" ht="15.75" thickBot="1" x14ac:dyDescent="0.3">
      <c r="B15" s="86" t="str">
        <f>IF('CfB&amp;FC-PoM'!$E$5="&lt; Please select &gt;","&lt; Not selected &gt;",'CfB&amp;FC-PoM'!$E$5)</f>
        <v>&lt; Not selected &gt;</v>
      </c>
      <c r="C15" s="22" t="str">
        <f>'CfB&amp;FC-PoM'!$E$6</f>
        <v>2023</v>
      </c>
      <c r="D15" s="5" t="s">
        <v>200</v>
      </c>
      <c r="E15" s="62" t="s">
        <v>76</v>
      </c>
      <c r="F15" s="62" t="s">
        <v>76</v>
      </c>
      <c r="G15" s="79"/>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row>
    <row r="16" spans="2:113" x14ac:dyDescent="0.25">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row>
    <row r="17" spans="2:113" ht="44.1" customHeight="1" thickBot="1" x14ac:dyDescent="0.3">
      <c r="D17" s="256" t="s">
        <v>201</v>
      </c>
      <c r="E17" s="257"/>
      <c r="F17" s="257"/>
      <c r="G17" s="257"/>
      <c r="H17" s="258"/>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row>
    <row r="18" spans="2:113" ht="44.85" customHeight="1" thickBot="1" x14ac:dyDescent="0.3">
      <c r="D18" s="254" t="s">
        <v>202</v>
      </c>
      <c r="E18" s="260" t="s">
        <v>192</v>
      </c>
      <c r="F18" s="261"/>
      <c r="G18" s="254" t="s">
        <v>203</v>
      </c>
      <c r="H18" s="254" t="s">
        <v>193</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row>
    <row r="19" spans="2:113" ht="119.25" customHeight="1" thickBot="1" x14ac:dyDescent="0.3">
      <c r="B19" s="14" t="s">
        <v>36</v>
      </c>
      <c r="C19" s="14" t="s">
        <v>37</v>
      </c>
      <c r="D19" s="259"/>
      <c r="E19" s="12" t="s">
        <v>194</v>
      </c>
      <c r="F19" s="12" t="s">
        <v>204</v>
      </c>
      <c r="G19" s="255"/>
      <c r="H19" s="255"/>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row>
    <row r="20" spans="2:113" ht="30.75" thickBot="1" x14ac:dyDescent="0.3">
      <c r="B20" s="86" t="str">
        <f>IF('CfB&amp;FC-PoM'!$E$5="&lt; Please select &gt;","&lt; Not selected &gt;",'CfB&amp;FC-PoM'!$E$5)</f>
        <v>&lt; Not selected &gt;</v>
      </c>
      <c r="C20" s="22" t="str">
        <f>'CfB&amp;FC-PoM'!$E$6</f>
        <v>2023</v>
      </c>
      <c r="D20" s="4" t="s">
        <v>205</v>
      </c>
      <c r="E20" s="62" t="s">
        <v>76</v>
      </c>
      <c r="F20" s="62" t="s">
        <v>76</v>
      </c>
      <c r="G20" s="79"/>
      <c r="H20" s="79"/>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row>
    <row r="21" spans="2:113" ht="45.75" thickBot="1" x14ac:dyDescent="0.3">
      <c r="B21" s="86" t="str">
        <f>IF('CfB&amp;FC-PoM'!$E$5="&lt; Please select &gt;","&lt; Not selected &gt;",'CfB&amp;FC-PoM'!$E$5)</f>
        <v>&lt; Not selected &gt;</v>
      </c>
      <c r="C21" s="22" t="str">
        <f>'CfB&amp;FC-PoM'!$E$6</f>
        <v>2023</v>
      </c>
      <c r="D21" s="5" t="s">
        <v>206</v>
      </c>
      <c r="E21" s="62" t="s">
        <v>76</v>
      </c>
      <c r="F21" s="62" t="s">
        <v>76</v>
      </c>
      <c r="G21" s="79"/>
      <c r="H21" s="79"/>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row>
    <row r="22" spans="2:113" ht="15.75" thickBot="1" x14ac:dyDescent="0.3">
      <c r="B22" s="86" t="str">
        <f>IF('CfB&amp;FC-PoM'!$E$5="&lt; Please select &gt;","&lt; Not selected &gt;",'CfB&amp;FC-PoM'!$E$5)</f>
        <v>&lt; Not selected &gt;</v>
      </c>
      <c r="C22" s="22" t="str">
        <f>'CfB&amp;FC-PoM'!$E$6</f>
        <v>2023</v>
      </c>
      <c r="D22" s="4" t="s">
        <v>207</v>
      </c>
      <c r="E22" s="62" t="s">
        <v>76</v>
      </c>
      <c r="F22" s="62" t="s">
        <v>76</v>
      </c>
      <c r="G22" s="79"/>
      <c r="H22" s="79"/>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row>
    <row r="23" spans="2:113" ht="30.75" thickBot="1" x14ac:dyDescent="0.3">
      <c r="B23" s="86" t="str">
        <f>IF('CfB&amp;FC-PoM'!$E$5="&lt; Please select &gt;","&lt; Not selected &gt;",'CfB&amp;FC-PoM'!$E$5)</f>
        <v>&lt; Not selected &gt;</v>
      </c>
      <c r="C23" s="22" t="str">
        <f>'CfB&amp;FC-PoM'!$E$6</f>
        <v>2023</v>
      </c>
      <c r="D23" s="5" t="s">
        <v>208</v>
      </c>
      <c r="E23" s="62" t="s">
        <v>76</v>
      </c>
      <c r="F23" s="62" t="s">
        <v>76</v>
      </c>
      <c r="G23" s="79"/>
      <c r="H23" s="79"/>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row>
    <row r="24" spans="2:113" ht="15.75" thickBot="1" x14ac:dyDescent="0.3">
      <c r="B24" s="86" t="str">
        <f>IF('CfB&amp;FC-PoM'!$E$5="&lt; Please select &gt;","&lt; Not selected &gt;",'CfB&amp;FC-PoM'!$E$5)</f>
        <v>&lt; Not selected &gt;</v>
      </c>
      <c r="C24" s="22" t="str">
        <f>'CfB&amp;FC-PoM'!$E$6</f>
        <v>2023</v>
      </c>
      <c r="D24" s="4" t="s">
        <v>209</v>
      </c>
      <c r="E24" s="62" t="s">
        <v>76</v>
      </c>
      <c r="F24" s="62" t="s">
        <v>76</v>
      </c>
      <c r="G24" s="79"/>
      <c r="H24" s="79"/>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row>
    <row r="25" spans="2:113" ht="15.75" thickBot="1" x14ac:dyDescent="0.3">
      <c r="B25" s="86" t="str">
        <f>IF('CfB&amp;FC-PoM'!$E$5="&lt; Please select &gt;","&lt; Not selected &gt;",'CfB&amp;FC-PoM'!$E$5)</f>
        <v>&lt; Not selected &gt;</v>
      </c>
      <c r="C25" s="22" t="str">
        <f>'CfB&amp;FC-PoM'!$E$6</f>
        <v>2023</v>
      </c>
      <c r="D25" s="5" t="s">
        <v>210</v>
      </c>
      <c r="E25" s="62" t="s">
        <v>76</v>
      </c>
      <c r="F25" s="62" t="s">
        <v>76</v>
      </c>
      <c r="G25" s="79"/>
      <c r="H25" s="79"/>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row>
    <row r="26" spans="2:113" ht="15.75" thickBot="1" x14ac:dyDescent="0.3">
      <c r="B26" s="86" t="str">
        <f>IF('CfB&amp;FC-PoM'!$E$5="&lt; Please select &gt;","&lt; Not selected &gt;",'CfB&amp;FC-PoM'!$E$5)</f>
        <v>&lt; Not selected &gt;</v>
      </c>
      <c r="C26" s="22" t="str">
        <f>'CfB&amp;FC-PoM'!$E$6</f>
        <v>2023</v>
      </c>
      <c r="D26" s="4" t="s">
        <v>211</v>
      </c>
      <c r="E26" s="62" t="s">
        <v>76</v>
      </c>
      <c r="F26" s="62" t="s">
        <v>76</v>
      </c>
      <c r="G26" s="79"/>
      <c r="H26" s="79"/>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row>
    <row r="27" spans="2:113" ht="15.75" thickBot="1" x14ac:dyDescent="0.3">
      <c r="B27" s="86" t="str">
        <f>IF('CfB&amp;FC-PoM'!$E$5="&lt; Please select &gt;","&lt; Not selected &gt;",'CfB&amp;FC-PoM'!$E$5)</f>
        <v>&lt; Not selected &gt;</v>
      </c>
      <c r="C27" s="22" t="str">
        <f>'CfB&amp;FC-PoM'!$E$6</f>
        <v>2023</v>
      </c>
      <c r="D27" s="5" t="s">
        <v>212</v>
      </c>
      <c r="E27" s="62" t="s">
        <v>76</v>
      </c>
      <c r="F27" s="62" t="s">
        <v>76</v>
      </c>
      <c r="G27" s="79"/>
      <c r="H27" s="79"/>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row>
    <row r="28" spans="2:113" x14ac:dyDescent="0.25">
      <c r="D28" s="2"/>
      <c r="E28" s="7"/>
      <c r="F28" s="7"/>
      <c r="G28" s="7"/>
      <c r="H28" s="7"/>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row>
    <row r="29" spans="2:113" ht="17.25" customHeight="1" x14ac:dyDescent="0.25">
      <c r="D29" s="71" t="s">
        <v>51</v>
      </c>
      <c r="E29" s="244" t="s">
        <v>213</v>
      </c>
      <c r="F29" s="244"/>
      <c r="G29" s="244"/>
      <c r="H29" s="244"/>
      <c r="I29" s="6"/>
      <c r="J29" s="6"/>
      <c r="K29" s="6"/>
      <c r="L29" s="6"/>
      <c r="M29" s="6"/>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row>
    <row r="30" spans="2:113" ht="15" customHeight="1" x14ac:dyDescent="0.25">
      <c r="D30" s="71" t="s">
        <v>53</v>
      </c>
      <c r="E30" s="244" t="s">
        <v>214</v>
      </c>
      <c r="F30" s="244"/>
      <c r="G30" s="244"/>
      <c r="H30" s="244"/>
      <c r="I30" s="6"/>
      <c r="J30" s="6"/>
      <c r="K30" s="6"/>
      <c r="L30" s="6"/>
      <c r="M30" s="6"/>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row>
    <row r="31" spans="2:113" ht="20.25" customHeight="1" x14ac:dyDescent="0.25">
      <c r="D31" s="71" t="s">
        <v>55</v>
      </c>
      <c r="E31" s="244" t="s">
        <v>215</v>
      </c>
      <c r="F31" s="244"/>
      <c r="G31" s="244"/>
      <c r="H31" s="244"/>
      <c r="I31" s="6"/>
      <c r="J31" s="6"/>
      <c r="K31" s="6"/>
      <c r="L31" s="6"/>
      <c r="M31" s="6"/>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row>
    <row r="32" spans="2:113" ht="15.75" customHeight="1" x14ac:dyDescent="0.25">
      <c r="D32" s="71" t="s">
        <v>186</v>
      </c>
      <c r="E32" s="244" t="s">
        <v>216</v>
      </c>
      <c r="F32" s="244"/>
      <c r="G32" s="244"/>
      <c r="H32" s="244"/>
      <c r="I32" s="6"/>
      <c r="J32" s="6"/>
      <c r="K32" s="6"/>
      <c r="L32" s="6"/>
      <c r="M32" s="6"/>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row>
    <row r="33" spans="2:113" ht="18.75" customHeight="1" x14ac:dyDescent="0.25">
      <c r="D33" s="71" t="s">
        <v>217</v>
      </c>
      <c r="E33" s="244" t="s">
        <v>218</v>
      </c>
      <c r="F33" s="244"/>
      <c r="G33" s="244"/>
      <c r="H33" s="244"/>
      <c r="I33" s="6"/>
      <c r="J33" s="6"/>
      <c r="K33" s="6"/>
      <c r="L33" s="6"/>
      <c r="M33" s="6"/>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row>
    <row r="34" spans="2:113" ht="17.25" customHeight="1" x14ac:dyDescent="0.25">
      <c r="D34" s="71" t="s">
        <v>219</v>
      </c>
      <c r="E34" s="244" t="s">
        <v>220</v>
      </c>
      <c r="F34" s="244"/>
      <c r="G34" s="244"/>
      <c r="H34" s="244"/>
      <c r="I34" s="6"/>
      <c r="J34" s="6"/>
      <c r="K34" s="6"/>
      <c r="L34" s="6"/>
      <c r="M34" s="6"/>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row>
    <row r="35" spans="2:113" ht="18.75" customHeight="1" x14ac:dyDescent="0.25">
      <c r="D35" s="71" t="s">
        <v>221</v>
      </c>
      <c r="E35" s="244" t="s">
        <v>222</v>
      </c>
      <c r="F35" s="244"/>
      <c r="G35" s="244"/>
      <c r="H35" s="244"/>
      <c r="I35" s="6"/>
      <c r="J35" s="6"/>
      <c r="K35" s="6"/>
      <c r="L35" s="6"/>
      <c r="M35" s="6"/>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row>
    <row r="36" spans="2:113" ht="15.75" thickBot="1" x14ac:dyDescent="0.3">
      <c r="D36" s="2"/>
      <c r="E36" s="9"/>
      <c r="F36" s="9"/>
      <c r="G36" s="9"/>
      <c r="H36" s="9"/>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row>
    <row r="37" spans="2:113" ht="65.849999999999994" customHeight="1" x14ac:dyDescent="0.25">
      <c r="B37" s="14" t="s">
        <v>36</v>
      </c>
      <c r="C37" s="14" t="s">
        <v>37</v>
      </c>
      <c r="D37" s="271" t="s">
        <v>223</v>
      </c>
      <c r="E37" s="263"/>
      <c r="F37" s="264"/>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row>
    <row r="38" spans="2:113" ht="15.75" thickBot="1" x14ac:dyDescent="0.3">
      <c r="B38" s="86" t="str">
        <f>IF('CfB&amp;FC-PoM'!$E$5="&lt; Please select &gt;","&lt; Not selected &gt;",'CfB&amp;FC-PoM'!$E$5)</f>
        <v>&lt; Not selected &gt;</v>
      </c>
      <c r="C38" s="22" t="str">
        <f>'CfB&amp;FC-PoM'!$E$6</f>
        <v>2023</v>
      </c>
      <c r="D38" s="272"/>
      <c r="E38" s="273"/>
      <c r="F38" s="274"/>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row>
    <row r="39" spans="2:113" ht="15.75" thickBot="1" x14ac:dyDescent="0.3">
      <c r="B39" s="86" t="str">
        <f>IF('CfB&amp;FC-PoM'!$E$5="&lt; Please select &gt;","&lt; Not selected &gt;",'CfB&amp;FC-PoM'!$E$5)</f>
        <v>&lt; Not selected &gt;</v>
      </c>
      <c r="C39" s="22" t="str">
        <f>'CfB&amp;FC-PoM'!$E$6</f>
        <v>2023</v>
      </c>
      <c r="D39" s="275"/>
      <c r="E39" s="276"/>
      <c r="F39" s="277"/>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row>
    <row r="40" spans="2:113" ht="15.75" thickBot="1" x14ac:dyDescent="0.3">
      <c r="B40" s="86" t="str">
        <f>IF('CfB&amp;FC-PoM'!$E$5="&lt; Please select &gt;","&lt; Not selected &gt;",'CfB&amp;FC-PoM'!$E$5)</f>
        <v>&lt; Not selected &gt;</v>
      </c>
      <c r="C40" s="22" t="str">
        <f>'CfB&amp;FC-PoM'!$E$6</f>
        <v>2023</v>
      </c>
      <c r="D40" s="275"/>
      <c r="E40" s="276"/>
      <c r="F40" s="277"/>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row>
    <row r="41" spans="2:113" ht="15.75" thickBot="1" x14ac:dyDescent="0.3">
      <c r="B41" s="86" t="str">
        <f>IF('CfB&amp;FC-PoM'!$E$5="&lt; Please select &gt;","&lt; Not selected &gt;",'CfB&amp;FC-PoM'!$E$5)</f>
        <v>&lt; Not selected &gt;</v>
      </c>
      <c r="C41" s="22" t="str">
        <f>'CfB&amp;FC-PoM'!$E$6</f>
        <v>2023</v>
      </c>
      <c r="D41" s="275"/>
      <c r="E41" s="276"/>
      <c r="F41" s="277"/>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row>
    <row r="42" spans="2:113" x14ac:dyDescent="0.25">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row>
    <row r="43" spans="2:113" ht="39.6" customHeight="1" thickBot="1" x14ac:dyDescent="0.3">
      <c r="D43" s="262" t="s">
        <v>224</v>
      </c>
      <c r="E43" s="263"/>
      <c r="F43" s="264"/>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row>
    <row r="44" spans="2:113" ht="56.45" customHeight="1" thickBot="1" x14ac:dyDescent="0.3">
      <c r="B44" s="14" t="s">
        <v>36</v>
      </c>
      <c r="C44" s="14" t="s">
        <v>37</v>
      </c>
      <c r="D44" s="282" t="s">
        <v>225</v>
      </c>
      <c r="E44" s="283"/>
      <c r="F44" s="284"/>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row>
    <row r="45" spans="2:113" ht="15" customHeight="1" thickBot="1" x14ac:dyDescent="0.3">
      <c r="B45" s="86" t="str">
        <f>IF('CfB&amp;FC-PoM'!$E$5="&lt; Please select &gt;","&lt; Not selected &gt;",'CfB&amp;FC-PoM'!$E$5)</f>
        <v>&lt; Not selected &gt;</v>
      </c>
      <c r="C45" s="22" t="str">
        <f>'CfB&amp;FC-PoM'!$E$6</f>
        <v>2023</v>
      </c>
      <c r="D45" s="279"/>
      <c r="E45" s="280"/>
      <c r="F45" s="28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row>
    <row r="46" spans="2:113" ht="15" customHeight="1" thickBot="1" x14ac:dyDescent="0.3">
      <c r="B46" s="86" t="str">
        <f>IF('CfB&amp;FC-PoM'!$E$5="&lt; Please select &gt;","&lt; Not selected &gt;",'CfB&amp;FC-PoM'!$E$5)</f>
        <v>&lt; Not selected &gt;</v>
      </c>
      <c r="C46" s="22" t="str">
        <f>'CfB&amp;FC-PoM'!$E$6</f>
        <v>2023</v>
      </c>
      <c r="D46" s="279"/>
      <c r="E46" s="280"/>
      <c r="F46" s="281"/>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spans="2:113" ht="15" customHeight="1" thickBot="1" x14ac:dyDescent="0.3">
      <c r="B47" s="86" t="str">
        <f>IF('CfB&amp;FC-PoM'!$E$5="&lt; Please select &gt;","&lt; Not selected &gt;",'CfB&amp;FC-PoM'!$E$5)</f>
        <v>&lt; Not selected &gt;</v>
      </c>
      <c r="C47" s="22" t="str">
        <f>'CfB&amp;FC-PoM'!$E$6</f>
        <v>2023</v>
      </c>
      <c r="D47" s="279"/>
      <c r="E47" s="280"/>
      <c r="F47" s="281"/>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spans="2:113" ht="15" customHeight="1" x14ac:dyDescent="0.25">
      <c r="B48" s="86" t="str">
        <f>IF('CfB&amp;FC-PoM'!$E$5="&lt; Please select &gt;","&lt; Not selected &gt;",'CfB&amp;FC-PoM'!$E$5)</f>
        <v>&lt; Not selected &gt;</v>
      </c>
      <c r="C48" s="22" t="str">
        <f>'CfB&amp;FC-PoM'!$E$6</f>
        <v>2023</v>
      </c>
      <c r="D48" s="279"/>
      <c r="E48" s="280"/>
      <c r="F48" s="281"/>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spans="1:113" ht="21" customHeight="1" x14ac:dyDescent="0.2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row>
    <row r="50" spans="1:113" ht="37.15" customHeight="1" thickBot="1" x14ac:dyDescent="0.3">
      <c r="D50" s="191" t="s">
        <v>226</v>
      </c>
      <c r="E50" s="192"/>
      <c r="F50" s="174"/>
      <c r="G50" s="174"/>
      <c r="H50" s="174"/>
      <c r="I50" s="174"/>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row>
    <row r="51" spans="1:113" ht="26.45" customHeight="1" thickBot="1" x14ac:dyDescent="0.3">
      <c r="B51" s="14" t="s">
        <v>36</v>
      </c>
      <c r="C51" s="190" t="s">
        <v>37</v>
      </c>
      <c r="D51" s="195" t="s">
        <v>647</v>
      </c>
      <c r="E51" s="195" t="s">
        <v>228</v>
      </c>
      <c r="F51" s="85" t="s">
        <v>229</v>
      </c>
      <c r="G51" s="85" t="s">
        <v>230</v>
      </c>
      <c r="H51" s="85" t="s">
        <v>231</v>
      </c>
      <c r="I51" s="85" t="s">
        <v>232</v>
      </c>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row>
    <row r="52" spans="1:113" ht="42" customHeight="1" x14ac:dyDescent="0.25">
      <c r="A52" s="8"/>
      <c r="B52" s="182" t="str">
        <f>IF('CfB&amp;FC-PoM'!$E$5="&lt; Please select &gt;","&lt; Not selected &gt;",'CfB&amp;FC-PoM'!$E$5)</f>
        <v>&lt; Not selected &gt;</v>
      </c>
      <c r="C52" s="183" t="str">
        <f>'CfB&amp;FC-PoM'!$E$6</f>
        <v>2023</v>
      </c>
      <c r="D52" s="193" t="s">
        <v>233</v>
      </c>
      <c r="E52" s="194" t="str">
        <f>IF('CfB&amp;FC-PoM'!$H$4="Weight","Weight of plastic","Number of products")</f>
        <v>Number of products</v>
      </c>
      <c r="F52" s="186" t="str" cm="1">
        <f t="array" ref="F52">IFERROR(INDEX('2022_PoM'!$B$2:$B$1000, MATCH(1, ('2022_PoM'!$A$2:$A$1000=D52)*('2022_PoM'!$D$2:$D$1000=B52), 0)),"No value found")</f>
        <v>No value found</v>
      </c>
      <c r="G52" s="186" t="str">
        <f>IF('CfB&amp;FC-PoM'!$H$4="&lt; Please select &gt;","Please select reporting base in sheet ''CfB&amp;FC-PoM'' ",IF('CfB&amp;FC-PoM'!$H$4="Weight",'CfB&amp;FC-PoM'!F12,'CfB&amp;FC-PoM'!J12))</f>
        <v xml:space="preserve">Please select reporting base in sheet ''CfB&amp;FC-PoM'' </v>
      </c>
      <c r="H52" s="187">
        <f>IF(AND(F52=0,G52=0), 0, IF(OR(F52="No value found",F52=0),0, (G52-F52)/ABS(F52)))</f>
        <v>0</v>
      </c>
      <c r="I52" s="188"/>
      <c r="J52" s="6"/>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row>
    <row r="53" spans="1:113" ht="42" customHeight="1" x14ac:dyDescent="0.25">
      <c r="A53" s="8"/>
      <c r="B53" s="182" t="str">
        <f>IF('CfB&amp;FC-PoM'!$E$5="&lt; Please select &gt;","&lt; Not selected &gt;",'CfB&amp;FC-PoM'!$E$5)</f>
        <v>&lt; Not selected &gt;</v>
      </c>
      <c r="C53" s="183" t="str">
        <f>'CfB&amp;FC-PoM'!$E$6</f>
        <v>2023</v>
      </c>
      <c r="D53" s="184" t="s">
        <v>234</v>
      </c>
      <c r="E53" s="185" t="str">
        <f>IF('CfB&amp;FC-PoM'!$H$5="Weight","Weight of plastic","Number of products")</f>
        <v>Number of products</v>
      </c>
      <c r="F53" s="186" t="str" cm="1">
        <f t="array" ref="F53">IFERROR(INDEX('2022_PoM'!$B$2:$B$1000, MATCH(1, ('2022_PoM'!$A$2:$A$1000=D53)*('2022_PoM'!$D$2:$D$1000=B53), 0)),"No value found")</f>
        <v>No value found</v>
      </c>
      <c r="G53" s="186" t="str">
        <f>IF('CfB&amp;FC-PoM'!$H$5="&lt; Please select &gt;","Please select reporting base in sheet ''CfB&amp;FC-PoM'' ",IF('CfB&amp;FC-PoM'!$H$5="Weight",'CfB&amp;FC-PoM'!F13,'CfB&amp;FC-PoM'!J13))</f>
        <v xml:space="preserve">Please select reporting base in sheet ''CfB&amp;FC-PoM'' </v>
      </c>
      <c r="H53" s="187">
        <f>IF(AND(F53=0,G53=0), 0, IF(OR(F53="No value found",F53=0),0, (G53-F53)/ABS(F53)))</f>
        <v>0</v>
      </c>
      <c r="I53" s="188"/>
      <c r="J53" s="6"/>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row>
    <row r="54" spans="1:113" ht="42" customHeight="1" x14ac:dyDescent="0.25">
      <c r="A54" s="8"/>
      <c r="B54" s="182" t="str">
        <f>IF('CfB&amp;FC-PoM'!$E$5="&lt; Please select &gt;","&lt; Not selected &gt;",'CfB&amp;FC-PoM'!$E$5)</f>
        <v>&lt; Not selected &gt;</v>
      </c>
      <c r="C54" s="183" t="str">
        <f>'CfB&amp;FC-PoM'!$E$6</f>
        <v>2023</v>
      </c>
      <c r="D54" s="278" t="s">
        <v>235</v>
      </c>
      <c r="E54" s="185" t="str">
        <f>IF('CfB&amp;FC-PoM'!$H$4="Weight","Weight of plastic","Number of products")</f>
        <v>Number of products</v>
      </c>
      <c r="F54" s="186" t="str" cm="1">
        <f t="array" ref="F54">IFERROR(INDEX('2022_PoM'!$B$2:$B$1000, MATCH(1, ('2022_PoM'!$A$2:$A$1000=D54)*('2022_PoM'!$D$2:$D$1000=B54), 0)),"No value found")</f>
        <v>No value found</v>
      </c>
      <c r="G54" s="186" t="str">
        <f>IF('CfB&amp;FC-PoM'!$H$4=
"&lt; Please select &gt;","Please select reporting base in sheet ''CfB&amp;FC-PoM'' ",IF('CfB&amp;FC-PoM'!$H$4=
"Weight",'CfB&amp;FC-PoM'!$F$14,'CfB&amp;FC-PoM'!$J$14))</f>
        <v xml:space="preserve">Please select reporting base in sheet ''CfB&amp;FC-PoM'' </v>
      </c>
      <c r="H54" s="187">
        <f>IF(AND(F54=0,G54=0), 0, IF(OR(F54="No value found",F54=0),0, (G54-F54)/ABS(F54)))</f>
        <v>0</v>
      </c>
      <c r="I54" s="188"/>
      <c r="J54" s="6"/>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row>
    <row r="55" spans="1:113" ht="42" customHeight="1" x14ac:dyDescent="0.25">
      <c r="A55" s="8"/>
      <c r="B55" s="182" t="str">
        <f>IF('CfB&amp;FC-PoM'!$H$4="Weight",IF('CfB&amp;FC-PoM'!$E$5="&lt; Please select &gt;","&lt; Not selected &gt;",'CfB&amp;FC-PoM'!$E$5),"")</f>
        <v/>
      </c>
      <c r="C55" s="189" t="str">
        <f>IF('CfB&amp;FC-PoM'!$H$4="Weight",'CfB&amp;FC-PoM'!$E$6,"")</f>
        <v/>
      </c>
      <c r="D55" s="278"/>
      <c r="E55" s="185" t="str">
        <f>IF('CfB&amp;FC-PoM'!$H$4="Weight","Total weight","")</f>
        <v/>
      </c>
      <c r="F55" s="186" t="str" cm="1">
        <f t="array" ref="F55">IF(C55="","",IFERROR(INDEX('2022_PoM'!$C$2:$C$1000, MATCH(1, ('2022_PoM'!$A$2:$A$1000=D54)*('2022_PoM'!$D$2:$D$1000=B55), 0)),"No value found"))</f>
        <v/>
      </c>
      <c r="G55" s="186" t="str">
        <f>IF(C55="","",IF('CfB&amp;FC-PoM'!$H$4=
"&lt; Please select &gt;","Please select reporting base in sheet ''CfB&amp;FC-PoM'' ",'CfB&amp;FC-PoM'!$H$14))</f>
        <v/>
      </c>
      <c r="H55" s="187" t="str">
        <f>IF(C55="","",IF(AND(F55=0,G55=0),0,IF(OR(F55="No value found",F55=0),0,(G55-F55)/ABS(F55))))</f>
        <v/>
      </c>
      <c r="I55" s="188"/>
      <c r="J55" s="6"/>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row>
    <row r="56" spans="1:113" ht="42" customHeight="1" x14ac:dyDescent="0.25">
      <c r="A56" s="8"/>
      <c r="B56" s="182" t="str">
        <f>IF('CfB&amp;FC-PoM'!$E$5="&lt; Please select &gt;","&lt; Not selected &gt;",'CfB&amp;FC-PoM'!$E$5)</f>
        <v>&lt; Not selected &gt;</v>
      </c>
      <c r="C56" s="183" t="str">
        <f>'CfB&amp;FC-PoM'!$E$6</f>
        <v>2023</v>
      </c>
      <c r="D56" s="278" t="s">
        <v>236</v>
      </c>
      <c r="E56" s="185" t="str">
        <f>IF('CfB&amp;FC-PoM'!$H$5="Weight","Weight of plastic","Number of products")</f>
        <v>Number of products</v>
      </c>
      <c r="F56" s="186" t="str" cm="1">
        <f t="array" ref="F56">IFERROR(INDEX('2022_PoM'!$B$2:$B$1000, MATCH(1, ('2022_PoM'!$A$2:$A$1000=D56)*('2022_PoM'!$D$2:$D$1000=B56), 0)),"No value found")</f>
        <v>No value found</v>
      </c>
      <c r="G56" s="186" t="str">
        <f>IF('CfB&amp;FC-PoM'!$H$5=
"&lt; Please select &gt;","Please select reporting base in sheet ''CfB&amp;FC-PoM'' ",IF('CfB&amp;FC-PoM'!$H$5=
"Weight",'CfB&amp;FC-PoM'!$F$15,'CfB&amp;FC-PoM'!$J$15))</f>
        <v xml:space="preserve">Please select reporting base in sheet ''CfB&amp;FC-PoM'' </v>
      </c>
      <c r="H56" s="187">
        <f>IF(AND(F56=0,G56=0), 0, IF(OR(F56="No value found",F56=0),0, (G56-F56)/ABS(F56)))</f>
        <v>0</v>
      </c>
      <c r="I56" s="188"/>
      <c r="J56" s="6"/>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row>
    <row r="57" spans="1:113" ht="42" customHeight="1" x14ac:dyDescent="0.25">
      <c r="A57" s="8"/>
      <c r="B57" s="182" t="str">
        <f>IF('CfB&amp;FC-PoM'!$H$5="Weight",IF('CfB&amp;FC-PoM'!$E$5="&lt; Please select &gt;","&lt; Not selected &gt;",'CfB&amp;FC-PoM'!$E$5),"")</f>
        <v/>
      </c>
      <c r="C57" s="189" t="str">
        <f>IF('CfB&amp;FC-PoM'!$H$5="Weight",'CfB&amp;FC-PoM'!$E$6,"")</f>
        <v/>
      </c>
      <c r="D57" s="278"/>
      <c r="E57" s="185" t="str">
        <f>IF('CfB&amp;FC-PoM'!$H$5="Weight","Total weight","")</f>
        <v/>
      </c>
      <c r="F57" s="186" t="str" cm="1">
        <f t="array" ref="F57">IF(C57="","",IFERROR(INDEX('2022_PoM'!$C$2:$C$1000,MATCH(1,('2022_PoM'!$A$2:$A$1000=D56)*('2022_PoM'!$D$2:$D$1000=B57),0)),"No value found"))</f>
        <v/>
      </c>
      <c r="G57" s="186" t="str">
        <f>IF(C57="","",IF('CfB&amp;FC-PoM'!$H$4=
"&lt; Please select &gt;","Please select reporting base in sheet ''CfB&amp;FC-PoM'' ",'CfB&amp;FC-PoM'!$H$15))</f>
        <v/>
      </c>
      <c r="H57" s="187" t="str">
        <f>IF(C57="","",IF(AND(F57=0,G57=0),0,IF(OR(F57="No value found",F57=0),0,(G57-F57)/ABS(F57))))</f>
        <v/>
      </c>
      <c r="I57" s="188"/>
      <c r="J57" s="6"/>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row>
    <row r="58" spans="1:113" ht="47.25" customHeight="1" x14ac:dyDescent="0.25">
      <c r="B58" s="9"/>
      <c r="C58" s="9"/>
      <c r="D58" s="9"/>
      <c r="E58" s="9"/>
      <c r="F58" s="9"/>
      <c r="G58" s="9"/>
      <c r="H58" s="9"/>
      <c r="I58" s="9"/>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row>
    <row r="59" spans="1:113" x14ac:dyDescent="0.25">
      <c r="D59" s="2"/>
      <c r="E59" s="2"/>
      <c r="F59" s="2"/>
      <c r="G59" s="2"/>
      <c r="H59" s="19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row>
    <row r="60" spans="1:113" x14ac:dyDescent="0.25">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row>
    <row r="61" spans="1:113" x14ac:dyDescent="0.25">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row>
    <row r="62" spans="1:113" x14ac:dyDescent="0.25">
      <c r="D62" s="2"/>
      <c r="E62" s="2"/>
      <c r="F62" s="2"/>
      <c r="G62" s="2"/>
      <c r="H62" s="198"/>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row>
    <row r="63" spans="1:113" x14ac:dyDescent="0.25">
      <c r="D63" s="2"/>
      <c r="E63" s="2"/>
      <c r="F63" s="2"/>
      <c r="G63" s="2"/>
      <c r="H63" s="198"/>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row>
    <row r="64" spans="1:113" x14ac:dyDescent="0.25">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row>
    <row r="65" spans="4:113" x14ac:dyDescent="0.25">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row>
    <row r="66" spans="4:113" x14ac:dyDescent="0.25">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row>
    <row r="67" spans="4:113" x14ac:dyDescent="0.25">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row>
    <row r="68" spans="4:113" x14ac:dyDescent="0.25">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row>
    <row r="69" spans="4:113" x14ac:dyDescent="0.25">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row>
    <row r="70" spans="4:113" x14ac:dyDescent="0.25">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row>
    <row r="71" spans="4:113" x14ac:dyDescent="0.25">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row>
    <row r="72" spans="4:113" x14ac:dyDescent="0.25">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row>
    <row r="73" spans="4:113" x14ac:dyDescent="0.25">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row>
    <row r="74" spans="4:113" x14ac:dyDescent="0.25">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row>
    <row r="75" spans="4:113" x14ac:dyDescent="0.25">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row>
    <row r="76" spans="4:113" x14ac:dyDescent="0.25">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row>
    <row r="77" spans="4:113" x14ac:dyDescent="0.25">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row>
    <row r="78" spans="4:113" x14ac:dyDescent="0.25">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row>
    <row r="79" spans="4:113" x14ac:dyDescent="0.25">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row>
    <row r="80" spans="4:113" x14ac:dyDescent="0.25">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row>
    <row r="81" spans="4:113" x14ac:dyDescent="0.25">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row>
    <row r="82" spans="4:113" x14ac:dyDescent="0.25">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row>
    <row r="83" spans="4:113" x14ac:dyDescent="0.25">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row>
    <row r="84" spans="4:113" x14ac:dyDescent="0.25">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row>
    <row r="85" spans="4:113" x14ac:dyDescent="0.25">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row>
    <row r="86" spans="4:113" x14ac:dyDescent="0.25">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row>
    <row r="87" spans="4:113" x14ac:dyDescent="0.25">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row>
    <row r="88" spans="4:113" x14ac:dyDescent="0.25">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row>
    <row r="89" spans="4:113" x14ac:dyDescent="0.25">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row>
    <row r="90" spans="4:113" x14ac:dyDescent="0.25">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row>
    <row r="91" spans="4:113" x14ac:dyDescent="0.25">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row>
    <row r="92" spans="4:113" x14ac:dyDescent="0.25">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row>
    <row r="93" spans="4:113" x14ac:dyDescent="0.25">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row>
    <row r="94" spans="4:113" x14ac:dyDescent="0.25">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row>
    <row r="95" spans="4:113" x14ac:dyDescent="0.25">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row>
    <row r="96" spans="4:113" x14ac:dyDescent="0.25">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row>
    <row r="97" spans="4:113" x14ac:dyDescent="0.25">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row>
    <row r="98" spans="4:113" x14ac:dyDescent="0.25">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row>
    <row r="99" spans="4:113" x14ac:dyDescent="0.25">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row>
    <row r="100" spans="4:113" x14ac:dyDescent="0.25">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row>
    <row r="101" spans="4:113" x14ac:dyDescent="0.25">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row>
    <row r="102" spans="4:113" x14ac:dyDescent="0.25">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row>
    <row r="103" spans="4:113" x14ac:dyDescent="0.25">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row>
    <row r="104" spans="4:113" x14ac:dyDescent="0.25">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row>
    <row r="105" spans="4:113" x14ac:dyDescent="0.25">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row>
    <row r="106" spans="4:113" x14ac:dyDescent="0.25">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row>
    <row r="107" spans="4:113" x14ac:dyDescent="0.25">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row>
    <row r="108" spans="4:113" x14ac:dyDescent="0.25">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row>
    <row r="109" spans="4:113" x14ac:dyDescent="0.25">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row>
    <row r="110" spans="4:113" x14ac:dyDescent="0.25">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row>
    <row r="111" spans="4:113" x14ac:dyDescent="0.25">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row>
    <row r="112" spans="4:113" x14ac:dyDescent="0.25">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row>
    <row r="113" spans="4:113" x14ac:dyDescent="0.25">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row>
    <row r="114" spans="4:113" x14ac:dyDescent="0.25">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row>
    <row r="115" spans="4:113" x14ac:dyDescent="0.25">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row>
    <row r="116" spans="4:113" x14ac:dyDescent="0.25">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row>
    <row r="117" spans="4:113" x14ac:dyDescent="0.25">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row>
    <row r="118" spans="4:113" x14ac:dyDescent="0.25">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row>
    <row r="119" spans="4:113" x14ac:dyDescent="0.25">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row>
    <row r="120" spans="4:113" x14ac:dyDescent="0.25">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row>
    <row r="121" spans="4:113" x14ac:dyDescent="0.25">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row>
    <row r="122" spans="4:113" x14ac:dyDescent="0.25">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row>
    <row r="123" spans="4:113" x14ac:dyDescent="0.25">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row>
    <row r="124" spans="4:113" x14ac:dyDescent="0.25">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row>
    <row r="125" spans="4:113" x14ac:dyDescent="0.25">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row>
    <row r="126" spans="4:113" x14ac:dyDescent="0.25">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row>
    <row r="127" spans="4:113" x14ac:dyDescent="0.25">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row>
    <row r="128" spans="4:113" x14ac:dyDescent="0.25">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row>
    <row r="129" spans="4:113" x14ac:dyDescent="0.25">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row>
    <row r="130" spans="4:113" x14ac:dyDescent="0.25">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row>
    <row r="131" spans="4:113" x14ac:dyDescent="0.25">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row>
    <row r="132" spans="4:113" x14ac:dyDescent="0.25">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row>
    <row r="133" spans="4:113" x14ac:dyDescent="0.25">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row>
    <row r="134" spans="4:113" x14ac:dyDescent="0.25">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row>
    <row r="135" spans="4:113" x14ac:dyDescent="0.25">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row>
    <row r="136" spans="4:113" x14ac:dyDescent="0.25">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row>
    <row r="137" spans="4:113" x14ac:dyDescent="0.25">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row>
    <row r="138" spans="4:113" x14ac:dyDescent="0.25">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row>
    <row r="139" spans="4:113" x14ac:dyDescent="0.25">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row>
    <row r="140" spans="4:113" x14ac:dyDescent="0.25">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row>
    <row r="141" spans="4:113" x14ac:dyDescent="0.25">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row>
    <row r="142" spans="4:113" x14ac:dyDescent="0.25">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row>
    <row r="143" spans="4:113" x14ac:dyDescent="0.25">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row>
    <row r="144" spans="4:113" x14ac:dyDescent="0.25">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row>
    <row r="145" spans="4:113" x14ac:dyDescent="0.25">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row>
    <row r="146" spans="4:113" x14ac:dyDescent="0.25">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row>
    <row r="147" spans="4:113" x14ac:dyDescent="0.25">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row>
    <row r="148" spans="4:113" x14ac:dyDescent="0.25">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row>
    <row r="149" spans="4:113" x14ac:dyDescent="0.25">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row>
    <row r="150" spans="4:113" x14ac:dyDescent="0.25">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row>
    <row r="151" spans="4:113" x14ac:dyDescent="0.25">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row>
    <row r="152" spans="4:113" x14ac:dyDescent="0.25">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row>
    <row r="153" spans="4:113" x14ac:dyDescent="0.25">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row>
    <row r="154" spans="4:113" x14ac:dyDescent="0.25">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row>
    <row r="155" spans="4:113" x14ac:dyDescent="0.25">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row>
    <row r="156" spans="4:113" x14ac:dyDescent="0.25">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row>
    <row r="157" spans="4:113" x14ac:dyDescent="0.25">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row>
    <row r="158" spans="4:113" x14ac:dyDescent="0.25">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row>
    <row r="159" spans="4:113" x14ac:dyDescent="0.25">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row>
    <row r="160" spans="4:113" x14ac:dyDescent="0.25">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row>
    <row r="161" spans="8:113" x14ac:dyDescent="0.25">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row>
    <row r="162" spans="8:113" x14ac:dyDescent="0.25">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row>
    <row r="163" spans="8:113" x14ac:dyDescent="0.2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row>
    <row r="164" spans="8:113" x14ac:dyDescent="0.25">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row>
    <row r="165" spans="8:113" x14ac:dyDescent="0.25">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row>
    <row r="166" spans="8:113" x14ac:dyDescent="0.25">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row>
    <row r="167" spans="8:113" x14ac:dyDescent="0.25">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row>
    <row r="168" spans="8:113" x14ac:dyDescent="0.25">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row>
    <row r="169" spans="8:113" x14ac:dyDescent="0.25">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row>
    <row r="170" spans="8:113" x14ac:dyDescent="0.25">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row>
    <row r="171" spans="8:113" x14ac:dyDescent="0.25">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row>
    <row r="172" spans="8:113" x14ac:dyDescent="0.25">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row>
    <row r="173" spans="8:113" x14ac:dyDescent="0.25">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row>
    <row r="174" spans="8:113" x14ac:dyDescent="0.25">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row>
    <row r="175" spans="8:113" x14ac:dyDescent="0.25">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row>
    <row r="176" spans="8:113" x14ac:dyDescent="0.25">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row>
    <row r="177" spans="8:113" x14ac:dyDescent="0.25">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row>
    <row r="178" spans="8:113" x14ac:dyDescent="0.25">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row>
    <row r="179" spans="8:113" x14ac:dyDescent="0.25">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row>
    <row r="180" spans="8:113" x14ac:dyDescent="0.25">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row>
    <row r="181" spans="8:113" x14ac:dyDescent="0.25">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row>
    <row r="182" spans="8:113" x14ac:dyDescent="0.25">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row>
    <row r="183" spans="8:113" x14ac:dyDescent="0.25">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row>
    <row r="184" spans="8:113" x14ac:dyDescent="0.25">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row>
    <row r="185" spans="8:113" x14ac:dyDescent="0.25">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row>
    <row r="186" spans="8:113" x14ac:dyDescent="0.25">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row>
    <row r="187" spans="8:113" x14ac:dyDescent="0.25">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row>
    <row r="188" spans="8:113" x14ac:dyDescent="0.25">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row>
    <row r="189" spans="8:113" x14ac:dyDescent="0.25">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row>
    <row r="190" spans="8:113" x14ac:dyDescent="0.25">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row>
    <row r="191" spans="8:113" x14ac:dyDescent="0.25">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row>
    <row r="192" spans="8:113" x14ac:dyDescent="0.25">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row>
    <row r="193" spans="8:113" x14ac:dyDescent="0.25">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row>
    <row r="194" spans="8:113" x14ac:dyDescent="0.25">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row>
    <row r="195" spans="8:113" x14ac:dyDescent="0.25">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row>
    <row r="196" spans="8:113" x14ac:dyDescent="0.25">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row>
    <row r="197" spans="8:113" x14ac:dyDescent="0.25">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row>
    <row r="198" spans="8:113" x14ac:dyDescent="0.25">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row>
    <row r="199" spans="8:113" x14ac:dyDescent="0.25">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row>
    <row r="200" spans="8:113" x14ac:dyDescent="0.25">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row>
    <row r="201" spans="8:113" x14ac:dyDescent="0.25">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row>
    <row r="202" spans="8:113" x14ac:dyDescent="0.25">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row>
    <row r="203" spans="8:113" x14ac:dyDescent="0.25">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row>
    <row r="204" spans="8:113" x14ac:dyDescent="0.25">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row>
    <row r="205" spans="8:113" x14ac:dyDescent="0.25">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row>
    <row r="206" spans="8:113" x14ac:dyDescent="0.25">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row>
    <row r="207" spans="8:113" x14ac:dyDescent="0.25">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row>
    <row r="208" spans="8:113" x14ac:dyDescent="0.25">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row>
    <row r="209" spans="8:113" x14ac:dyDescent="0.25">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row>
    <row r="210" spans="8:113" x14ac:dyDescent="0.25">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row>
    <row r="211" spans="8:113" x14ac:dyDescent="0.25">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row>
    <row r="212" spans="8:113" x14ac:dyDescent="0.25">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row>
    <row r="213" spans="8:113" x14ac:dyDescent="0.25">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row>
    <row r="214" spans="8:113" x14ac:dyDescent="0.25">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row>
    <row r="215" spans="8:113" x14ac:dyDescent="0.25">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row>
    <row r="216" spans="8:113" x14ac:dyDescent="0.25">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row>
    <row r="217" spans="8:113" x14ac:dyDescent="0.25">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row>
    <row r="218" spans="8:113" x14ac:dyDescent="0.25">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row>
    <row r="219" spans="8:113" x14ac:dyDescent="0.25">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row>
    <row r="220" spans="8:113" x14ac:dyDescent="0.25">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row>
    <row r="221" spans="8:113" x14ac:dyDescent="0.25">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row>
    <row r="222" spans="8:113" x14ac:dyDescent="0.25">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row>
    <row r="223" spans="8:113" x14ac:dyDescent="0.25">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row>
    <row r="224" spans="8:113" x14ac:dyDescent="0.25">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row>
    <row r="225" spans="8:113" x14ac:dyDescent="0.25">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row>
    <row r="226" spans="8:113" x14ac:dyDescent="0.25">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row>
    <row r="227" spans="8:113" x14ac:dyDescent="0.25">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row>
    <row r="228" spans="8:113" x14ac:dyDescent="0.25">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row>
    <row r="229" spans="8:113" x14ac:dyDescent="0.25">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row>
    <row r="230" spans="8:113" x14ac:dyDescent="0.25">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row>
    <row r="231" spans="8:113" x14ac:dyDescent="0.25">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row>
    <row r="232" spans="8:113" x14ac:dyDescent="0.25">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row>
    <row r="233" spans="8:113" x14ac:dyDescent="0.25">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row>
    <row r="234" spans="8:113" x14ac:dyDescent="0.25">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row>
    <row r="235" spans="8:113" x14ac:dyDescent="0.25">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row>
    <row r="236" spans="8:113" x14ac:dyDescent="0.25">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row>
    <row r="237" spans="8:113" x14ac:dyDescent="0.25">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row>
    <row r="238" spans="8:113" x14ac:dyDescent="0.25">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row>
    <row r="239" spans="8:113" x14ac:dyDescent="0.25">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row>
    <row r="240" spans="8:113" x14ac:dyDescent="0.25">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row>
    <row r="241" spans="8:113" x14ac:dyDescent="0.25">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row>
    <row r="242" spans="8:113" x14ac:dyDescent="0.25">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row>
    <row r="243" spans="8:113" x14ac:dyDescent="0.25">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row>
    <row r="244" spans="8:113" x14ac:dyDescent="0.25">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row>
    <row r="245" spans="8:113" x14ac:dyDescent="0.25">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row>
    <row r="246" spans="8:113" x14ac:dyDescent="0.25">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row>
    <row r="247" spans="8:113" x14ac:dyDescent="0.25">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row>
    <row r="248" spans="8:113" x14ac:dyDescent="0.25">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row>
    <row r="249" spans="8:113" x14ac:dyDescent="0.25">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row>
    <row r="250" spans="8:113" x14ac:dyDescent="0.25">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row>
    <row r="251" spans="8:113" x14ac:dyDescent="0.25">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row>
    <row r="252" spans="8:113" x14ac:dyDescent="0.25">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row>
    <row r="253" spans="8:113" x14ac:dyDescent="0.25">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row>
    <row r="254" spans="8:113" x14ac:dyDescent="0.25">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row>
    <row r="255" spans="8:113" x14ac:dyDescent="0.25">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row>
    <row r="256" spans="8:113" x14ac:dyDescent="0.25">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row>
    <row r="257" spans="8:113" x14ac:dyDescent="0.25">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row>
    <row r="258" spans="8:113" x14ac:dyDescent="0.25">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row>
    <row r="259" spans="8:113" x14ac:dyDescent="0.25">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row>
    <row r="260" spans="8:113" x14ac:dyDescent="0.25">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row>
    <row r="261" spans="8:113" x14ac:dyDescent="0.25">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row>
    <row r="262" spans="8:113" x14ac:dyDescent="0.25">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row>
    <row r="263" spans="8:113" x14ac:dyDescent="0.25">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row>
    <row r="264" spans="8:113" x14ac:dyDescent="0.25">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row>
    <row r="265" spans="8:113" x14ac:dyDescent="0.25">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row>
    <row r="266" spans="8:113" x14ac:dyDescent="0.25">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row>
    <row r="267" spans="8:113" x14ac:dyDescent="0.25">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row>
    <row r="268" spans="8:113" x14ac:dyDescent="0.25">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row>
    <row r="269" spans="8:113" x14ac:dyDescent="0.25">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row>
    <row r="270" spans="8:113" x14ac:dyDescent="0.25">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row>
    <row r="271" spans="8:113" x14ac:dyDescent="0.25">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row>
    <row r="272" spans="8:113" x14ac:dyDescent="0.25">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row>
    <row r="273" spans="8:113" x14ac:dyDescent="0.25">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row>
    <row r="274" spans="8:113" x14ac:dyDescent="0.25">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row>
    <row r="275" spans="8:113" x14ac:dyDescent="0.25">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row>
    <row r="276" spans="8:113" x14ac:dyDescent="0.25">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row>
    <row r="277" spans="8:113" x14ac:dyDescent="0.25">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row>
    <row r="278" spans="8:113" x14ac:dyDescent="0.25">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row>
    <row r="279" spans="8:113" x14ac:dyDescent="0.25">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row>
    <row r="280" spans="8:113" x14ac:dyDescent="0.25">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row>
    <row r="281" spans="8:113" x14ac:dyDescent="0.25">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row>
    <row r="282" spans="8:113" x14ac:dyDescent="0.25">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row>
    <row r="283" spans="8:113" x14ac:dyDescent="0.25">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row>
    <row r="284" spans="8:113" x14ac:dyDescent="0.25">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row>
    <row r="285" spans="8:113" x14ac:dyDescent="0.25">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row>
    <row r="286" spans="8:113" x14ac:dyDescent="0.25">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row>
    <row r="287" spans="8:113" x14ac:dyDescent="0.25">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row>
    <row r="288" spans="8:113" x14ac:dyDescent="0.25">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row>
    <row r="289" spans="8:113" x14ac:dyDescent="0.25">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row>
    <row r="290" spans="8:113" x14ac:dyDescent="0.25">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row>
    <row r="291" spans="8:113" x14ac:dyDescent="0.25">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row>
    <row r="292" spans="8:113" x14ac:dyDescent="0.25">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row>
    <row r="293" spans="8:113" x14ac:dyDescent="0.25">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row>
    <row r="294" spans="8:113" x14ac:dyDescent="0.25">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row>
    <row r="295" spans="8:113" x14ac:dyDescent="0.25">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row>
    <row r="296" spans="8:113" x14ac:dyDescent="0.25">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row>
    <row r="297" spans="8:113" x14ac:dyDescent="0.25">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row>
    <row r="298" spans="8:113" x14ac:dyDescent="0.25">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row>
    <row r="299" spans="8:113" x14ac:dyDescent="0.25">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row>
    <row r="300" spans="8:113" x14ac:dyDescent="0.25">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row>
    <row r="301" spans="8:113" x14ac:dyDescent="0.25">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row>
    <row r="302" spans="8:113" x14ac:dyDescent="0.25">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row>
    <row r="303" spans="8:113" x14ac:dyDescent="0.25">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row>
    <row r="304" spans="8:113" x14ac:dyDescent="0.25">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row>
    <row r="305" spans="8:113" x14ac:dyDescent="0.25">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row>
    <row r="306" spans="8:113" x14ac:dyDescent="0.25">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row>
    <row r="307" spans="8:113" x14ac:dyDescent="0.25">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row>
    <row r="308" spans="8:113" x14ac:dyDescent="0.25">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row>
    <row r="309" spans="8:113" x14ac:dyDescent="0.25">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row>
    <row r="310" spans="8:113" x14ac:dyDescent="0.25">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row>
    <row r="311" spans="8:113" x14ac:dyDescent="0.25">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row>
    <row r="312" spans="8:113" x14ac:dyDescent="0.25">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row>
    <row r="313" spans="8:113" x14ac:dyDescent="0.25">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row>
    <row r="314" spans="8:113" x14ac:dyDescent="0.25">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row>
    <row r="315" spans="8:113" x14ac:dyDescent="0.25">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row>
    <row r="316" spans="8:113" x14ac:dyDescent="0.25">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row>
    <row r="317" spans="8:113" x14ac:dyDescent="0.25">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row>
    <row r="318" spans="8:113" x14ac:dyDescent="0.25">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row>
    <row r="319" spans="8:113" x14ac:dyDescent="0.25">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row>
    <row r="320" spans="8:113" x14ac:dyDescent="0.25">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row>
    <row r="321" spans="8:113" x14ac:dyDescent="0.25">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row>
    <row r="322" spans="8:113" x14ac:dyDescent="0.25">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row>
    <row r="323" spans="8:113" x14ac:dyDescent="0.25">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row>
    <row r="324" spans="8:113" x14ac:dyDescent="0.25">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row>
    <row r="325" spans="8:113" x14ac:dyDescent="0.25">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row>
    <row r="326" spans="8:113" x14ac:dyDescent="0.25">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row>
    <row r="327" spans="8:113" x14ac:dyDescent="0.25">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row>
    <row r="328" spans="8:113" x14ac:dyDescent="0.25">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row>
    <row r="329" spans="8:113" x14ac:dyDescent="0.25">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row>
    <row r="330" spans="8:113" x14ac:dyDescent="0.25">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row>
    <row r="331" spans="8:113" x14ac:dyDescent="0.25">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row>
    <row r="332" spans="8:113" x14ac:dyDescent="0.25">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row>
    <row r="333" spans="8:113" x14ac:dyDescent="0.25">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row>
    <row r="334" spans="8:113" x14ac:dyDescent="0.25">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row>
    <row r="335" spans="8:113" x14ac:dyDescent="0.25">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row>
    <row r="336" spans="8:113" x14ac:dyDescent="0.25">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row>
    <row r="337" spans="8:113" x14ac:dyDescent="0.25">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row>
    <row r="338" spans="8:113" x14ac:dyDescent="0.25">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row>
    <row r="339" spans="8:113" x14ac:dyDescent="0.25">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row>
    <row r="340" spans="8:113" x14ac:dyDescent="0.25">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row>
    <row r="341" spans="8:113" x14ac:dyDescent="0.25">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row>
    <row r="342" spans="8:113" x14ac:dyDescent="0.25">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row>
    <row r="343" spans="8:113" x14ac:dyDescent="0.25">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row>
    <row r="344" spans="8:113" x14ac:dyDescent="0.25">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row>
    <row r="345" spans="8:113" x14ac:dyDescent="0.25">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row>
    <row r="346" spans="8:113" x14ac:dyDescent="0.25">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row>
    <row r="347" spans="8:113" x14ac:dyDescent="0.25">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row>
    <row r="348" spans="8:113" x14ac:dyDescent="0.25">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row>
    <row r="349" spans="8:113" x14ac:dyDescent="0.25">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row>
    <row r="350" spans="8:113" x14ac:dyDescent="0.25">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row>
    <row r="351" spans="8:113" x14ac:dyDescent="0.25">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row>
    <row r="352" spans="8:113" x14ac:dyDescent="0.25">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row>
    <row r="353" spans="8:113" x14ac:dyDescent="0.25">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row>
    <row r="354" spans="8:113" x14ac:dyDescent="0.25">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row>
    <row r="355" spans="8:113" x14ac:dyDescent="0.25">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row>
    <row r="356" spans="8:113" x14ac:dyDescent="0.25">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row>
    <row r="357" spans="8:113" x14ac:dyDescent="0.25">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row>
    <row r="358" spans="8:113" x14ac:dyDescent="0.25">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row>
    <row r="359" spans="8:113" x14ac:dyDescent="0.25">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row>
    <row r="360" spans="8:113" x14ac:dyDescent="0.25">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row>
    <row r="361" spans="8:113" x14ac:dyDescent="0.25">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row>
    <row r="362" spans="8:113" x14ac:dyDescent="0.25">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row>
    <row r="363" spans="8:113" x14ac:dyDescent="0.25">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row>
    <row r="364" spans="8:113" x14ac:dyDescent="0.25">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row>
    <row r="365" spans="8:113" x14ac:dyDescent="0.25">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row>
    <row r="366" spans="8:113" x14ac:dyDescent="0.25">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row>
    <row r="367" spans="8:113" x14ac:dyDescent="0.25">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row>
    <row r="368" spans="8:113" x14ac:dyDescent="0.25">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row>
    <row r="369" spans="8:113" x14ac:dyDescent="0.25">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row>
    <row r="370" spans="8:113" x14ac:dyDescent="0.25">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row>
    <row r="371" spans="8:113" x14ac:dyDescent="0.25">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row>
    <row r="372" spans="8:113" x14ac:dyDescent="0.25">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row>
    <row r="373" spans="8:113" x14ac:dyDescent="0.25">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row>
    <row r="374" spans="8:113" x14ac:dyDescent="0.25">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row>
    <row r="375" spans="8:113" x14ac:dyDescent="0.25">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row>
    <row r="376" spans="8:113" x14ac:dyDescent="0.25">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row>
    <row r="377" spans="8:113" x14ac:dyDescent="0.25">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row>
    <row r="378" spans="8:113" x14ac:dyDescent="0.25">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row>
    <row r="379" spans="8:113" x14ac:dyDescent="0.25">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row>
    <row r="380" spans="8:113" x14ac:dyDescent="0.25">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row>
    <row r="381" spans="8:113" x14ac:dyDescent="0.25">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row>
    <row r="382" spans="8:113" x14ac:dyDescent="0.25">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row>
    <row r="383" spans="8:113" x14ac:dyDescent="0.25">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row>
    <row r="384" spans="8:113" x14ac:dyDescent="0.25">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row>
    <row r="385" spans="8:113" x14ac:dyDescent="0.25">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row>
    <row r="386" spans="8:113" x14ac:dyDescent="0.25">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row>
    <row r="387" spans="8:113" x14ac:dyDescent="0.25">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row>
    <row r="388" spans="8:113" x14ac:dyDescent="0.25">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row>
    <row r="389" spans="8:113" x14ac:dyDescent="0.25">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row>
    <row r="390" spans="8:113" x14ac:dyDescent="0.25">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row>
    <row r="391" spans="8:113" x14ac:dyDescent="0.25">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row>
    <row r="392" spans="8:113" x14ac:dyDescent="0.25">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row>
    <row r="393" spans="8:113" x14ac:dyDescent="0.25">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row>
    <row r="394" spans="8:113" x14ac:dyDescent="0.25">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row>
    <row r="395" spans="8:113" x14ac:dyDescent="0.25">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row>
    <row r="396" spans="8:113" x14ac:dyDescent="0.25">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row>
    <row r="397" spans="8:113" x14ac:dyDescent="0.25">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row>
    <row r="398" spans="8:113" x14ac:dyDescent="0.25">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row>
    <row r="399" spans="8:113" x14ac:dyDescent="0.25">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row>
    <row r="400" spans="8:113" x14ac:dyDescent="0.25">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row>
    <row r="401" spans="8:113" x14ac:dyDescent="0.25">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row>
    <row r="402" spans="8:113" x14ac:dyDescent="0.25">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row>
    <row r="403" spans="8:113" x14ac:dyDescent="0.25">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row>
    <row r="404" spans="8:113" x14ac:dyDescent="0.25">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row>
    <row r="405" spans="8:113" x14ac:dyDescent="0.25">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row>
    <row r="406" spans="8:113" x14ac:dyDescent="0.25">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row>
    <row r="407" spans="8:113" x14ac:dyDescent="0.25">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row>
    <row r="408" spans="8:113" x14ac:dyDescent="0.25">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row>
    <row r="409" spans="8:113" x14ac:dyDescent="0.25">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row>
    <row r="410" spans="8:113" x14ac:dyDescent="0.25">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row>
    <row r="411" spans="8:113" x14ac:dyDescent="0.25">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row>
    <row r="412" spans="8:113" x14ac:dyDescent="0.25">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row>
    <row r="413" spans="8:113" x14ac:dyDescent="0.25">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row>
    <row r="414" spans="8:113" x14ac:dyDescent="0.25">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row>
    <row r="415" spans="8:113" x14ac:dyDescent="0.25">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row>
    <row r="416" spans="8:113" x14ac:dyDescent="0.25">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row>
    <row r="417" spans="8:113" x14ac:dyDescent="0.25">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row>
    <row r="418" spans="8:113" x14ac:dyDescent="0.25">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row>
    <row r="419" spans="8:113" x14ac:dyDescent="0.25">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row>
    <row r="420" spans="8:113" x14ac:dyDescent="0.25">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row>
    <row r="421" spans="8:113" x14ac:dyDescent="0.25">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row>
    <row r="422" spans="8:113" x14ac:dyDescent="0.25">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row>
    <row r="423" spans="8:113" x14ac:dyDescent="0.25">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row>
    <row r="424" spans="8:113" x14ac:dyDescent="0.25">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row>
    <row r="425" spans="8:113" x14ac:dyDescent="0.25">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row>
    <row r="426" spans="8:113" x14ac:dyDescent="0.25">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row>
    <row r="427" spans="8:113" x14ac:dyDescent="0.25">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row>
    <row r="428" spans="8:113" x14ac:dyDescent="0.25">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row>
    <row r="429" spans="8:113" x14ac:dyDescent="0.25">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row>
    <row r="430" spans="8:113" x14ac:dyDescent="0.25">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row>
    <row r="431" spans="8:113" x14ac:dyDescent="0.25">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row>
    <row r="432" spans="8:113" x14ac:dyDescent="0.25">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row>
    <row r="433" spans="8:113" x14ac:dyDescent="0.25">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row>
    <row r="434" spans="8:113" x14ac:dyDescent="0.25">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row>
    <row r="435" spans="8:113" x14ac:dyDescent="0.25">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row>
    <row r="436" spans="8:113" x14ac:dyDescent="0.25">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row>
    <row r="437" spans="8:113" x14ac:dyDescent="0.25">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row>
    <row r="438" spans="8:113" x14ac:dyDescent="0.25">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row>
    <row r="439" spans="8:113" x14ac:dyDescent="0.25">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row>
    <row r="440" spans="8:113" x14ac:dyDescent="0.25">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row>
    <row r="441" spans="8:113" x14ac:dyDescent="0.25">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row>
    <row r="442" spans="8:113" x14ac:dyDescent="0.25">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row>
    <row r="443" spans="8:113" x14ac:dyDescent="0.25">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row>
    <row r="444" spans="8:113" x14ac:dyDescent="0.25">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row>
    <row r="445" spans="8:113" x14ac:dyDescent="0.25">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row>
    <row r="446" spans="8:113" x14ac:dyDescent="0.25">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row>
    <row r="447" spans="8:113" x14ac:dyDescent="0.25">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row>
    <row r="448" spans="8:113" x14ac:dyDescent="0.25">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row>
    <row r="449" spans="8:113" x14ac:dyDescent="0.25">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row>
    <row r="450" spans="8:113" x14ac:dyDescent="0.25">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row>
    <row r="451" spans="8:113" x14ac:dyDescent="0.25">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row>
    <row r="452" spans="8:113" x14ac:dyDescent="0.25">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row>
    <row r="453" spans="8:113" x14ac:dyDescent="0.25">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row>
    <row r="454" spans="8:113" x14ac:dyDescent="0.25">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row>
    <row r="455" spans="8:113" x14ac:dyDescent="0.25">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row>
    <row r="456" spans="8:113" x14ac:dyDescent="0.25">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row>
    <row r="457" spans="8:113" x14ac:dyDescent="0.25">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row>
    <row r="458" spans="8:113" x14ac:dyDescent="0.25">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row>
    <row r="459" spans="8:113" x14ac:dyDescent="0.25">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row>
    <row r="460" spans="8:113" x14ac:dyDescent="0.25">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row>
    <row r="461" spans="8:113" x14ac:dyDescent="0.25">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row>
    <row r="462" spans="8:113" x14ac:dyDescent="0.25">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row>
    <row r="463" spans="8:113" x14ac:dyDescent="0.25">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row>
    <row r="464" spans="8:113" x14ac:dyDescent="0.25">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row>
    <row r="465" spans="8:113" x14ac:dyDescent="0.25">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row>
    <row r="466" spans="8:113" x14ac:dyDescent="0.25">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row>
    <row r="467" spans="8:113" x14ac:dyDescent="0.25">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row>
    <row r="468" spans="8:113" x14ac:dyDescent="0.25">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row>
    <row r="469" spans="8:113" x14ac:dyDescent="0.25">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row>
    <row r="470" spans="8:113" x14ac:dyDescent="0.25">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row>
    <row r="471" spans="8:113" x14ac:dyDescent="0.25">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row>
    <row r="472" spans="8:113" x14ac:dyDescent="0.25">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row>
    <row r="473" spans="8:113" x14ac:dyDescent="0.25">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row>
    <row r="474" spans="8:113" x14ac:dyDescent="0.25">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row>
    <row r="475" spans="8:113" x14ac:dyDescent="0.25">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row>
    <row r="476" spans="8:113" x14ac:dyDescent="0.25">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row>
    <row r="477" spans="8:113" x14ac:dyDescent="0.25">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row>
    <row r="478" spans="8:113" x14ac:dyDescent="0.25">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row>
    <row r="479" spans="8:113" x14ac:dyDescent="0.25">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row>
    <row r="480" spans="8:113" x14ac:dyDescent="0.25">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row>
    <row r="481" spans="8:113" x14ac:dyDescent="0.25">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row>
    <row r="482" spans="8:113" x14ac:dyDescent="0.25">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row>
    <row r="483" spans="8:113" x14ac:dyDescent="0.25">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row>
    <row r="484" spans="8:113" x14ac:dyDescent="0.25">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row>
    <row r="485" spans="8:113" x14ac:dyDescent="0.25">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row>
    <row r="486" spans="8:113" x14ac:dyDescent="0.25">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row>
    <row r="487" spans="8:113" x14ac:dyDescent="0.25">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row>
    <row r="488" spans="8:113" x14ac:dyDescent="0.25">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row>
    <row r="489" spans="8:113" x14ac:dyDescent="0.25">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row>
    <row r="490" spans="8:113" x14ac:dyDescent="0.25">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row>
    <row r="491" spans="8:113" x14ac:dyDescent="0.25">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row>
    <row r="492" spans="8:113" x14ac:dyDescent="0.25">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row>
    <row r="493" spans="8:113" x14ac:dyDescent="0.25">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row>
    <row r="494" spans="8:113" x14ac:dyDescent="0.25">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row>
    <row r="495" spans="8:113" x14ac:dyDescent="0.25">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row>
    <row r="496" spans="8:113" x14ac:dyDescent="0.25">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row>
    <row r="497" spans="8:113" x14ac:dyDescent="0.25">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row>
    <row r="498" spans="8:113" x14ac:dyDescent="0.25">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row>
    <row r="499" spans="8:113" x14ac:dyDescent="0.25">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row>
    <row r="500" spans="8:113" x14ac:dyDescent="0.25">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row>
    <row r="501" spans="8:113" x14ac:dyDescent="0.25">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row>
    <row r="502" spans="8:113" x14ac:dyDescent="0.25">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row>
    <row r="503" spans="8:113" x14ac:dyDescent="0.25">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row>
    <row r="504" spans="8:113" x14ac:dyDescent="0.25">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row>
    <row r="505" spans="8:113" x14ac:dyDescent="0.25">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row>
    <row r="506" spans="8:113" x14ac:dyDescent="0.25">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row>
    <row r="507" spans="8:113" x14ac:dyDescent="0.25">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row>
    <row r="508" spans="8:113" x14ac:dyDescent="0.25">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row>
    <row r="509" spans="8:113" x14ac:dyDescent="0.25">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row>
    <row r="510" spans="8:113" x14ac:dyDescent="0.25">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row>
    <row r="511" spans="8:113" x14ac:dyDescent="0.25">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row>
    <row r="512" spans="8:113" x14ac:dyDescent="0.25">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row>
    <row r="513" spans="8:113" x14ac:dyDescent="0.25">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row>
    <row r="514" spans="8:113" x14ac:dyDescent="0.25">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row>
    <row r="515" spans="8:113" x14ac:dyDescent="0.25">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row>
    <row r="516" spans="8:113" x14ac:dyDescent="0.25">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row>
    <row r="517" spans="8:113" x14ac:dyDescent="0.25">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row>
    <row r="518" spans="8:113" x14ac:dyDescent="0.25">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row>
    <row r="519" spans="8:113" x14ac:dyDescent="0.25">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row>
    <row r="520" spans="8:113" x14ac:dyDescent="0.25">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row>
    <row r="521" spans="8:113" x14ac:dyDescent="0.25">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row>
    <row r="522" spans="8:113" x14ac:dyDescent="0.25">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row>
    <row r="523" spans="8:113" x14ac:dyDescent="0.25">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row>
    <row r="524" spans="8:113" x14ac:dyDescent="0.25">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row>
    <row r="525" spans="8:113" x14ac:dyDescent="0.25">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row>
    <row r="526" spans="8:113" x14ac:dyDescent="0.25">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row>
    <row r="527" spans="8:113" x14ac:dyDescent="0.25">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row>
    <row r="528" spans="8:113" x14ac:dyDescent="0.25">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row>
    <row r="529" spans="8:113" x14ac:dyDescent="0.25">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row>
    <row r="530" spans="8:113" x14ac:dyDescent="0.25">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row>
    <row r="531" spans="8:113" x14ac:dyDescent="0.25">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row>
    <row r="532" spans="8:113" x14ac:dyDescent="0.25">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row>
    <row r="533" spans="8:113" x14ac:dyDescent="0.25">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row>
    <row r="534" spans="8:113" x14ac:dyDescent="0.25">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row>
    <row r="535" spans="8:113" x14ac:dyDescent="0.25">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row>
    <row r="536" spans="8:113" x14ac:dyDescent="0.25">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row>
    <row r="537" spans="8:113" x14ac:dyDescent="0.25">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row>
    <row r="538" spans="8:113" x14ac:dyDescent="0.25">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row>
    <row r="539" spans="8:113" x14ac:dyDescent="0.25">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row>
    <row r="540" spans="8:113" x14ac:dyDescent="0.25">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row>
    <row r="541" spans="8:113" x14ac:dyDescent="0.25">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row>
    <row r="542" spans="8:113" x14ac:dyDescent="0.25">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row>
    <row r="543" spans="8:113" x14ac:dyDescent="0.25">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row>
    <row r="544" spans="8:113" x14ac:dyDescent="0.25">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row>
    <row r="545" spans="8:113" x14ac:dyDescent="0.25">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row>
    <row r="546" spans="8:113" x14ac:dyDescent="0.25">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row>
    <row r="547" spans="8:113" x14ac:dyDescent="0.25">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row>
    <row r="548" spans="8:113" x14ac:dyDescent="0.25">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row>
    <row r="549" spans="8:113" x14ac:dyDescent="0.25">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row>
    <row r="550" spans="8:113" x14ac:dyDescent="0.25">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row>
    <row r="551" spans="8:113" x14ac:dyDescent="0.25">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row>
    <row r="552" spans="8:113" x14ac:dyDescent="0.25">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row>
    <row r="553" spans="8:113" x14ac:dyDescent="0.25">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row>
    <row r="554" spans="8:113" x14ac:dyDescent="0.25">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row>
    <row r="555" spans="8:113" x14ac:dyDescent="0.25">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row>
    <row r="556" spans="8:113" x14ac:dyDescent="0.25">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row>
    <row r="557" spans="8:113" x14ac:dyDescent="0.25">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row>
    <row r="558" spans="8:113" x14ac:dyDescent="0.25">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row>
    <row r="559" spans="8:113" x14ac:dyDescent="0.25">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row>
    <row r="560" spans="8:113" x14ac:dyDescent="0.25">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row>
    <row r="561" spans="8:113" x14ac:dyDescent="0.25">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row>
    <row r="562" spans="8:113" x14ac:dyDescent="0.25">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row>
    <row r="563" spans="8:113" x14ac:dyDescent="0.25">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row>
    <row r="564" spans="8:113" x14ac:dyDescent="0.25">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row>
    <row r="565" spans="8:113" x14ac:dyDescent="0.25">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row>
    <row r="566" spans="8:113" x14ac:dyDescent="0.25">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row>
    <row r="567" spans="8:113" x14ac:dyDescent="0.25">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row>
    <row r="568" spans="8:113" x14ac:dyDescent="0.25">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row>
    <row r="569" spans="8:113" x14ac:dyDescent="0.25">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row>
    <row r="570" spans="8:113" x14ac:dyDescent="0.25">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row>
    <row r="571" spans="8:113" x14ac:dyDescent="0.25">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row>
    <row r="572" spans="8:113" x14ac:dyDescent="0.25">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row>
    <row r="573" spans="8:113" x14ac:dyDescent="0.25">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row>
    <row r="574" spans="8:113" x14ac:dyDescent="0.25">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row>
    <row r="575" spans="8:113" x14ac:dyDescent="0.25">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row>
    <row r="576" spans="8:113" x14ac:dyDescent="0.25">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row>
    <row r="577" spans="8:113" x14ac:dyDescent="0.25">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row>
    <row r="578" spans="8:113" x14ac:dyDescent="0.25">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row>
    <row r="579" spans="8:113" x14ac:dyDescent="0.25">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row>
    <row r="580" spans="8:113" x14ac:dyDescent="0.25">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row>
    <row r="581" spans="8:113" x14ac:dyDescent="0.25">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row>
    <row r="582" spans="8:113" x14ac:dyDescent="0.25">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row>
    <row r="583" spans="8:113" x14ac:dyDescent="0.25">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row>
    <row r="584" spans="8:113" x14ac:dyDescent="0.25">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row>
    <row r="585" spans="8:113" x14ac:dyDescent="0.25">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row>
    <row r="586" spans="8:113" x14ac:dyDescent="0.25">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row>
    <row r="587" spans="8:113" x14ac:dyDescent="0.25">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row>
    <row r="588" spans="8:113" x14ac:dyDescent="0.25">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row>
    <row r="589" spans="8:113" x14ac:dyDescent="0.25">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row>
    <row r="590" spans="8:113" x14ac:dyDescent="0.25">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row>
    <row r="591" spans="8:113" x14ac:dyDescent="0.25">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row>
    <row r="592" spans="8:113" x14ac:dyDescent="0.25">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row>
    <row r="593" spans="8:113" x14ac:dyDescent="0.25">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row>
    <row r="594" spans="8:113" x14ac:dyDescent="0.25">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row>
    <row r="595" spans="8:113" x14ac:dyDescent="0.25">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row>
    <row r="596" spans="8:113" x14ac:dyDescent="0.25">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row>
    <row r="597" spans="8:113" x14ac:dyDescent="0.25">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row>
    <row r="598" spans="8:113" x14ac:dyDescent="0.25">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row>
    <row r="599" spans="8:113" x14ac:dyDescent="0.25">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row>
    <row r="600" spans="8:113" x14ac:dyDescent="0.25">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row>
    <row r="601" spans="8:113" x14ac:dyDescent="0.25">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row>
    <row r="602" spans="8:113" x14ac:dyDescent="0.25">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row>
    <row r="603" spans="8:113" x14ac:dyDescent="0.25">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row>
    <row r="604" spans="8:113" x14ac:dyDescent="0.25">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row>
    <row r="605" spans="8:113" x14ac:dyDescent="0.25">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row>
    <row r="606" spans="8:113" x14ac:dyDescent="0.25">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row>
    <row r="607" spans="8:113" x14ac:dyDescent="0.25">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row>
    <row r="608" spans="8:113" x14ac:dyDescent="0.25">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row>
    <row r="609" spans="8:113" x14ac:dyDescent="0.25">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row>
    <row r="610" spans="8:113" x14ac:dyDescent="0.25">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row>
    <row r="611" spans="8:113" x14ac:dyDescent="0.25">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row>
    <row r="612" spans="8:113" x14ac:dyDescent="0.25">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row>
    <row r="613" spans="8:113" x14ac:dyDescent="0.25">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row>
    <row r="614" spans="8:113" x14ac:dyDescent="0.25">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row>
    <row r="615" spans="8:113" x14ac:dyDescent="0.25">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row>
    <row r="616" spans="8:113" x14ac:dyDescent="0.25">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row>
    <row r="617" spans="8:113" x14ac:dyDescent="0.25">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row>
    <row r="618" spans="8:113" x14ac:dyDescent="0.25">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row>
    <row r="619" spans="8:113" x14ac:dyDescent="0.25">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row>
    <row r="620" spans="8:113" x14ac:dyDescent="0.25">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row>
    <row r="621" spans="8:113" x14ac:dyDescent="0.25">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row>
    <row r="622" spans="8:113" x14ac:dyDescent="0.25">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row>
    <row r="623" spans="8:113" x14ac:dyDescent="0.25">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row>
    <row r="624" spans="8:113" x14ac:dyDescent="0.25">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row>
    <row r="625" spans="8:113" x14ac:dyDescent="0.25">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row>
    <row r="626" spans="8:113" x14ac:dyDescent="0.25">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row>
    <row r="627" spans="8:113" x14ac:dyDescent="0.25">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row>
    <row r="628" spans="8:113" x14ac:dyDescent="0.25">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row>
    <row r="629" spans="8:113" x14ac:dyDescent="0.25">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row>
    <row r="630" spans="8:113" x14ac:dyDescent="0.25">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row>
    <row r="631" spans="8:113" x14ac:dyDescent="0.25">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row>
    <row r="632" spans="8:113" x14ac:dyDescent="0.25">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row>
    <row r="633" spans="8:113" x14ac:dyDescent="0.25">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row>
    <row r="634" spans="8:113" x14ac:dyDescent="0.25">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row>
    <row r="635" spans="8:113" x14ac:dyDescent="0.25">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row>
    <row r="636" spans="8:113" x14ac:dyDescent="0.25">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row>
    <row r="637" spans="8:113" x14ac:dyDescent="0.25">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row>
    <row r="638" spans="8:113" x14ac:dyDescent="0.25">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row>
    <row r="639" spans="8:113" x14ac:dyDescent="0.25">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row>
    <row r="640" spans="8:113" x14ac:dyDescent="0.25">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row>
    <row r="641" spans="8:113" x14ac:dyDescent="0.25">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row>
    <row r="642" spans="8:113" x14ac:dyDescent="0.25">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row>
    <row r="643" spans="8:113" x14ac:dyDescent="0.25">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row>
    <row r="644" spans="8:113" x14ac:dyDescent="0.25">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row>
    <row r="645" spans="8:113" x14ac:dyDescent="0.25">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row>
    <row r="646" spans="8:113" x14ac:dyDescent="0.25">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row>
    <row r="647" spans="8:113" x14ac:dyDescent="0.25">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row>
    <row r="648" spans="8:113" x14ac:dyDescent="0.25">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row>
    <row r="649" spans="8:113" x14ac:dyDescent="0.25">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row>
    <row r="650" spans="8:113" x14ac:dyDescent="0.25">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row>
    <row r="651" spans="8:113" x14ac:dyDescent="0.25">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row>
    <row r="652" spans="8:113" x14ac:dyDescent="0.25">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row>
    <row r="653" spans="8:113" x14ac:dyDescent="0.25">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row>
    <row r="654" spans="8:113" x14ac:dyDescent="0.25">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row>
    <row r="655" spans="8:113" x14ac:dyDescent="0.25">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row>
    <row r="656" spans="8:113" x14ac:dyDescent="0.25">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row>
    <row r="657" spans="8:113" x14ac:dyDescent="0.25">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row>
    <row r="658" spans="8:113" x14ac:dyDescent="0.25">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row>
    <row r="659" spans="8:113" x14ac:dyDescent="0.25">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row>
    <row r="660" spans="8:113" x14ac:dyDescent="0.25">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row>
    <row r="661" spans="8:113" x14ac:dyDescent="0.25">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row>
    <row r="662" spans="8:113" x14ac:dyDescent="0.25">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row>
    <row r="663" spans="8:113" x14ac:dyDescent="0.25">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row>
    <row r="664" spans="8:113" x14ac:dyDescent="0.25">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row>
    <row r="665" spans="8:113" x14ac:dyDescent="0.25">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row>
    <row r="666" spans="8:113" x14ac:dyDescent="0.25">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row>
    <row r="667" spans="8:113" x14ac:dyDescent="0.25">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row>
    <row r="668" spans="8:113" x14ac:dyDescent="0.25">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row>
    <row r="669" spans="8:113" x14ac:dyDescent="0.25">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row>
    <row r="670" spans="8:113" x14ac:dyDescent="0.25">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row>
    <row r="671" spans="8:113" x14ac:dyDescent="0.25">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row>
    <row r="672" spans="8:113" x14ac:dyDescent="0.25">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row>
    <row r="673" spans="8:113" x14ac:dyDescent="0.25">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row>
    <row r="674" spans="8:113" x14ac:dyDescent="0.25">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row>
    <row r="675" spans="8:113" x14ac:dyDescent="0.25">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row>
    <row r="676" spans="8:113" x14ac:dyDescent="0.25">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row>
    <row r="677" spans="8:113" x14ac:dyDescent="0.25">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row>
    <row r="678" spans="8:113" x14ac:dyDescent="0.25">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row>
    <row r="679" spans="8:113" x14ac:dyDescent="0.25">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row>
    <row r="680" spans="8:113" x14ac:dyDescent="0.25">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row>
    <row r="681" spans="8:113" x14ac:dyDescent="0.25">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row>
    <row r="682" spans="8:113" x14ac:dyDescent="0.25">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row>
    <row r="683" spans="8:113" x14ac:dyDescent="0.25">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row>
    <row r="684" spans="8:113" x14ac:dyDescent="0.25">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row>
    <row r="685" spans="8:113" x14ac:dyDescent="0.25">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row>
    <row r="686" spans="8:113" x14ac:dyDescent="0.25">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row>
    <row r="687" spans="8:113" x14ac:dyDescent="0.25">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row>
    <row r="688" spans="8:113" x14ac:dyDescent="0.25">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row>
    <row r="689" spans="8:113" x14ac:dyDescent="0.25">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row>
    <row r="690" spans="8:113" x14ac:dyDescent="0.25">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row>
    <row r="691" spans="8:113" x14ac:dyDescent="0.25">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row>
    <row r="692" spans="8:113" x14ac:dyDescent="0.25">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row>
    <row r="693" spans="8:113" x14ac:dyDescent="0.25">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row>
    <row r="694" spans="8:113" x14ac:dyDescent="0.25">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row>
    <row r="695" spans="8:113" x14ac:dyDescent="0.25">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row>
    <row r="696" spans="8:113" x14ac:dyDescent="0.25">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row>
    <row r="697" spans="8:113" x14ac:dyDescent="0.25">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row>
    <row r="698" spans="8:113" x14ac:dyDescent="0.25">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row>
    <row r="699" spans="8:113" x14ac:dyDescent="0.25">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row>
    <row r="700" spans="8:113" x14ac:dyDescent="0.25">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row>
    <row r="701" spans="8:113" x14ac:dyDescent="0.25">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row>
    <row r="702" spans="8:113" x14ac:dyDescent="0.25">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row>
    <row r="703" spans="8:113" x14ac:dyDescent="0.25">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row>
    <row r="704" spans="8:113" x14ac:dyDescent="0.25">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row>
    <row r="705" spans="8:113" x14ac:dyDescent="0.25">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row>
    <row r="706" spans="8:113" x14ac:dyDescent="0.25">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row>
    <row r="707" spans="8:113" x14ac:dyDescent="0.25">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row>
    <row r="708" spans="8:113" x14ac:dyDescent="0.25">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row>
    <row r="709" spans="8:113" x14ac:dyDescent="0.25">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row>
    <row r="710" spans="8:113" x14ac:dyDescent="0.25">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row>
    <row r="711" spans="8:113" x14ac:dyDescent="0.25">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row>
    <row r="712" spans="8:113" x14ac:dyDescent="0.25">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row>
    <row r="713" spans="8:113" x14ac:dyDescent="0.25">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row>
    <row r="714" spans="8:113" x14ac:dyDescent="0.25">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row>
    <row r="715" spans="8:113" x14ac:dyDescent="0.25">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row>
    <row r="716" spans="8:113" x14ac:dyDescent="0.25">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row>
    <row r="717" spans="8:113" x14ac:dyDescent="0.25">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row>
    <row r="718" spans="8:113" x14ac:dyDescent="0.25">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row>
    <row r="719" spans="8:113" x14ac:dyDescent="0.25">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row>
    <row r="720" spans="8:113" x14ac:dyDescent="0.25">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row>
    <row r="721" spans="8:113" x14ac:dyDescent="0.25">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row>
    <row r="722" spans="8:113" x14ac:dyDescent="0.25">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row>
    <row r="723" spans="8:113" x14ac:dyDescent="0.25">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row>
    <row r="724" spans="8:113" x14ac:dyDescent="0.25">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row>
    <row r="725" spans="8:113" x14ac:dyDescent="0.25">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row>
    <row r="726" spans="8:113" x14ac:dyDescent="0.25">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row>
    <row r="727" spans="8:113" x14ac:dyDescent="0.25">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row>
    <row r="728" spans="8:113" x14ac:dyDescent="0.25">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row>
    <row r="729" spans="8:113" x14ac:dyDescent="0.25">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row>
    <row r="730" spans="8:113" x14ac:dyDescent="0.25">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row>
    <row r="731" spans="8:113" x14ac:dyDescent="0.25">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row>
    <row r="732" spans="8:113" x14ac:dyDescent="0.25">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row>
    <row r="733" spans="8:113" x14ac:dyDescent="0.25">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row>
    <row r="734" spans="8:113" x14ac:dyDescent="0.25">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row>
    <row r="735" spans="8:113" x14ac:dyDescent="0.25">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row>
    <row r="736" spans="8:113" x14ac:dyDescent="0.25">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row>
    <row r="737" spans="8:113" x14ac:dyDescent="0.25">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row>
    <row r="738" spans="8:113" x14ac:dyDescent="0.25">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row>
    <row r="739" spans="8:113" x14ac:dyDescent="0.25">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row>
    <row r="740" spans="8:113" x14ac:dyDescent="0.25">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row>
    <row r="741" spans="8:113" x14ac:dyDescent="0.25">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row>
    <row r="742" spans="8:113" x14ac:dyDescent="0.25">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row>
    <row r="743" spans="8:113" x14ac:dyDescent="0.25">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row>
    <row r="744" spans="8:113" x14ac:dyDescent="0.25">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row>
    <row r="745" spans="8:113" x14ac:dyDescent="0.25">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row>
    <row r="746" spans="8:113" x14ac:dyDescent="0.25">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row>
    <row r="747" spans="8:113" x14ac:dyDescent="0.25">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row>
    <row r="748" spans="8:113" x14ac:dyDescent="0.25">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row>
    <row r="749" spans="8:113" x14ac:dyDescent="0.25">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row>
    <row r="750" spans="8:113" x14ac:dyDescent="0.25">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row>
    <row r="751" spans="8:113" x14ac:dyDescent="0.25">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row>
    <row r="752" spans="8:113" x14ac:dyDescent="0.25">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row>
    <row r="753" spans="8:113" x14ac:dyDescent="0.25">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row>
    <row r="754" spans="8:113" x14ac:dyDescent="0.25">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row>
    <row r="755" spans="8:113" x14ac:dyDescent="0.25">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row>
    <row r="756" spans="8:113" x14ac:dyDescent="0.25">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row>
    <row r="757" spans="8:113" x14ac:dyDescent="0.25">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row>
    <row r="758" spans="8:113" x14ac:dyDescent="0.25">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row>
    <row r="759" spans="8:113" x14ac:dyDescent="0.25">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row>
    <row r="760" spans="8:113" x14ac:dyDescent="0.25">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row>
    <row r="761" spans="8:113" x14ac:dyDescent="0.25">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row>
    <row r="762" spans="8:113" x14ac:dyDescent="0.25">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row>
    <row r="763" spans="8:113" x14ac:dyDescent="0.25">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row>
    <row r="764" spans="8:113" x14ac:dyDescent="0.25">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row>
    <row r="765" spans="8:113" x14ac:dyDescent="0.25">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row>
    <row r="766" spans="8:113" x14ac:dyDescent="0.25">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row>
    <row r="767" spans="8:113" x14ac:dyDescent="0.25">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row>
    <row r="768" spans="8:113" x14ac:dyDescent="0.25">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row>
    <row r="769" spans="8:113" x14ac:dyDescent="0.25">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row>
    <row r="770" spans="8:113" x14ac:dyDescent="0.25">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row>
    <row r="771" spans="8:113" x14ac:dyDescent="0.25">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row>
    <row r="772" spans="8:113" x14ac:dyDescent="0.25">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row>
    <row r="773" spans="8:113" x14ac:dyDescent="0.25">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row>
    <row r="774" spans="8:113" x14ac:dyDescent="0.25">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row>
    <row r="775" spans="8:113" x14ac:dyDescent="0.25">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row>
    <row r="776" spans="8:113" x14ac:dyDescent="0.25">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row>
    <row r="777" spans="8:113" x14ac:dyDescent="0.25">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row>
    <row r="778" spans="8:113" x14ac:dyDescent="0.25">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row>
    <row r="779" spans="8:113" x14ac:dyDescent="0.25">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row>
    <row r="780" spans="8:113" x14ac:dyDescent="0.25">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row>
    <row r="781" spans="8:113" x14ac:dyDescent="0.25">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row>
    <row r="782" spans="8:113" x14ac:dyDescent="0.25">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row>
    <row r="783" spans="8:113" x14ac:dyDescent="0.25">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row>
    <row r="784" spans="8:113" x14ac:dyDescent="0.25">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row>
    <row r="785" spans="8:113" x14ac:dyDescent="0.25">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row>
    <row r="786" spans="8:113" x14ac:dyDescent="0.25">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row>
    <row r="787" spans="8:113" x14ac:dyDescent="0.25">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row>
    <row r="788" spans="8:113" x14ac:dyDescent="0.25">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row>
    <row r="789" spans="8:113" x14ac:dyDescent="0.25">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row>
    <row r="790" spans="8:113" x14ac:dyDescent="0.25">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row>
    <row r="791" spans="8:113" x14ac:dyDescent="0.25">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row>
    <row r="792" spans="8:113" x14ac:dyDescent="0.25">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row>
    <row r="793" spans="8:113" x14ac:dyDescent="0.25">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row>
    <row r="794" spans="8:113" x14ac:dyDescent="0.25">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row>
    <row r="795" spans="8:113" x14ac:dyDescent="0.25">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row>
    <row r="796" spans="8:113" x14ac:dyDescent="0.25">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row>
    <row r="797" spans="8:113" x14ac:dyDescent="0.25">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row>
    <row r="798" spans="8:113" x14ac:dyDescent="0.25">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row>
    <row r="799" spans="8:113" x14ac:dyDescent="0.25">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row>
    <row r="800" spans="8:113" x14ac:dyDescent="0.25">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row>
    <row r="801" spans="8:113" x14ac:dyDescent="0.25">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row>
    <row r="802" spans="8:113" x14ac:dyDescent="0.25">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row>
    <row r="803" spans="8:113" x14ac:dyDescent="0.25">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row>
    <row r="804" spans="8:113" x14ac:dyDescent="0.25">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row>
    <row r="805" spans="8:113" x14ac:dyDescent="0.25">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row>
    <row r="806" spans="8:113" x14ac:dyDescent="0.25">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row>
    <row r="807" spans="8:113" x14ac:dyDescent="0.25">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row>
    <row r="808" spans="8:113" x14ac:dyDescent="0.25">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row>
    <row r="809" spans="8:113" x14ac:dyDescent="0.25">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row>
    <row r="810" spans="8:113" x14ac:dyDescent="0.25">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row>
    <row r="811" spans="8:113" x14ac:dyDescent="0.25">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row>
    <row r="812" spans="8:113" x14ac:dyDescent="0.25">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row>
    <row r="813" spans="8:113" x14ac:dyDescent="0.25">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row>
    <row r="814" spans="8:113" x14ac:dyDescent="0.25">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row>
    <row r="815" spans="8:113" x14ac:dyDescent="0.25">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row>
    <row r="816" spans="8:113" x14ac:dyDescent="0.25">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row>
    <row r="817" spans="8:113" x14ac:dyDescent="0.25">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row>
    <row r="818" spans="8:113" x14ac:dyDescent="0.25">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row>
    <row r="819" spans="8:113" x14ac:dyDescent="0.25">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row>
    <row r="820" spans="8:113" x14ac:dyDescent="0.25">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row>
    <row r="821" spans="8:113" x14ac:dyDescent="0.25">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row>
    <row r="822" spans="8:113" x14ac:dyDescent="0.25">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row>
    <row r="823" spans="8:113" x14ac:dyDescent="0.25">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row>
    <row r="824" spans="8:113" x14ac:dyDescent="0.25">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row>
    <row r="825" spans="8:113" x14ac:dyDescent="0.25">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row>
    <row r="826" spans="8:113" x14ac:dyDescent="0.25">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row>
    <row r="827" spans="8:113" x14ac:dyDescent="0.25">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row>
    <row r="828" spans="8:113" x14ac:dyDescent="0.25">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row>
    <row r="829" spans="8:113" x14ac:dyDescent="0.25">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row>
    <row r="830" spans="8:113" x14ac:dyDescent="0.25">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row>
    <row r="831" spans="8:113" x14ac:dyDescent="0.25">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row>
    <row r="832" spans="8:113" x14ac:dyDescent="0.25">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row>
    <row r="833" spans="8:113" x14ac:dyDescent="0.25">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row>
    <row r="834" spans="8:113" x14ac:dyDescent="0.25">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row>
    <row r="835" spans="8:113" x14ac:dyDescent="0.25">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row>
    <row r="836" spans="8:113" x14ac:dyDescent="0.25">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row>
    <row r="837" spans="8:113" x14ac:dyDescent="0.25">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row>
    <row r="838" spans="8:113" x14ac:dyDescent="0.25">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row>
    <row r="839" spans="8:113" x14ac:dyDescent="0.25">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row>
    <row r="840" spans="8:113" x14ac:dyDescent="0.25">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row>
    <row r="841" spans="8:113" x14ac:dyDescent="0.25">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row>
    <row r="842" spans="8:113" x14ac:dyDescent="0.25">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row>
    <row r="843" spans="8:113" x14ac:dyDescent="0.25">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row>
    <row r="844" spans="8:113" x14ac:dyDescent="0.25">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row>
    <row r="845" spans="8:113" x14ac:dyDescent="0.25">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row>
    <row r="846" spans="8:113" x14ac:dyDescent="0.25">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row>
    <row r="847" spans="8:113" x14ac:dyDescent="0.25">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row>
    <row r="848" spans="8:113" x14ac:dyDescent="0.25">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row>
    <row r="849" spans="8:113" x14ac:dyDescent="0.25">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row>
    <row r="850" spans="8:113" x14ac:dyDescent="0.25">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row>
    <row r="851" spans="8:113" x14ac:dyDescent="0.25">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row>
    <row r="852" spans="8:113" x14ac:dyDescent="0.25">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row>
    <row r="853" spans="8:113" x14ac:dyDescent="0.25">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row>
    <row r="854" spans="8:113" x14ac:dyDescent="0.25">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row>
    <row r="855" spans="8:113" x14ac:dyDescent="0.25">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row>
    <row r="856" spans="8:113" x14ac:dyDescent="0.25">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row>
    <row r="857" spans="8:113" x14ac:dyDescent="0.25">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row>
    <row r="858" spans="8:113" x14ac:dyDescent="0.25">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row>
    <row r="859" spans="8:113" x14ac:dyDescent="0.25">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row>
    <row r="860" spans="8:113" x14ac:dyDescent="0.25">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row>
    <row r="861" spans="8:113" x14ac:dyDescent="0.25">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row>
    <row r="862" spans="8:113" x14ac:dyDescent="0.25">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row>
    <row r="863" spans="8:113" x14ac:dyDescent="0.25">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row>
    <row r="864" spans="8:113" x14ac:dyDescent="0.25">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row>
    <row r="865" spans="8:113" x14ac:dyDescent="0.25">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row>
    <row r="866" spans="8:113" x14ac:dyDescent="0.25">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row>
    <row r="867" spans="8:113" x14ac:dyDescent="0.25">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row>
    <row r="868" spans="8:113" x14ac:dyDescent="0.25">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row>
    <row r="869" spans="8:113" x14ac:dyDescent="0.25">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row>
    <row r="870" spans="8:113" x14ac:dyDescent="0.25">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row>
    <row r="871" spans="8:113" x14ac:dyDescent="0.25">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row>
    <row r="872" spans="8:113" x14ac:dyDescent="0.25">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row>
    <row r="873" spans="8:113" x14ac:dyDescent="0.25">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row>
    <row r="874" spans="8:113" x14ac:dyDescent="0.25">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row>
    <row r="875" spans="8:113" x14ac:dyDescent="0.25">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row>
    <row r="876" spans="8:113" x14ac:dyDescent="0.25">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row>
    <row r="877" spans="8:113" x14ac:dyDescent="0.25">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row>
    <row r="878" spans="8:113" x14ac:dyDescent="0.25">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row>
    <row r="879" spans="8:113" x14ac:dyDescent="0.25">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row>
    <row r="880" spans="8:113" x14ac:dyDescent="0.25">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row>
    <row r="881" spans="8:113" x14ac:dyDescent="0.25">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row>
    <row r="882" spans="8:113" x14ac:dyDescent="0.25">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row>
    <row r="883" spans="8:113" x14ac:dyDescent="0.25">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row>
    <row r="884" spans="8:113" x14ac:dyDescent="0.25">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row>
    <row r="885" spans="8:113" x14ac:dyDescent="0.25">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row>
    <row r="886" spans="8:113" x14ac:dyDescent="0.25">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row>
    <row r="887" spans="8:113" x14ac:dyDescent="0.25">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row>
    <row r="888" spans="8:113" x14ac:dyDescent="0.25">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row>
    <row r="889" spans="8:113" x14ac:dyDescent="0.25">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row>
    <row r="890" spans="8:113" x14ac:dyDescent="0.25">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row>
    <row r="891" spans="8:113" x14ac:dyDescent="0.25">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row>
    <row r="892" spans="8:113" x14ac:dyDescent="0.25">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row>
    <row r="893" spans="8:113" x14ac:dyDescent="0.25">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row>
    <row r="894" spans="8:113" x14ac:dyDescent="0.25">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row>
    <row r="895" spans="8:113" x14ac:dyDescent="0.25">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row>
    <row r="896" spans="8:113" x14ac:dyDescent="0.25">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row>
    <row r="897" spans="8:113" x14ac:dyDescent="0.25">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row>
    <row r="898" spans="8:113" x14ac:dyDescent="0.25">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row>
    <row r="899" spans="8:113" x14ac:dyDescent="0.25">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row>
    <row r="900" spans="8:113" x14ac:dyDescent="0.25">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row>
    <row r="901" spans="8:113" x14ac:dyDescent="0.25">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row>
    <row r="902" spans="8:113" x14ac:dyDescent="0.25">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row>
    <row r="903" spans="8:113" x14ac:dyDescent="0.25">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row>
    <row r="904" spans="8:113" x14ac:dyDescent="0.25">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row>
    <row r="905" spans="8:113" x14ac:dyDescent="0.25">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row>
    <row r="906" spans="8:113" x14ac:dyDescent="0.25">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row>
    <row r="907" spans="8:113" x14ac:dyDescent="0.25">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row>
    <row r="908" spans="8:113" x14ac:dyDescent="0.25">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row>
    <row r="909" spans="8:113" x14ac:dyDescent="0.25">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row>
    <row r="910" spans="8:113" x14ac:dyDescent="0.25">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row>
    <row r="911" spans="8:113" x14ac:dyDescent="0.25">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row>
    <row r="912" spans="8:113" x14ac:dyDescent="0.25">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row>
    <row r="913" spans="8:113" x14ac:dyDescent="0.25">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row>
    <row r="914" spans="8:113" x14ac:dyDescent="0.25">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row>
    <row r="915" spans="8:113" x14ac:dyDescent="0.25">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row>
    <row r="916" spans="8:113" x14ac:dyDescent="0.25">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row>
    <row r="917" spans="8:113" x14ac:dyDescent="0.25">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row>
    <row r="918" spans="8:113" x14ac:dyDescent="0.25">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row>
    <row r="919" spans="8:113" x14ac:dyDescent="0.25">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row>
    <row r="920" spans="8:113" x14ac:dyDescent="0.25">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row>
    <row r="921" spans="8:113" x14ac:dyDescent="0.25">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row>
    <row r="922" spans="8:113" x14ac:dyDescent="0.25">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row>
    <row r="923" spans="8:113" x14ac:dyDescent="0.25">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row>
    <row r="924" spans="8:113" x14ac:dyDescent="0.25">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row>
    <row r="925" spans="8:113" x14ac:dyDescent="0.25">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row>
    <row r="926" spans="8:113" x14ac:dyDescent="0.25">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row>
    <row r="927" spans="8:113" x14ac:dyDescent="0.25">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row>
    <row r="928" spans="8:113" x14ac:dyDescent="0.25">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row>
    <row r="929" spans="8:113" x14ac:dyDescent="0.25">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row>
    <row r="930" spans="8:113" x14ac:dyDescent="0.25">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row>
    <row r="931" spans="8:113" x14ac:dyDescent="0.25">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row>
    <row r="932" spans="8:113" x14ac:dyDescent="0.25">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row>
    <row r="933" spans="8:113" x14ac:dyDescent="0.25">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row>
    <row r="934" spans="8:113" x14ac:dyDescent="0.25">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row>
    <row r="935" spans="8:113" x14ac:dyDescent="0.25">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row>
    <row r="936" spans="8:113" x14ac:dyDescent="0.25">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row>
    <row r="937" spans="8:113" x14ac:dyDescent="0.25">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row>
    <row r="938" spans="8:113" x14ac:dyDescent="0.25">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row>
    <row r="939" spans="8:113" x14ac:dyDescent="0.25">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row>
    <row r="940" spans="8:113" x14ac:dyDescent="0.25">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row>
    <row r="941" spans="8:113" x14ac:dyDescent="0.25">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row>
    <row r="942" spans="8:113" x14ac:dyDescent="0.25">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row>
    <row r="943" spans="8:113" x14ac:dyDescent="0.25">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row>
    <row r="944" spans="8:113" x14ac:dyDescent="0.25">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row>
    <row r="945" spans="8:113" x14ac:dyDescent="0.25">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row>
    <row r="946" spans="8:113" x14ac:dyDescent="0.25">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row>
    <row r="947" spans="8:113" x14ac:dyDescent="0.25">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row>
    <row r="948" spans="8:113" x14ac:dyDescent="0.25">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row>
    <row r="949" spans="8:113" x14ac:dyDescent="0.25">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row>
    <row r="950" spans="8:113" x14ac:dyDescent="0.25">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row>
    <row r="951" spans="8:113" x14ac:dyDescent="0.25">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row>
    <row r="952" spans="8:113" x14ac:dyDescent="0.25">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row>
    <row r="953" spans="8:113" x14ac:dyDescent="0.25">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row>
    <row r="954" spans="8:113" x14ac:dyDescent="0.25">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row>
    <row r="955" spans="8:113" x14ac:dyDescent="0.25">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row>
    <row r="956" spans="8:113" x14ac:dyDescent="0.25">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row>
    <row r="957" spans="8:113" x14ac:dyDescent="0.25">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row>
    <row r="958" spans="8:113" x14ac:dyDescent="0.25">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row>
    <row r="959" spans="8:113" x14ac:dyDescent="0.25">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row>
    <row r="960" spans="8:113" x14ac:dyDescent="0.25">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row>
    <row r="961" spans="8:113" x14ac:dyDescent="0.25">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row>
    <row r="962" spans="8:113" x14ac:dyDescent="0.25">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row>
    <row r="963" spans="8:113" x14ac:dyDescent="0.25">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row>
    <row r="964" spans="8:113" x14ac:dyDescent="0.25">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row>
    <row r="965" spans="8:113" x14ac:dyDescent="0.25">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row>
    <row r="966" spans="8:113" x14ac:dyDescent="0.25">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row>
    <row r="967" spans="8:113" x14ac:dyDescent="0.25">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row>
    <row r="968" spans="8:113" x14ac:dyDescent="0.25">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row>
    <row r="969" spans="8:113" x14ac:dyDescent="0.25">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row>
    <row r="970" spans="8:113" x14ac:dyDescent="0.25">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row>
    <row r="971" spans="8:113" x14ac:dyDescent="0.25">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row>
    <row r="972" spans="8:113" x14ac:dyDescent="0.25">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row>
    <row r="973" spans="8:113" x14ac:dyDescent="0.25">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row>
    <row r="974" spans="8:113" x14ac:dyDescent="0.25">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row>
    <row r="975" spans="8:113" x14ac:dyDescent="0.25">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row>
    <row r="976" spans="8:113" x14ac:dyDescent="0.25">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row>
    <row r="977" spans="8:113" x14ac:dyDescent="0.25">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row>
    <row r="978" spans="8:113" x14ac:dyDescent="0.25">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row>
    <row r="979" spans="8:113" x14ac:dyDescent="0.25">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row>
    <row r="980" spans="8:113" x14ac:dyDescent="0.25">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row>
    <row r="981" spans="8:113" x14ac:dyDescent="0.25">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row>
    <row r="982" spans="8:113" x14ac:dyDescent="0.25">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row>
    <row r="983" spans="8:113" x14ac:dyDescent="0.25">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row>
    <row r="984" spans="8:113" x14ac:dyDescent="0.25">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row>
    <row r="985" spans="8:113" x14ac:dyDescent="0.25">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row>
    <row r="986" spans="8:113" x14ac:dyDescent="0.25">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row>
    <row r="987" spans="8:113" x14ac:dyDescent="0.25">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row>
    <row r="988" spans="8:113" x14ac:dyDescent="0.25">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row>
    <row r="989" spans="8:113" x14ac:dyDescent="0.25">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row>
    <row r="990" spans="8:113" x14ac:dyDescent="0.25">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row>
    <row r="991" spans="8:113" x14ac:dyDescent="0.25">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row>
    <row r="992" spans="8:113" x14ac:dyDescent="0.25">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row>
    <row r="993" spans="8:113" x14ac:dyDescent="0.25">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row>
    <row r="994" spans="8:113" x14ac:dyDescent="0.25">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row>
    <row r="995" spans="8:113" x14ac:dyDescent="0.25">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row>
    <row r="996" spans="8:113" x14ac:dyDescent="0.25">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row>
    <row r="997" spans="8:113" x14ac:dyDescent="0.25">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row>
    <row r="998" spans="8:113" x14ac:dyDescent="0.25">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row>
    <row r="999" spans="8:113" x14ac:dyDescent="0.25">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row>
    <row r="1000" spans="8:113" x14ac:dyDescent="0.25">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row>
    <row r="1001" spans="8:113" x14ac:dyDescent="0.25">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row>
    <row r="1002" spans="8:113" x14ac:dyDescent="0.25">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row>
    <row r="1003" spans="8:113" x14ac:dyDescent="0.25">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row>
    <row r="1004" spans="8:113" x14ac:dyDescent="0.25">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row>
    <row r="1005" spans="8:113" x14ac:dyDescent="0.25">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row>
    <row r="1006" spans="8:113" x14ac:dyDescent="0.25">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row>
    <row r="1007" spans="8:113" x14ac:dyDescent="0.25">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row>
    <row r="1008" spans="8:113" x14ac:dyDescent="0.25">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row>
    <row r="1009" spans="8:113" x14ac:dyDescent="0.25">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row>
    <row r="1010" spans="8:113" x14ac:dyDescent="0.25">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row>
    <row r="1011" spans="8:113" x14ac:dyDescent="0.25">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row>
    <row r="1012" spans="8:113" x14ac:dyDescent="0.25">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row>
    <row r="1013" spans="8:113" x14ac:dyDescent="0.25">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row>
    <row r="1014" spans="8:113" x14ac:dyDescent="0.25">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row>
    <row r="1015" spans="8:113" x14ac:dyDescent="0.25">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row>
    <row r="1016" spans="8:113" x14ac:dyDescent="0.25">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row>
    <row r="1017" spans="8:113" x14ac:dyDescent="0.25">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row>
    <row r="1018" spans="8:113" x14ac:dyDescent="0.25">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row>
    <row r="1019" spans="8:113" x14ac:dyDescent="0.25">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row>
    <row r="1020" spans="8:113" x14ac:dyDescent="0.25">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row>
    <row r="1021" spans="8:113" x14ac:dyDescent="0.25">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row>
    <row r="1022" spans="8:113" x14ac:dyDescent="0.25">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row>
    <row r="1023" spans="8:113" x14ac:dyDescent="0.25">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row>
    <row r="1024" spans="8:113" x14ac:dyDescent="0.25">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row>
    <row r="1025" spans="8:113" x14ac:dyDescent="0.25">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row>
    <row r="1026" spans="8:113" x14ac:dyDescent="0.25">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row>
    <row r="1027" spans="8:113" x14ac:dyDescent="0.25">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row>
    <row r="1028" spans="8:113" x14ac:dyDescent="0.25">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row>
    <row r="1029" spans="8:113" x14ac:dyDescent="0.25">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row>
    <row r="1030" spans="8:113" x14ac:dyDescent="0.25">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row>
    <row r="1031" spans="8:113" x14ac:dyDescent="0.25">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row>
    <row r="1032" spans="8:113" x14ac:dyDescent="0.25">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row>
    <row r="1033" spans="8:113" x14ac:dyDescent="0.25">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row>
    <row r="1034" spans="8:113" x14ac:dyDescent="0.25">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row>
    <row r="1035" spans="8:113" x14ac:dyDescent="0.25">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row>
    <row r="1036" spans="8:113" x14ac:dyDescent="0.25">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row>
    <row r="1037" spans="8:113" x14ac:dyDescent="0.25">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row>
    <row r="1038" spans="8:113" x14ac:dyDescent="0.25">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row>
    <row r="1039" spans="8:113" x14ac:dyDescent="0.25">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row>
    <row r="1040" spans="8:113" x14ac:dyDescent="0.25">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row>
    <row r="1041" spans="8:113" x14ac:dyDescent="0.25">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row>
    <row r="1042" spans="8:113" x14ac:dyDescent="0.25">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row>
    <row r="1043" spans="8:113" x14ac:dyDescent="0.25">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row>
    <row r="1044" spans="8:113" x14ac:dyDescent="0.25">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row>
    <row r="1045" spans="8:113" x14ac:dyDescent="0.25">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row>
    <row r="1046" spans="8:113" x14ac:dyDescent="0.25">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row>
    <row r="1047" spans="8:113" x14ac:dyDescent="0.25">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row>
    <row r="1048" spans="8:113" x14ac:dyDescent="0.25">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row>
    <row r="1049" spans="8:113" x14ac:dyDescent="0.25">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row>
    <row r="1050" spans="8:113" x14ac:dyDescent="0.25">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row>
    <row r="1051" spans="8:113" x14ac:dyDescent="0.25">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row>
    <row r="1052" spans="8:113" x14ac:dyDescent="0.25">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row>
    <row r="1053" spans="8:113" x14ac:dyDescent="0.25">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row>
    <row r="1054" spans="8:113" x14ac:dyDescent="0.25">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row>
    <row r="1055" spans="8:113" x14ac:dyDescent="0.25">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row>
    <row r="1056" spans="8:113" x14ac:dyDescent="0.25">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row>
    <row r="1057" spans="8:113" x14ac:dyDescent="0.25">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row>
    <row r="1058" spans="8:113" x14ac:dyDescent="0.25">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row>
    <row r="1059" spans="8:113" x14ac:dyDescent="0.25">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row>
    <row r="1060" spans="8:113" x14ac:dyDescent="0.25">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row>
    <row r="1061" spans="8:113" x14ac:dyDescent="0.25">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row>
    <row r="1062" spans="8:113" x14ac:dyDescent="0.25">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row>
    <row r="1063" spans="8:113" x14ac:dyDescent="0.25">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row>
    <row r="1064" spans="8:113" x14ac:dyDescent="0.25">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row>
    <row r="1065" spans="8:113" x14ac:dyDescent="0.25">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row>
    <row r="1066" spans="8:113" x14ac:dyDescent="0.25">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row>
    <row r="1067" spans="8:113" x14ac:dyDescent="0.25">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row>
    <row r="1068" spans="8:113" x14ac:dyDescent="0.25">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row>
    <row r="1069" spans="8:113" x14ac:dyDescent="0.25">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row>
    <row r="1070" spans="8:113" x14ac:dyDescent="0.25">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row>
    <row r="1071" spans="8:113" x14ac:dyDescent="0.25">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row>
    <row r="1072" spans="8:113" x14ac:dyDescent="0.25">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row>
    <row r="1073" spans="8:113" x14ac:dyDescent="0.25">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row>
    <row r="1074" spans="8:113" x14ac:dyDescent="0.25">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row>
    <row r="1075" spans="8:113" x14ac:dyDescent="0.25">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row>
    <row r="1076" spans="8:113" x14ac:dyDescent="0.25">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row>
    <row r="1077" spans="8:113" x14ac:dyDescent="0.25">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row>
    <row r="1078" spans="8:113" x14ac:dyDescent="0.25">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row>
    <row r="1079" spans="8:113" x14ac:dyDescent="0.25">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row>
    <row r="1080" spans="8:113" x14ac:dyDescent="0.25">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row>
    <row r="1081" spans="8:113" x14ac:dyDescent="0.25">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row>
    <row r="1082" spans="8:113" x14ac:dyDescent="0.25">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row>
    <row r="1083" spans="8:113" x14ac:dyDescent="0.25">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row>
    <row r="1084" spans="8:113" x14ac:dyDescent="0.25">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row>
    <row r="1085" spans="8:113" x14ac:dyDescent="0.25">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row>
    <row r="1086" spans="8:113" x14ac:dyDescent="0.25">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row>
    <row r="1087" spans="8:113" x14ac:dyDescent="0.25">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row>
    <row r="1088" spans="8:113" x14ac:dyDescent="0.25">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row>
    <row r="1089" spans="8:113" x14ac:dyDescent="0.25">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row>
    <row r="1090" spans="8:113" x14ac:dyDescent="0.25">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row>
    <row r="1091" spans="8:113" x14ac:dyDescent="0.25">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row>
    <row r="1092" spans="8:113" x14ac:dyDescent="0.25">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row>
    <row r="1093" spans="8:113" x14ac:dyDescent="0.25">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row>
    <row r="1094" spans="8:113" x14ac:dyDescent="0.25">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row>
    <row r="1095" spans="8:113" x14ac:dyDescent="0.25">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row>
    <row r="1096" spans="8:113" x14ac:dyDescent="0.25">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row>
    <row r="1097" spans="8:113" x14ac:dyDescent="0.25">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row>
    <row r="1098" spans="8:113" x14ac:dyDescent="0.25">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row>
    <row r="1099" spans="8:113" x14ac:dyDescent="0.25">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row>
    <row r="1100" spans="8:113" x14ac:dyDescent="0.25">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row>
    <row r="1101" spans="8:113" x14ac:dyDescent="0.25">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row>
    <row r="1102" spans="8:113" x14ac:dyDescent="0.25">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row>
    <row r="1103" spans="8:113" x14ac:dyDescent="0.25">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row>
    <row r="1104" spans="8:113" x14ac:dyDescent="0.25">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row>
    <row r="1105" spans="8:113" x14ac:dyDescent="0.25">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row>
    <row r="1106" spans="8:113" x14ac:dyDescent="0.25">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row>
    <row r="1107" spans="8:113" x14ac:dyDescent="0.25">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row>
    <row r="1108" spans="8:113" x14ac:dyDescent="0.25">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row>
    <row r="1109" spans="8:113" x14ac:dyDescent="0.25">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row>
    <row r="1110" spans="8:113" x14ac:dyDescent="0.25">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row>
    <row r="1111" spans="8:113" x14ac:dyDescent="0.25">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row>
    <row r="1112" spans="8:113" x14ac:dyDescent="0.25">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row>
    <row r="1113" spans="8:113" x14ac:dyDescent="0.25">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row>
    <row r="1114" spans="8:113" x14ac:dyDescent="0.25">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row>
    <row r="1115" spans="8:113" x14ac:dyDescent="0.25">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row>
    <row r="1116" spans="8:113" x14ac:dyDescent="0.25">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row>
    <row r="1117" spans="8:113" x14ac:dyDescent="0.25">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row>
    <row r="1118" spans="8:113" x14ac:dyDescent="0.25">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row>
    <row r="1119" spans="8:113" x14ac:dyDescent="0.25">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row>
    <row r="1120" spans="8:113" x14ac:dyDescent="0.25">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row>
    <row r="1121" spans="8:113" x14ac:dyDescent="0.25">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row>
    <row r="1122" spans="8:113" x14ac:dyDescent="0.25">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row>
    <row r="1123" spans="8:113" x14ac:dyDescent="0.25">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row>
    <row r="1124" spans="8:113" x14ac:dyDescent="0.25">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row>
    <row r="1125" spans="8:113" x14ac:dyDescent="0.25">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row>
    <row r="1126" spans="8:113" x14ac:dyDescent="0.25">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row>
    <row r="1127" spans="8:113" x14ac:dyDescent="0.25">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row>
    <row r="1128" spans="8:113" x14ac:dyDescent="0.25">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row>
    <row r="1129" spans="8:113" x14ac:dyDescent="0.25">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row>
    <row r="1130" spans="8:113" x14ac:dyDescent="0.25">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row>
    <row r="1131" spans="8:113" x14ac:dyDescent="0.25">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row>
    <row r="1132" spans="8:113" x14ac:dyDescent="0.25">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row>
    <row r="1133" spans="8:113" x14ac:dyDescent="0.25">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row>
    <row r="1134" spans="8:113" x14ac:dyDescent="0.25">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row>
    <row r="1135" spans="8:113" x14ac:dyDescent="0.25">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row>
    <row r="1136" spans="8:113" x14ac:dyDescent="0.25">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row>
    <row r="1137" spans="8:113" x14ac:dyDescent="0.25">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row>
    <row r="1138" spans="8:113" x14ac:dyDescent="0.25">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row>
    <row r="1139" spans="8:113" x14ac:dyDescent="0.25">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row>
    <row r="1140" spans="8:113" x14ac:dyDescent="0.25">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row>
    <row r="1141" spans="8:113" x14ac:dyDescent="0.25">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row>
    <row r="1142" spans="8:113" x14ac:dyDescent="0.25">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row>
    <row r="1143" spans="8:113" x14ac:dyDescent="0.25">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row>
    <row r="1144" spans="8:113" x14ac:dyDescent="0.25">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row>
    <row r="1145" spans="8:113" x14ac:dyDescent="0.25">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row>
    <row r="1146" spans="8:113" x14ac:dyDescent="0.25">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row>
    <row r="1147" spans="8:113" x14ac:dyDescent="0.25">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row>
    <row r="1148" spans="8:113" x14ac:dyDescent="0.25">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row>
    <row r="1149" spans="8:113" x14ac:dyDescent="0.25">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row>
    <row r="1150" spans="8:113" x14ac:dyDescent="0.25">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row>
    <row r="1151" spans="8:113" x14ac:dyDescent="0.25">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row>
    <row r="1152" spans="8:113" x14ac:dyDescent="0.25">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row>
    <row r="1153" spans="8:113" x14ac:dyDescent="0.25">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row>
    <row r="1154" spans="8:113" x14ac:dyDescent="0.25">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row>
    <row r="1155" spans="8:113" x14ac:dyDescent="0.25">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row>
    <row r="1156" spans="8:113" x14ac:dyDescent="0.25">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row>
    <row r="1157" spans="8:113" x14ac:dyDescent="0.25">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row>
    <row r="1158" spans="8:113" x14ac:dyDescent="0.25">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row>
    <row r="1159" spans="8:113" x14ac:dyDescent="0.25">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row>
    <row r="1160" spans="8:113" x14ac:dyDescent="0.25">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row>
    <row r="1161" spans="8:113" x14ac:dyDescent="0.25">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row>
    <row r="1162" spans="8:113" x14ac:dyDescent="0.25">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row>
    <row r="1163" spans="8:113" x14ac:dyDescent="0.25">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row>
    <row r="1164" spans="8:113" x14ac:dyDescent="0.25">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row>
    <row r="1165" spans="8:113" x14ac:dyDescent="0.25">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row>
    <row r="1166" spans="8:113" x14ac:dyDescent="0.25">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row>
    <row r="1167" spans="8:113" x14ac:dyDescent="0.25">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row>
    <row r="1168" spans="8:113" x14ac:dyDescent="0.25">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row>
    <row r="1169" spans="8:113" x14ac:dyDescent="0.25">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row>
    <row r="1170" spans="8:113" x14ac:dyDescent="0.25">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row>
    <row r="1171" spans="8:113" x14ac:dyDescent="0.25">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row>
    <row r="1172" spans="8:113" x14ac:dyDescent="0.25">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row>
    <row r="1173" spans="8:113" x14ac:dyDescent="0.25">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row>
    <row r="1174" spans="8:113" x14ac:dyDescent="0.25">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row>
    <row r="1175" spans="8:113" x14ac:dyDescent="0.25">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row>
    <row r="1176" spans="8:113" x14ac:dyDescent="0.25">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row>
    <row r="1177" spans="8:113" x14ac:dyDescent="0.25">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row>
    <row r="1178" spans="8:113" x14ac:dyDescent="0.25">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row>
    <row r="1179" spans="8:113" x14ac:dyDescent="0.25">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row>
    <row r="1180" spans="8:113" x14ac:dyDescent="0.25">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row>
    <row r="1181" spans="8:113" x14ac:dyDescent="0.25">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row>
    <row r="1182" spans="8:113" x14ac:dyDescent="0.25">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row>
    <row r="1183" spans="8:113" x14ac:dyDescent="0.25">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row>
    <row r="1184" spans="8:113" x14ac:dyDescent="0.25">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row>
    <row r="1185" spans="8:113" x14ac:dyDescent="0.25">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row>
    <row r="1186" spans="8:113" x14ac:dyDescent="0.25">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row>
    <row r="1187" spans="8:113" x14ac:dyDescent="0.25">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row>
    <row r="1188" spans="8:113" x14ac:dyDescent="0.25">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row>
    <row r="1189" spans="8:113" x14ac:dyDescent="0.25">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row>
    <row r="1190" spans="8:113" x14ac:dyDescent="0.25">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row>
    <row r="1191" spans="8:113" x14ac:dyDescent="0.25">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row>
    <row r="1192" spans="8:113" x14ac:dyDescent="0.25">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row>
    <row r="1193" spans="8:113" x14ac:dyDescent="0.25">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row>
    <row r="1194" spans="8:113" x14ac:dyDescent="0.25">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row>
    <row r="1195" spans="8:113" x14ac:dyDescent="0.25">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row>
    <row r="1196" spans="8:113" x14ac:dyDescent="0.25">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row>
    <row r="1197" spans="8:113" x14ac:dyDescent="0.25">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row>
    <row r="1198" spans="8:113" x14ac:dyDescent="0.25">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row>
    <row r="1199" spans="8:113" x14ac:dyDescent="0.25">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row>
    <row r="1200" spans="8:113" x14ac:dyDescent="0.25">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row>
    <row r="1201" spans="8:113" x14ac:dyDescent="0.25">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row>
    <row r="1202" spans="8:113" x14ac:dyDescent="0.25">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row>
    <row r="1203" spans="8:113" x14ac:dyDescent="0.25">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row>
    <row r="1204" spans="8:113" x14ac:dyDescent="0.25">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row>
    <row r="1205" spans="8:113" x14ac:dyDescent="0.25">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row>
    <row r="1206" spans="8:113" x14ac:dyDescent="0.25">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row>
    <row r="1207" spans="8:113" x14ac:dyDescent="0.25">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row>
    <row r="1208" spans="8:113" x14ac:dyDescent="0.25">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row>
    <row r="1209" spans="8:113" x14ac:dyDescent="0.25">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row>
    <row r="1210" spans="8:113" x14ac:dyDescent="0.25">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row>
    <row r="1211" spans="8:113" x14ac:dyDescent="0.25">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row>
    <row r="1212" spans="8:113" x14ac:dyDescent="0.25">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row>
    <row r="1213" spans="8:113" x14ac:dyDescent="0.25">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row>
    <row r="1214" spans="8:113" x14ac:dyDescent="0.25">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row>
    <row r="1215" spans="8:113" x14ac:dyDescent="0.25">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row>
    <row r="1216" spans="8:113" x14ac:dyDescent="0.25">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row>
    <row r="1217" spans="8:113" x14ac:dyDescent="0.25">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row>
    <row r="1218" spans="8:113" x14ac:dyDescent="0.25">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row>
    <row r="1219" spans="8:113" x14ac:dyDescent="0.25">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row>
    <row r="1220" spans="8:113" x14ac:dyDescent="0.25">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row>
    <row r="1221" spans="8:113" x14ac:dyDescent="0.25">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row>
    <row r="1222" spans="8:113" x14ac:dyDescent="0.25">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row>
    <row r="1223" spans="8:113" x14ac:dyDescent="0.25">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row>
    <row r="1224" spans="8:113" x14ac:dyDescent="0.25">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c r="BK1224" s="2"/>
      <c r="BL1224" s="2"/>
      <c r="BM1224" s="2"/>
      <c r="BN1224" s="2"/>
      <c r="BO1224" s="2"/>
      <c r="BP1224" s="2"/>
      <c r="BQ1224" s="2"/>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row>
    <row r="1225" spans="8:113" x14ac:dyDescent="0.25">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row>
    <row r="1226" spans="8:113" x14ac:dyDescent="0.25">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row>
    <row r="1227" spans="8:113" x14ac:dyDescent="0.25">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c r="BK1227" s="2"/>
      <c r="BL1227" s="2"/>
      <c r="BM1227" s="2"/>
      <c r="BN1227" s="2"/>
      <c r="BO1227" s="2"/>
      <c r="BP1227" s="2"/>
      <c r="BQ1227" s="2"/>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row>
    <row r="1228" spans="8:113" x14ac:dyDescent="0.25">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c r="BK1228" s="2"/>
      <c r="BL1228" s="2"/>
      <c r="BM1228" s="2"/>
      <c r="BN1228" s="2"/>
      <c r="BO1228" s="2"/>
      <c r="BP1228" s="2"/>
      <c r="BQ1228" s="2"/>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row>
    <row r="1229" spans="8:113" x14ac:dyDescent="0.25">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row>
    <row r="1230" spans="8:113" x14ac:dyDescent="0.25">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c r="BK1230" s="2"/>
      <c r="BL1230" s="2"/>
      <c r="BM1230" s="2"/>
      <c r="BN1230" s="2"/>
      <c r="BO1230" s="2"/>
      <c r="BP1230" s="2"/>
      <c r="BQ1230" s="2"/>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row>
    <row r="1231" spans="8:113" x14ac:dyDescent="0.25">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c r="BG1231" s="2"/>
      <c r="BH1231" s="2"/>
      <c r="BI1231" s="2"/>
      <c r="BJ1231" s="2"/>
      <c r="BK1231" s="2"/>
      <c r="BL1231" s="2"/>
      <c r="BM1231" s="2"/>
      <c r="BN1231" s="2"/>
      <c r="BO1231" s="2"/>
      <c r="BP1231" s="2"/>
      <c r="BQ1231" s="2"/>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row>
    <row r="1232" spans="8:113" x14ac:dyDescent="0.25">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row>
    <row r="1233" spans="8:113" x14ac:dyDescent="0.25">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c r="BK1233" s="2"/>
      <c r="BL1233" s="2"/>
      <c r="BM1233" s="2"/>
      <c r="BN1233" s="2"/>
      <c r="BO1233" s="2"/>
      <c r="BP1233" s="2"/>
      <c r="BQ1233" s="2"/>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row>
    <row r="1234" spans="8:113" x14ac:dyDescent="0.25">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row>
    <row r="1235" spans="8:113" x14ac:dyDescent="0.25">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row>
    <row r="1236" spans="8:113" x14ac:dyDescent="0.25">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row>
    <row r="1237" spans="8:113" x14ac:dyDescent="0.25">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row>
    <row r="1238" spans="8:113" x14ac:dyDescent="0.25">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c r="AW1238" s="2"/>
      <c r="AX1238" s="2"/>
      <c r="AY1238" s="2"/>
      <c r="AZ1238" s="2"/>
      <c r="BA1238" s="2"/>
      <c r="BB1238" s="2"/>
      <c r="BC1238" s="2"/>
      <c r="BD1238" s="2"/>
      <c r="BE1238" s="2"/>
      <c r="BF1238" s="2"/>
      <c r="BG1238" s="2"/>
      <c r="BH1238" s="2"/>
      <c r="BI1238" s="2"/>
      <c r="BJ1238" s="2"/>
      <c r="BK1238" s="2"/>
      <c r="BL1238" s="2"/>
      <c r="BM1238" s="2"/>
      <c r="BN1238" s="2"/>
      <c r="BO1238" s="2"/>
      <c r="BP1238" s="2"/>
      <c r="BQ1238" s="2"/>
      <c r="BR1238" s="2"/>
      <c r="BS1238" s="2"/>
      <c r="BT1238" s="2"/>
      <c r="BU1238" s="2"/>
      <c r="BV1238" s="2"/>
      <c r="BW1238" s="2"/>
      <c r="BX1238" s="2"/>
      <c r="BY1238" s="2"/>
      <c r="BZ1238" s="2"/>
      <c r="CA1238" s="2"/>
      <c r="CB1238" s="2"/>
      <c r="CC1238" s="2"/>
      <c r="CD1238" s="2"/>
      <c r="CE1238" s="2"/>
      <c r="CF1238" s="2"/>
      <c r="CG1238" s="2"/>
      <c r="CH1238" s="2"/>
      <c r="CI1238" s="2"/>
      <c r="CJ1238" s="2"/>
      <c r="CK1238" s="2"/>
      <c r="CL1238" s="2"/>
      <c r="CM1238" s="2"/>
      <c r="CN1238" s="2"/>
      <c r="CO1238" s="2"/>
      <c r="CP1238" s="2"/>
      <c r="CQ1238" s="2"/>
      <c r="CR1238" s="2"/>
      <c r="CS1238" s="2"/>
      <c r="CT1238" s="2"/>
      <c r="CU1238" s="2"/>
      <c r="CV1238" s="2"/>
      <c r="CW1238" s="2"/>
      <c r="CX1238" s="2"/>
      <c r="CY1238" s="2"/>
      <c r="CZ1238" s="2"/>
      <c r="DA1238" s="2"/>
      <c r="DB1238" s="2"/>
      <c r="DC1238" s="2"/>
      <c r="DD1238" s="2"/>
      <c r="DE1238" s="2"/>
      <c r="DF1238" s="2"/>
      <c r="DG1238" s="2"/>
      <c r="DH1238" s="2"/>
      <c r="DI1238" s="2"/>
    </row>
    <row r="1239" spans="8:113" x14ac:dyDescent="0.25">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row>
    <row r="1240" spans="8:113" x14ac:dyDescent="0.25">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c r="BG1240" s="2"/>
      <c r="BH1240" s="2"/>
      <c r="BI1240" s="2"/>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c r="CU1240" s="2"/>
      <c r="CV1240" s="2"/>
      <c r="CW1240" s="2"/>
      <c r="CX1240" s="2"/>
      <c r="CY1240" s="2"/>
      <c r="CZ1240" s="2"/>
      <c r="DA1240" s="2"/>
      <c r="DB1240" s="2"/>
      <c r="DC1240" s="2"/>
      <c r="DD1240" s="2"/>
      <c r="DE1240" s="2"/>
      <c r="DF1240" s="2"/>
      <c r="DG1240" s="2"/>
      <c r="DH1240" s="2"/>
      <c r="DI1240" s="2"/>
    </row>
    <row r="1241" spans="8:113" x14ac:dyDescent="0.25">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row>
    <row r="1242" spans="8:113" x14ac:dyDescent="0.25">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c r="AW1242" s="2"/>
      <c r="AX1242" s="2"/>
      <c r="AY1242" s="2"/>
      <c r="AZ1242" s="2"/>
      <c r="BA1242" s="2"/>
      <c r="BB1242" s="2"/>
      <c r="BC1242" s="2"/>
      <c r="BD1242" s="2"/>
      <c r="BE1242" s="2"/>
      <c r="BF1242" s="2"/>
      <c r="BG1242" s="2"/>
      <c r="BH1242" s="2"/>
      <c r="BI1242" s="2"/>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c r="CU1242" s="2"/>
      <c r="CV1242" s="2"/>
      <c r="CW1242" s="2"/>
      <c r="CX1242" s="2"/>
      <c r="CY1242" s="2"/>
      <c r="CZ1242" s="2"/>
      <c r="DA1242" s="2"/>
      <c r="DB1242" s="2"/>
      <c r="DC1242" s="2"/>
      <c r="DD1242" s="2"/>
      <c r="DE1242" s="2"/>
      <c r="DF1242" s="2"/>
      <c r="DG1242" s="2"/>
      <c r="DH1242" s="2"/>
      <c r="DI1242" s="2"/>
    </row>
    <row r="1243" spans="8:113" x14ac:dyDescent="0.25">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row>
    <row r="1244" spans="8:113" x14ac:dyDescent="0.25">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row>
    <row r="1245" spans="8:113" x14ac:dyDescent="0.25">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c r="AU1245" s="2"/>
      <c r="AV1245" s="2"/>
      <c r="AW1245" s="2"/>
      <c r="AX1245" s="2"/>
      <c r="AY1245" s="2"/>
      <c r="AZ1245" s="2"/>
      <c r="BA1245" s="2"/>
      <c r="BB1245" s="2"/>
      <c r="BC1245" s="2"/>
      <c r="BD1245" s="2"/>
      <c r="BE1245" s="2"/>
      <c r="BF1245" s="2"/>
      <c r="BG1245" s="2"/>
      <c r="BH1245" s="2"/>
      <c r="BI1245" s="2"/>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row>
    <row r="1246" spans="8:113" x14ac:dyDescent="0.25">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row>
    <row r="1247" spans="8:113" x14ac:dyDescent="0.25">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row>
    <row r="1248" spans="8:113" x14ac:dyDescent="0.25">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row>
    <row r="1249" spans="8:113" x14ac:dyDescent="0.25">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c r="BG1249" s="2"/>
      <c r="BH1249" s="2"/>
      <c r="BI1249" s="2"/>
      <c r="BJ1249" s="2"/>
      <c r="BK1249" s="2"/>
      <c r="BL1249" s="2"/>
      <c r="BM1249" s="2"/>
      <c r="BN1249" s="2"/>
      <c r="BO1249" s="2"/>
      <c r="BP1249" s="2"/>
      <c r="BQ1249" s="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row>
    <row r="1250" spans="8:113" x14ac:dyDescent="0.25">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row>
    <row r="1251" spans="8:113" x14ac:dyDescent="0.25">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row>
    <row r="1252" spans="8:113" x14ac:dyDescent="0.25">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c r="AW1252" s="2"/>
      <c r="AX1252" s="2"/>
      <c r="AY1252" s="2"/>
      <c r="AZ1252" s="2"/>
      <c r="BA1252" s="2"/>
      <c r="BB1252" s="2"/>
      <c r="BC1252" s="2"/>
      <c r="BD1252" s="2"/>
      <c r="BE1252" s="2"/>
      <c r="BF1252" s="2"/>
      <c r="BG1252" s="2"/>
      <c r="BH1252" s="2"/>
      <c r="BI1252" s="2"/>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row>
    <row r="1253" spans="8:113" x14ac:dyDescent="0.25">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row>
    <row r="1254" spans="8:113" x14ac:dyDescent="0.25">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row>
    <row r="1255" spans="8:113" x14ac:dyDescent="0.25">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c r="BG1255" s="2"/>
      <c r="BH1255" s="2"/>
      <c r="BI1255" s="2"/>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row>
    <row r="1256" spans="8:113" x14ac:dyDescent="0.25">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2"/>
      <c r="BH1256" s="2"/>
      <c r="BI1256" s="2"/>
      <c r="BJ1256" s="2"/>
      <c r="BK1256" s="2"/>
      <c r="BL1256" s="2"/>
      <c r="BM1256" s="2"/>
      <c r="BN1256" s="2"/>
      <c r="BO1256" s="2"/>
      <c r="BP1256" s="2"/>
      <c r="BQ1256" s="2"/>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row>
    <row r="1257" spans="8:113" x14ac:dyDescent="0.25">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c r="BK1257" s="2"/>
      <c r="BL1257" s="2"/>
      <c r="BM1257" s="2"/>
      <c r="BN1257" s="2"/>
      <c r="BO1257" s="2"/>
      <c r="BP1257" s="2"/>
      <c r="BQ1257" s="2"/>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row>
    <row r="1258" spans="8:113" x14ac:dyDescent="0.25">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c r="AW1258" s="2"/>
      <c r="AX1258" s="2"/>
      <c r="AY1258" s="2"/>
      <c r="AZ1258" s="2"/>
      <c r="BA1258" s="2"/>
      <c r="BB1258" s="2"/>
      <c r="BC1258" s="2"/>
      <c r="BD1258" s="2"/>
      <c r="BE1258" s="2"/>
      <c r="BF1258" s="2"/>
      <c r="BG1258" s="2"/>
      <c r="BH1258" s="2"/>
      <c r="BI1258" s="2"/>
      <c r="BJ1258" s="2"/>
      <c r="BK1258" s="2"/>
      <c r="BL1258" s="2"/>
      <c r="BM1258" s="2"/>
      <c r="BN1258" s="2"/>
      <c r="BO1258" s="2"/>
      <c r="BP1258" s="2"/>
      <c r="BQ1258" s="2"/>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row>
    <row r="1259" spans="8:113" x14ac:dyDescent="0.25">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row>
    <row r="1260" spans="8:113" x14ac:dyDescent="0.25">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c r="BG1260" s="2"/>
      <c r="BH1260" s="2"/>
      <c r="BI1260" s="2"/>
      <c r="BJ1260" s="2"/>
      <c r="BK1260" s="2"/>
      <c r="BL1260" s="2"/>
      <c r="BM1260" s="2"/>
      <c r="BN1260" s="2"/>
      <c r="BO1260" s="2"/>
      <c r="BP1260" s="2"/>
      <c r="BQ1260" s="2"/>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row>
    <row r="1261" spans="8:113" x14ac:dyDescent="0.25">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c r="BK1261" s="2"/>
      <c r="BL1261" s="2"/>
      <c r="BM1261" s="2"/>
      <c r="BN1261" s="2"/>
      <c r="BO1261" s="2"/>
      <c r="BP1261" s="2"/>
      <c r="BQ1261" s="2"/>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row>
    <row r="1262" spans="8:113" x14ac:dyDescent="0.25">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c r="BM1262" s="2"/>
      <c r="BN1262" s="2"/>
      <c r="BO1262" s="2"/>
      <c r="BP1262" s="2"/>
      <c r="BQ1262" s="2"/>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row>
    <row r="1263" spans="8:113" x14ac:dyDescent="0.25">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row>
    <row r="1264" spans="8:113" x14ac:dyDescent="0.25">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row>
    <row r="1265" spans="8:113" x14ac:dyDescent="0.25">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row>
    <row r="1266" spans="8:113" x14ac:dyDescent="0.25">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row>
    <row r="1267" spans="8:113" x14ac:dyDescent="0.25">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row>
    <row r="1268" spans="8:113" x14ac:dyDescent="0.25">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row>
    <row r="1269" spans="8:113" x14ac:dyDescent="0.25">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row>
    <row r="1270" spans="8:113" x14ac:dyDescent="0.25">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row>
    <row r="1271" spans="8:113" x14ac:dyDescent="0.25">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row>
    <row r="1272" spans="8:113" x14ac:dyDescent="0.25">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row>
    <row r="1273" spans="8:113" x14ac:dyDescent="0.25">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row>
    <row r="1274" spans="8:113" x14ac:dyDescent="0.25">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row>
    <row r="1275" spans="8:113" x14ac:dyDescent="0.25">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row>
    <row r="1276" spans="8:113" x14ac:dyDescent="0.25">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row>
    <row r="1277" spans="8:113" x14ac:dyDescent="0.25">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row>
    <row r="1278" spans="8:113" x14ac:dyDescent="0.25">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row>
    <row r="1279" spans="8:113" x14ac:dyDescent="0.25">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row>
    <row r="1280" spans="8:113" x14ac:dyDescent="0.25">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row>
    <row r="1281" spans="8:113" x14ac:dyDescent="0.25">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row>
    <row r="1282" spans="8:113" x14ac:dyDescent="0.25">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row>
    <row r="1283" spans="8:113" x14ac:dyDescent="0.25">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row>
    <row r="1284" spans="8:113" x14ac:dyDescent="0.25">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row>
    <row r="1285" spans="8:113" x14ac:dyDescent="0.25">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row>
    <row r="1286" spans="8:113" x14ac:dyDescent="0.25">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row>
    <row r="1287" spans="8:113" x14ac:dyDescent="0.25">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row>
    <row r="1288" spans="8:113" x14ac:dyDescent="0.25">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row>
    <row r="1289" spans="8:113" x14ac:dyDescent="0.25">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row>
    <row r="1290" spans="8:113" x14ac:dyDescent="0.25">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row>
    <row r="1291" spans="8:113" x14ac:dyDescent="0.25">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row>
    <row r="1292" spans="8:113" x14ac:dyDescent="0.25">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row>
    <row r="1293" spans="8:113" x14ac:dyDescent="0.25">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row>
    <row r="1294" spans="8:113" x14ac:dyDescent="0.25">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row>
    <row r="1295" spans="8:113" x14ac:dyDescent="0.25">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row>
    <row r="1296" spans="8:113" x14ac:dyDescent="0.25">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row>
    <row r="1297" spans="8:113" x14ac:dyDescent="0.25">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row>
    <row r="1298" spans="8:113" x14ac:dyDescent="0.25">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row>
    <row r="1299" spans="8:113" x14ac:dyDescent="0.25">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row>
    <row r="1300" spans="8:113" x14ac:dyDescent="0.25">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row>
    <row r="1301" spans="8:113" x14ac:dyDescent="0.25">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row>
    <row r="1302" spans="8:113" x14ac:dyDescent="0.25">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row>
    <row r="1303" spans="8:113" x14ac:dyDescent="0.25">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row>
    <row r="1304" spans="8:113" x14ac:dyDescent="0.25">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row>
    <row r="1305" spans="8:113" x14ac:dyDescent="0.25">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c r="BM1305" s="2"/>
      <c r="BN1305" s="2"/>
      <c r="BO1305" s="2"/>
      <c r="BP1305" s="2"/>
      <c r="BQ1305" s="2"/>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row>
    <row r="1306" spans="8:113" x14ac:dyDescent="0.25">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c r="BM1306" s="2"/>
      <c r="BN1306" s="2"/>
      <c r="BO1306" s="2"/>
      <c r="BP1306" s="2"/>
      <c r="BQ1306" s="2"/>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row>
    <row r="1307" spans="8:113" x14ac:dyDescent="0.25">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c r="BM1307" s="2"/>
      <c r="BN1307" s="2"/>
      <c r="BO1307" s="2"/>
      <c r="BP1307" s="2"/>
      <c r="BQ1307" s="2"/>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row>
    <row r="1308" spans="8:113" x14ac:dyDescent="0.25">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2"/>
      <c r="BN1308" s="2"/>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row>
    <row r="1309" spans="8:113" x14ac:dyDescent="0.25">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c r="BM1309" s="2"/>
      <c r="BN1309" s="2"/>
      <c r="BO1309" s="2"/>
      <c r="BP1309" s="2"/>
      <c r="BQ1309" s="2"/>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row>
    <row r="1310" spans="8:113" x14ac:dyDescent="0.25">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row>
    <row r="1311" spans="8:113" x14ac:dyDescent="0.25">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row>
    <row r="1312" spans="8:113" x14ac:dyDescent="0.25">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c r="BK1312" s="2"/>
      <c r="BL1312" s="2"/>
      <c r="BM1312" s="2"/>
      <c r="BN1312" s="2"/>
      <c r="BO1312" s="2"/>
      <c r="BP1312" s="2"/>
      <c r="BQ1312" s="2"/>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row>
    <row r="1313" spans="8:113" x14ac:dyDescent="0.25">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row>
    <row r="1314" spans="8:113" x14ac:dyDescent="0.25">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row>
    <row r="1315" spans="8:113" x14ac:dyDescent="0.25">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row>
    <row r="1316" spans="8:113" x14ac:dyDescent="0.25">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c r="BM1316" s="2"/>
      <c r="BN1316" s="2"/>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2"/>
      <c r="CK1316" s="2"/>
      <c r="CL1316" s="2"/>
      <c r="CM1316" s="2"/>
      <c r="CN1316" s="2"/>
      <c r="CO1316" s="2"/>
      <c r="CP1316" s="2"/>
      <c r="CQ1316" s="2"/>
      <c r="CR1316" s="2"/>
      <c r="CS1316" s="2"/>
      <c r="CT1316" s="2"/>
      <c r="CU1316" s="2"/>
      <c r="CV1316" s="2"/>
      <c r="CW1316" s="2"/>
      <c r="CX1316" s="2"/>
      <c r="CY1316" s="2"/>
      <c r="CZ1316" s="2"/>
      <c r="DA1316" s="2"/>
      <c r="DB1316" s="2"/>
      <c r="DC1316" s="2"/>
      <c r="DD1316" s="2"/>
      <c r="DE1316" s="2"/>
      <c r="DF1316" s="2"/>
      <c r="DG1316" s="2"/>
      <c r="DH1316" s="2"/>
      <c r="DI1316" s="2"/>
    </row>
    <row r="1317" spans="8:113" x14ac:dyDescent="0.25">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c r="BK1317" s="2"/>
      <c r="BL1317" s="2"/>
      <c r="BM1317" s="2"/>
      <c r="BN1317" s="2"/>
      <c r="BO1317" s="2"/>
      <c r="BP1317" s="2"/>
      <c r="BQ1317" s="2"/>
      <c r="BR1317" s="2"/>
      <c r="BS1317" s="2"/>
      <c r="BT1317" s="2"/>
      <c r="BU1317" s="2"/>
      <c r="BV1317" s="2"/>
      <c r="BW1317" s="2"/>
      <c r="BX1317" s="2"/>
      <c r="BY1317" s="2"/>
      <c r="BZ1317" s="2"/>
      <c r="CA1317" s="2"/>
      <c r="CB1317" s="2"/>
      <c r="CC1317" s="2"/>
      <c r="CD1317" s="2"/>
      <c r="CE1317" s="2"/>
      <c r="CF1317" s="2"/>
      <c r="CG1317" s="2"/>
      <c r="CH1317" s="2"/>
      <c r="CI1317" s="2"/>
      <c r="CJ1317" s="2"/>
      <c r="CK1317" s="2"/>
      <c r="CL1317" s="2"/>
      <c r="CM1317" s="2"/>
      <c r="CN1317" s="2"/>
      <c r="CO1317" s="2"/>
      <c r="CP1317" s="2"/>
      <c r="CQ1317" s="2"/>
      <c r="CR1317" s="2"/>
      <c r="CS1317" s="2"/>
      <c r="CT1317" s="2"/>
      <c r="CU1317" s="2"/>
      <c r="CV1317" s="2"/>
      <c r="CW1317" s="2"/>
      <c r="CX1317" s="2"/>
      <c r="CY1317" s="2"/>
      <c r="CZ1317" s="2"/>
      <c r="DA1317" s="2"/>
      <c r="DB1317" s="2"/>
      <c r="DC1317" s="2"/>
      <c r="DD1317" s="2"/>
      <c r="DE1317" s="2"/>
      <c r="DF1317" s="2"/>
      <c r="DG1317" s="2"/>
      <c r="DH1317" s="2"/>
      <c r="DI1317" s="2"/>
    </row>
    <row r="1318" spans="8:113" x14ac:dyDescent="0.25">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c r="BK1318" s="2"/>
      <c r="BL1318" s="2"/>
      <c r="BM1318" s="2"/>
      <c r="BN1318" s="2"/>
      <c r="BO1318" s="2"/>
      <c r="BP1318" s="2"/>
      <c r="BQ1318" s="2"/>
      <c r="BR1318" s="2"/>
      <c r="BS1318" s="2"/>
      <c r="BT1318" s="2"/>
      <c r="BU1318" s="2"/>
      <c r="BV1318" s="2"/>
      <c r="BW1318" s="2"/>
      <c r="BX1318" s="2"/>
      <c r="BY1318" s="2"/>
      <c r="BZ1318" s="2"/>
      <c r="CA1318" s="2"/>
      <c r="CB1318" s="2"/>
      <c r="CC1318" s="2"/>
      <c r="CD1318" s="2"/>
      <c r="CE1318" s="2"/>
      <c r="CF1318" s="2"/>
      <c r="CG1318" s="2"/>
      <c r="CH1318" s="2"/>
      <c r="CI1318" s="2"/>
      <c r="CJ1318" s="2"/>
      <c r="CK1318" s="2"/>
      <c r="CL1318" s="2"/>
      <c r="CM1318" s="2"/>
      <c r="CN1318" s="2"/>
      <c r="CO1318" s="2"/>
      <c r="CP1318" s="2"/>
      <c r="CQ1318" s="2"/>
      <c r="CR1318" s="2"/>
      <c r="CS1318" s="2"/>
      <c r="CT1318" s="2"/>
      <c r="CU1318" s="2"/>
      <c r="CV1318" s="2"/>
      <c r="CW1318" s="2"/>
      <c r="CX1318" s="2"/>
      <c r="CY1318" s="2"/>
      <c r="CZ1318" s="2"/>
      <c r="DA1318" s="2"/>
      <c r="DB1318" s="2"/>
      <c r="DC1318" s="2"/>
      <c r="DD1318" s="2"/>
      <c r="DE1318" s="2"/>
      <c r="DF1318" s="2"/>
      <c r="DG1318" s="2"/>
      <c r="DH1318" s="2"/>
      <c r="DI1318" s="2"/>
    </row>
    <row r="1319" spans="8:113" x14ac:dyDescent="0.25">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c r="BM1319" s="2"/>
      <c r="BN1319" s="2"/>
      <c r="BO1319" s="2"/>
      <c r="BP1319" s="2"/>
      <c r="BQ1319" s="2"/>
      <c r="BR1319" s="2"/>
      <c r="BS1319" s="2"/>
      <c r="BT1319" s="2"/>
      <c r="BU1319" s="2"/>
      <c r="BV1319" s="2"/>
      <c r="BW1319" s="2"/>
      <c r="BX1319" s="2"/>
      <c r="BY1319" s="2"/>
      <c r="BZ1319" s="2"/>
      <c r="CA1319" s="2"/>
      <c r="CB1319" s="2"/>
      <c r="CC1319" s="2"/>
      <c r="CD1319" s="2"/>
      <c r="CE1319" s="2"/>
      <c r="CF1319" s="2"/>
      <c r="CG1319" s="2"/>
      <c r="CH1319" s="2"/>
      <c r="CI1319" s="2"/>
      <c r="CJ1319" s="2"/>
      <c r="CK1319" s="2"/>
      <c r="CL1319" s="2"/>
      <c r="CM1319" s="2"/>
      <c r="CN1319" s="2"/>
      <c r="CO1319" s="2"/>
      <c r="CP1319" s="2"/>
      <c r="CQ1319" s="2"/>
      <c r="CR1319" s="2"/>
      <c r="CS1319" s="2"/>
      <c r="CT1319" s="2"/>
      <c r="CU1319" s="2"/>
      <c r="CV1319" s="2"/>
      <c r="CW1319" s="2"/>
      <c r="CX1319" s="2"/>
      <c r="CY1319" s="2"/>
      <c r="CZ1319" s="2"/>
      <c r="DA1319" s="2"/>
      <c r="DB1319" s="2"/>
      <c r="DC1319" s="2"/>
      <c r="DD1319" s="2"/>
      <c r="DE1319" s="2"/>
      <c r="DF1319" s="2"/>
      <c r="DG1319" s="2"/>
      <c r="DH1319" s="2"/>
      <c r="DI1319" s="2"/>
    </row>
    <row r="1320" spans="8:113" x14ac:dyDescent="0.25">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c r="BM1320" s="2"/>
      <c r="BN1320" s="2"/>
      <c r="BO1320" s="2"/>
      <c r="BP1320" s="2"/>
      <c r="BQ1320" s="2"/>
      <c r="BR1320" s="2"/>
      <c r="BS1320" s="2"/>
      <c r="BT1320" s="2"/>
      <c r="BU1320" s="2"/>
      <c r="BV1320" s="2"/>
      <c r="BW1320" s="2"/>
      <c r="BX1320" s="2"/>
      <c r="BY1320" s="2"/>
      <c r="BZ1320" s="2"/>
      <c r="CA1320" s="2"/>
      <c r="CB1320" s="2"/>
      <c r="CC1320" s="2"/>
      <c r="CD1320" s="2"/>
      <c r="CE1320" s="2"/>
      <c r="CF1320" s="2"/>
      <c r="CG1320" s="2"/>
      <c r="CH1320" s="2"/>
      <c r="CI1320" s="2"/>
      <c r="CJ1320" s="2"/>
      <c r="CK1320" s="2"/>
      <c r="CL1320" s="2"/>
      <c r="CM1320" s="2"/>
      <c r="CN1320" s="2"/>
      <c r="CO1320" s="2"/>
      <c r="CP1320" s="2"/>
      <c r="CQ1320" s="2"/>
      <c r="CR1320" s="2"/>
      <c r="CS1320" s="2"/>
      <c r="CT1320" s="2"/>
      <c r="CU1320" s="2"/>
      <c r="CV1320" s="2"/>
      <c r="CW1320" s="2"/>
      <c r="CX1320" s="2"/>
      <c r="CY1320" s="2"/>
      <c r="CZ1320" s="2"/>
      <c r="DA1320" s="2"/>
      <c r="DB1320" s="2"/>
      <c r="DC1320" s="2"/>
      <c r="DD1320" s="2"/>
      <c r="DE1320" s="2"/>
      <c r="DF1320" s="2"/>
      <c r="DG1320" s="2"/>
      <c r="DH1320" s="2"/>
      <c r="DI1320" s="2"/>
    </row>
    <row r="1321" spans="8:113" x14ac:dyDescent="0.25">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c r="BM1321" s="2"/>
      <c r="BN1321" s="2"/>
      <c r="BO1321" s="2"/>
      <c r="BP1321" s="2"/>
      <c r="BQ1321" s="2"/>
      <c r="BR1321" s="2"/>
      <c r="BS1321" s="2"/>
      <c r="BT1321" s="2"/>
      <c r="BU1321" s="2"/>
      <c r="BV1321" s="2"/>
      <c r="BW1321" s="2"/>
      <c r="BX1321" s="2"/>
      <c r="BY1321" s="2"/>
      <c r="BZ1321" s="2"/>
      <c r="CA1321" s="2"/>
      <c r="CB1321" s="2"/>
      <c r="CC1321" s="2"/>
      <c r="CD1321" s="2"/>
      <c r="CE1321" s="2"/>
      <c r="CF1321" s="2"/>
      <c r="CG1321" s="2"/>
      <c r="CH1321" s="2"/>
      <c r="CI1321" s="2"/>
      <c r="CJ1321" s="2"/>
      <c r="CK1321" s="2"/>
      <c r="CL1321" s="2"/>
      <c r="CM1321" s="2"/>
      <c r="CN1321" s="2"/>
      <c r="CO1321" s="2"/>
      <c r="CP1321" s="2"/>
      <c r="CQ1321" s="2"/>
      <c r="CR1321" s="2"/>
      <c r="CS1321" s="2"/>
      <c r="CT1321" s="2"/>
      <c r="CU1321" s="2"/>
      <c r="CV1321" s="2"/>
      <c r="CW1321" s="2"/>
      <c r="CX1321" s="2"/>
      <c r="CY1321" s="2"/>
      <c r="CZ1321" s="2"/>
      <c r="DA1321" s="2"/>
      <c r="DB1321" s="2"/>
      <c r="DC1321" s="2"/>
      <c r="DD1321" s="2"/>
      <c r="DE1321" s="2"/>
      <c r="DF1321" s="2"/>
      <c r="DG1321" s="2"/>
      <c r="DH1321" s="2"/>
      <c r="DI1321" s="2"/>
    </row>
    <row r="1322" spans="8:113" x14ac:dyDescent="0.25">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c r="BK1322" s="2"/>
      <c r="BL1322" s="2"/>
      <c r="BM1322" s="2"/>
      <c r="BN1322" s="2"/>
      <c r="BO1322" s="2"/>
      <c r="BP1322" s="2"/>
      <c r="BQ1322" s="2"/>
      <c r="BR1322" s="2"/>
      <c r="BS1322" s="2"/>
      <c r="BT1322" s="2"/>
      <c r="BU1322" s="2"/>
      <c r="BV1322" s="2"/>
      <c r="BW1322" s="2"/>
      <c r="BX1322" s="2"/>
      <c r="BY1322" s="2"/>
      <c r="BZ1322" s="2"/>
      <c r="CA1322" s="2"/>
      <c r="CB1322" s="2"/>
      <c r="CC1322" s="2"/>
      <c r="CD1322" s="2"/>
      <c r="CE1322" s="2"/>
      <c r="CF1322" s="2"/>
      <c r="CG1322" s="2"/>
      <c r="CH1322" s="2"/>
      <c r="CI1322" s="2"/>
      <c r="CJ1322" s="2"/>
      <c r="CK1322" s="2"/>
      <c r="CL1322" s="2"/>
      <c r="CM1322" s="2"/>
      <c r="CN1322" s="2"/>
      <c r="CO1322" s="2"/>
      <c r="CP1322" s="2"/>
      <c r="CQ1322" s="2"/>
      <c r="CR1322" s="2"/>
      <c r="CS1322" s="2"/>
      <c r="CT1322" s="2"/>
      <c r="CU1322" s="2"/>
      <c r="CV1322" s="2"/>
      <c r="CW1322" s="2"/>
      <c r="CX1322" s="2"/>
      <c r="CY1322" s="2"/>
      <c r="CZ1322" s="2"/>
      <c r="DA1322" s="2"/>
      <c r="DB1322" s="2"/>
      <c r="DC1322" s="2"/>
      <c r="DD1322" s="2"/>
      <c r="DE1322" s="2"/>
      <c r="DF1322" s="2"/>
      <c r="DG1322" s="2"/>
      <c r="DH1322" s="2"/>
      <c r="DI1322" s="2"/>
    </row>
    <row r="1323" spans="8:113" x14ac:dyDescent="0.25">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c r="BK1323" s="2"/>
      <c r="BL1323" s="2"/>
      <c r="BM1323" s="2"/>
      <c r="BN1323" s="2"/>
      <c r="BO1323" s="2"/>
      <c r="BP1323" s="2"/>
      <c r="BQ1323" s="2"/>
      <c r="BR1323" s="2"/>
      <c r="BS1323" s="2"/>
      <c r="BT1323" s="2"/>
      <c r="BU1323" s="2"/>
      <c r="BV1323" s="2"/>
      <c r="BW1323" s="2"/>
      <c r="BX1323" s="2"/>
      <c r="BY1323" s="2"/>
      <c r="BZ1323" s="2"/>
      <c r="CA1323" s="2"/>
      <c r="CB1323" s="2"/>
      <c r="CC1323" s="2"/>
      <c r="CD1323" s="2"/>
      <c r="CE1323" s="2"/>
      <c r="CF1323" s="2"/>
      <c r="CG1323" s="2"/>
      <c r="CH1323" s="2"/>
      <c r="CI1323" s="2"/>
      <c r="CJ1323" s="2"/>
      <c r="CK1323" s="2"/>
      <c r="CL1323" s="2"/>
      <c r="CM1323" s="2"/>
      <c r="CN1323" s="2"/>
      <c r="CO1323" s="2"/>
      <c r="CP1323" s="2"/>
      <c r="CQ1323" s="2"/>
      <c r="CR1323" s="2"/>
      <c r="CS1323" s="2"/>
      <c r="CT1323" s="2"/>
      <c r="CU1323" s="2"/>
      <c r="CV1323" s="2"/>
      <c r="CW1323" s="2"/>
      <c r="CX1323" s="2"/>
      <c r="CY1323" s="2"/>
      <c r="CZ1323" s="2"/>
      <c r="DA1323" s="2"/>
      <c r="DB1323" s="2"/>
      <c r="DC1323" s="2"/>
      <c r="DD1323" s="2"/>
      <c r="DE1323" s="2"/>
      <c r="DF1323" s="2"/>
      <c r="DG1323" s="2"/>
      <c r="DH1323" s="2"/>
      <c r="DI1323" s="2"/>
    </row>
    <row r="1324" spans="8:113" x14ac:dyDescent="0.25">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c r="BK1324" s="2"/>
      <c r="BL1324" s="2"/>
      <c r="BM1324" s="2"/>
      <c r="BN1324" s="2"/>
      <c r="BO1324" s="2"/>
      <c r="BP1324" s="2"/>
      <c r="BQ1324" s="2"/>
      <c r="BR1324" s="2"/>
      <c r="BS1324" s="2"/>
      <c r="BT1324" s="2"/>
      <c r="BU1324" s="2"/>
      <c r="BV1324" s="2"/>
      <c r="BW1324" s="2"/>
      <c r="BX1324" s="2"/>
      <c r="BY1324" s="2"/>
      <c r="BZ1324" s="2"/>
      <c r="CA1324" s="2"/>
      <c r="CB1324" s="2"/>
      <c r="CC1324" s="2"/>
      <c r="CD1324" s="2"/>
      <c r="CE1324" s="2"/>
      <c r="CF1324" s="2"/>
      <c r="CG1324" s="2"/>
      <c r="CH1324" s="2"/>
      <c r="CI1324" s="2"/>
      <c r="CJ1324" s="2"/>
      <c r="CK1324" s="2"/>
      <c r="CL1324" s="2"/>
      <c r="CM1324" s="2"/>
      <c r="CN1324" s="2"/>
      <c r="CO1324" s="2"/>
      <c r="CP1324" s="2"/>
      <c r="CQ1324" s="2"/>
      <c r="CR1324" s="2"/>
      <c r="CS1324" s="2"/>
      <c r="CT1324" s="2"/>
      <c r="CU1324" s="2"/>
      <c r="CV1324" s="2"/>
      <c r="CW1324" s="2"/>
      <c r="CX1324" s="2"/>
      <c r="CY1324" s="2"/>
      <c r="CZ1324" s="2"/>
      <c r="DA1324" s="2"/>
      <c r="DB1324" s="2"/>
      <c r="DC1324" s="2"/>
      <c r="DD1324" s="2"/>
      <c r="DE1324" s="2"/>
      <c r="DF1324" s="2"/>
      <c r="DG1324" s="2"/>
      <c r="DH1324" s="2"/>
      <c r="DI1324" s="2"/>
    </row>
    <row r="1325" spans="8:113" x14ac:dyDescent="0.25">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c r="BK1325" s="2"/>
      <c r="BL1325" s="2"/>
      <c r="BM1325" s="2"/>
      <c r="BN1325" s="2"/>
      <c r="BO1325" s="2"/>
      <c r="BP1325" s="2"/>
      <c r="BQ1325" s="2"/>
      <c r="BR1325" s="2"/>
      <c r="BS1325" s="2"/>
      <c r="BT1325" s="2"/>
      <c r="BU1325" s="2"/>
      <c r="BV1325" s="2"/>
      <c r="BW1325" s="2"/>
      <c r="BX1325" s="2"/>
      <c r="BY1325" s="2"/>
      <c r="BZ1325" s="2"/>
      <c r="CA1325" s="2"/>
      <c r="CB1325" s="2"/>
      <c r="CC1325" s="2"/>
      <c r="CD1325" s="2"/>
      <c r="CE1325" s="2"/>
      <c r="CF1325" s="2"/>
      <c r="CG1325" s="2"/>
      <c r="CH1325" s="2"/>
      <c r="CI1325" s="2"/>
      <c r="CJ1325" s="2"/>
      <c r="CK1325" s="2"/>
      <c r="CL1325" s="2"/>
      <c r="CM1325" s="2"/>
      <c r="CN1325" s="2"/>
      <c r="CO1325" s="2"/>
      <c r="CP1325" s="2"/>
      <c r="CQ1325" s="2"/>
      <c r="CR1325" s="2"/>
      <c r="CS1325" s="2"/>
      <c r="CT1325" s="2"/>
      <c r="CU1325" s="2"/>
      <c r="CV1325" s="2"/>
      <c r="CW1325" s="2"/>
      <c r="CX1325" s="2"/>
      <c r="CY1325" s="2"/>
      <c r="CZ1325" s="2"/>
      <c r="DA1325" s="2"/>
      <c r="DB1325" s="2"/>
      <c r="DC1325" s="2"/>
      <c r="DD1325" s="2"/>
      <c r="DE1325" s="2"/>
      <c r="DF1325" s="2"/>
      <c r="DG1325" s="2"/>
      <c r="DH1325" s="2"/>
      <c r="DI1325" s="2"/>
    </row>
    <row r="1326" spans="8:113" x14ac:dyDescent="0.25">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c r="BK1326" s="2"/>
      <c r="BL1326" s="2"/>
      <c r="BM1326" s="2"/>
      <c r="BN1326" s="2"/>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2"/>
      <c r="CK1326" s="2"/>
      <c r="CL1326" s="2"/>
      <c r="CM1326" s="2"/>
      <c r="CN1326" s="2"/>
      <c r="CO1326" s="2"/>
      <c r="CP1326" s="2"/>
      <c r="CQ1326" s="2"/>
      <c r="CR1326" s="2"/>
      <c r="CS1326" s="2"/>
      <c r="CT1326" s="2"/>
      <c r="CU1326" s="2"/>
      <c r="CV1326" s="2"/>
      <c r="CW1326" s="2"/>
      <c r="CX1326" s="2"/>
      <c r="CY1326" s="2"/>
      <c r="CZ1326" s="2"/>
      <c r="DA1326" s="2"/>
      <c r="DB1326" s="2"/>
      <c r="DC1326" s="2"/>
      <c r="DD1326" s="2"/>
      <c r="DE1326" s="2"/>
      <c r="DF1326" s="2"/>
      <c r="DG1326" s="2"/>
      <c r="DH1326" s="2"/>
      <c r="DI1326" s="2"/>
    </row>
    <row r="1327" spans="8:113" x14ac:dyDescent="0.25">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c r="BK1327" s="2"/>
      <c r="BL1327" s="2"/>
      <c r="BM1327" s="2"/>
      <c r="BN1327" s="2"/>
      <c r="BO1327" s="2"/>
      <c r="BP1327" s="2"/>
      <c r="BQ1327" s="2"/>
      <c r="BR1327" s="2"/>
      <c r="BS1327" s="2"/>
      <c r="BT1327" s="2"/>
      <c r="BU1327" s="2"/>
      <c r="BV1327" s="2"/>
      <c r="BW1327" s="2"/>
      <c r="BX1327" s="2"/>
      <c r="BY1327" s="2"/>
      <c r="BZ1327" s="2"/>
      <c r="CA1327" s="2"/>
      <c r="CB1327" s="2"/>
      <c r="CC1327" s="2"/>
      <c r="CD1327" s="2"/>
      <c r="CE1327" s="2"/>
      <c r="CF1327" s="2"/>
      <c r="CG1327" s="2"/>
      <c r="CH1327" s="2"/>
      <c r="CI1327" s="2"/>
      <c r="CJ1327" s="2"/>
      <c r="CK1327" s="2"/>
      <c r="CL1327" s="2"/>
      <c r="CM1327" s="2"/>
      <c r="CN1327" s="2"/>
      <c r="CO1327" s="2"/>
      <c r="CP1327" s="2"/>
      <c r="CQ1327" s="2"/>
      <c r="CR1327" s="2"/>
      <c r="CS1327" s="2"/>
      <c r="CT1327" s="2"/>
      <c r="CU1327" s="2"/>
      <c r="CV1327" s="2"/>
      <c r="CW1327" s="2"/>
      <c r="CX1327" s="2"/>
      <c r="CY1327" s="2"/>
      <c r="CZ1327" s="2"/>
      <c r="DA1327" s="2"/>
      <c r="DB1327" s="2"/>
      <c r="DC1327" s="2"/>
      <c r="DD1327" s="2"/>
      <c r="DE1327" s="2"/>
      <c r="DF1327" s="2"/>
      <c r="DG1327" s="2"/>
      <c r="DH1327" s="2"/>
      <c r="DI1327" s="2"/>
    </row>
    <row r="1328" spans="8:113" x14ac:dyDescent="0.25">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row>
    <row r="1329" spans="8:113" x14ac:dyDescent="0.25">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c r="BK1329" s="2"/>
      <c r="BL1329" s="2"/>
      <c r="BM1329" s="2"/>
      <c r="BN1329" s="2"/>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row>
    <row r="1330" spans="8:113" x14ac:dyDescent="0.25">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c r="BK1330" s="2"/>
      <c r="BL1330" s="2"/>
      <c r="BM1330" s="2"/>
      <c r="BN1330" s="2"/>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row>
    <row r="1331" spans="8:113" x14ac:dyDescent="0.25">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c r="BG1331" s="2"/>
      <c r="BH1331" s="2"/>
      <c r="BI1331" s="2"/>
      <c r="BJ1331" s="2"/>
      <c r="BK1331" s="2"/>
      <c r="BL1331" s="2"/>
      <c r="BM1331" s="2"/>
      <c r="BN1331" s="2"/>
      <c r="BO1331" s="2"/>
      <c r="BP1331" s="2"/>
      <c r="BQ1331" s="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row>
    <row r="1332" spans="8:113" x14ac:dyDescent="0.25">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c r="AU1332" s="2"/>
      <c r="AV1332" s="2"/>
      <c r="AW1332" s="2"/>
      <c r="AX1332" s="2"/>
      <c r="AY1332" s="2"/>
      <c r="AZ1332" s="2"/>
      <c r="BA1332" s="2"/>
      <c r="BB1332" s="2"/>
      <c r="BC1332" s="2"/>
      <c r="BD1332" s="2"/>
      <c r="BE1332" s="2"/>
      <c r="BF1332" s="2"/>
      <c r="BG1332" s="2"/>
      <c r="BH1332" s="2"/>
      <c r="BI1332" s="2"/>
      <c r="BJ1332" s="2"/>
      <c r="BK1332" s="2"/>
      <c r="BL1332" s="2"/>
      <c r="BM1332" s="2"/>
      <c r="BN1332" s="2"/>
      <c r="BO1332" s="2"/>
      <c r="BP1332" s="2"/>
      <c r="BQ1332" s="2"/>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row>
    <row r="1333" spans="8:113" x14ac:dyDescent="0.25">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c r="AW1333" s="2"/>
      <c r="AX1333" s="2"/>
      <c r="AY1333" s="2"/>
      <c r="AZ1333" s="2"/>
      <c r="BA1333" s="2"/>
      <c r="BB1333" s="2"/>
      <c r="BC1333" s="2"/>
      <c r="BD1333" s="2"/>
      <c r="BE1333" s="2"/>
      <c r="BF1333" s="2"/>
      <c r="BG1333" s="2"/>
      <c r="BH1333" s="2"/>
      <c r="BI1333" s="2"/>
      <c r="BJ1333" s="2"/>
      <c r="BK1333" s="2"/>
      <c r="BL1333" s="2"/>
      <c r="BM1333" s="2"/>
      <c r="BN1333" s="2"/>
      <c r="BO1333" s="2"/>
      <c r="BP1333" s="2"/>
      <c r="BQ1333" s="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row>
    <row r="1334" spans="8:113" x14ac:dyDescent="0.25">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c r="AW1334" s="2"/>
      <c r="AX1334" s="2"/>
      <c r="AY1334" s="2"/>
      <c r="AZ1334" s="2"/>
      <c r="BA1334" s="2"/>
      <c r="BB1334" s="2"/>
      <c r="BC1334" s="2"/>
      <c r="BD1334" s="2"/>
      <c r="BE1334" s="2"/>
      <c r="BF1334" s="2"/>
      <c r="BG1334" s="2"/>
      <c r="BH1334" s="2"/>
      <c r="BI1334" s="2"/>
      <c r="BJ1334" s="2"/>
      <c r="BK1334" s="2"/>
      <c r="BL1334" s="2"/>
      <c r="BM1334" s="2"/>
      <c r="BN1334" s="2"/>
      <c r="BO1334" s="2"/>
      <c r="BP1334" s="2"/>
      <c r="BQ1334" s="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row>
    <row r="1335" spans="8:113" x14ac:dyDescent="0.25">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c r="BG1335" s="2"/>
      <c r="BH1335" s="2"/>
      <c r="BI1335" s="2"/>
      <c r="BJ1335" s="2"/>
      <c r="BK1335" s="2"/>
      <c r="BL1335" s="2"/>
      <c r="BM1335" s="2"/>
      <c r="BN1335" s="2"/>
      <c r="BO1335" s="2"/>
      <c r="BP1335" s="2"/>
      <c r="BQ1335" s="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row>
    <row r="1336" spans="8:113" x14ac:dyDescent="0.25">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c r="BG1336" s="2"/>
      <c r="BH1336" s="2"/>
      <c r="BI1336" s="2"/>
      <c r="BJ1336" s="2"/>
      <c r="BK1336" s="2"/>
      <c r="BL1336" s="2"/>
      <c r="BM1336" s="2"/>
      <c r="BN1336" s="2"/>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row>
    <row r="1337" spans="8:113" x14ac:dyDescent="0.25">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c r="BG1337" s="2"/>
      <c r="BH1337" s="2"/>
      <c r="BI1337" s="2"/>
      <c r="BJ1337" s="2"/>
      <c r="BK1337" s="2"/>
      <c r="BL1337" s="2"/>
      <c r="BM1337" s="2"/>
      <c r="BN1337" s="2"/>
      <c r="BO1337" s="2"/>
      <c r="BP1337" s="2"/>
      <c r="BQ1337" s="2"/>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row>
    <row r="1338" spans="8:113" x14ac:dyDescent="0.25">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c r="BG1338" s="2"/>
      <c r="BH1338" s="2"/>
      <c r="BI1338" s="2"/>
      <c r="BJ1338" s="2"/>
      <c r="BK1338" s="2"/>
      <c r="BL1338" s="2"/>
      <c r="BM1338" s="2"/>
      <c r="BN1338" s="2"/>
      <c r="BO1338" s="2"/>
      <c r="BP1338" s="2"/>
      <c r="BQ1338" s="2"/>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row>
    <row r="1339" spans="8:113" x14ac:dyDescent="0.25">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c r="BG1339" s="2"/>
      <c r="BH1339" s="2"/>
      <c r="BI1339" s="2"/>
      <c r="BJ1339" s="2"/>
      <c r="BK1339" s="2"/>
      <c r="BL1339" s="2"/>
      <c r="BM1339" s="2"/>
      <c r="BN1339" s="2"/>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row>
    <row r="1340" spans="8:113" x14ac:dyDescent="0.25">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c r="BG1340" s="2"/>
      <c r="BH1340" s="2"/>
      <c r="BI1340" s="2"/>
      <c r="BJ1340" s="2"/>
      <c r="BK1340" s="2"/>
      <c r="BL1340" s="2"/>
      <c r="BM1340" s="2"/>
      <c r="BN1340" s="2"/>
      <c r="BO1340" s="2"/>
      <c r="BP1340" s="2"/>
      <c r="BQ1340" s="2"/>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row>
    <row r="1341" spans="8:113" x14ac:dyDescent="0.25">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c r="BG1341" s="2"/>
      <c r="BH1341" s="2"/>
      <c r="BI1341" s="2"/>
      <c r="BJ1341" s="2"/>
      <c r="BK1341" s="2"/>
      <c r="BL1341" s="2"/>
      <c r="BM1341" s="2"/>
      <c r="BN1341" s="2"/>
      <c r="BO1341" s="2"/>
      <c r="BP1341" s="2"/>
      <c r="BQ1341" s="2"/>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row>
    <row r="1342" spans="8:113" x14ac:dyDescent="0.25">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c r="BG1342" s="2"/>
      <c r="BH1342" s="2"/>
      <c r="BI1342" s="2"/>
      <c r="BJ1342" s="2"/>
      <c r="BK1342" s="2"/>
      <c r="BL1342" s="2"/>
      <c r="BM1342" s="2"/>
      <c r="BN1342" s="2"/>
      <c r="BO1342" s="2"/>
      <c r="BP1342" s="2"/>
      <c r="BQ1342" s="2"/>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row>
    <row r="1343" spans="8:113" x14ac:dyDescent="0.25">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c r="BK1343" s="2"/>
      <c r="BL1343" s="2"/>
      <c r="BM1343" s="2"/>
      <c r="BN1343" s="2"/>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row>
    <row r="1344" spans="8:113" x14ac:dyDescent="0.25">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c r="BK1344" s="2"/>
      <c r="BL1344" s="2"/>
      <c r="BM1344" s="2"/>
      <c r="BN1344" s="2"/>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row>
    <row r="1345" spans="8:113" x14ac:dyDescent="0.25">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c r="BK1345" s="2"/>
      <c r="BL1345" s="2"/>
      <c r="BM1345" s="2"/>
      <c r="BN1345" s="2"/>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row>
    <row r="1346" spans="8:113" x14ac:dyDescent="0.25">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c r="BK1346" s="2"/>
      <c r="BL1346" s="2"/>
      <c r="BM1346" s="2"/>
      <c r="BN1346" s="2"/>
      <c r="BO1346" s="2"/>
      <c r="BP1346" s="2"/>
      <c r="BQ1346" s="2"/>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row>
    <row r="1347" spans="8:113" x14ac:dyDescent="0.25">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c r="BK1347" s="2"/>
      <c r="BL1347" s="2"/>
      <c r="BM1347" s="2"/>
      <c r="BN1347" s="2"/>
      <c r="BO1347" s="2"/>
      <c r="BP1347" s="2"/>
      <c r="BQ1347" s="2"/>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row>
    <row r="1348" spans="8:113" x14ac:dyDescent="0.25">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c r="BK1348" s="2"/>
      <c r="BL1348" s="2"/>
      <c r="BM1348" s="2"/>
      <c r="BN1348" s="2"/>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row>
    <row r="1349" spans="8:113" x14ac:dyDescent="0.25">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c r="BK1349" s="2"/>
      <c r="BL1349" s="2"/>
      <c r="BM1349" s="2"/>
      <c r="BN1349" s="2"/>
      <c r="BO1349" s="2"/>
      <c r="BP1349" s="2"/>
      <c r="BQ1349" s="2"/>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row>
    <row r="1350" spans="8:113" x14ac:dyDescent="0.25">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c r="BK1350" s="2"/>
      <c r="BL1350" s="2"/>
      <c r="BM1350" s="2"/>
      <c r="BN1350" s="2"/>
      <c r="BO1350" s="2"/>
      <c r="BP1350" s="2"/>
      <c r="BQ1350" s="2"/>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row>
    <row r="1351" spans="8:113" x14ac:dyDescent="0.25">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c r="AU1351" s="2"/>
      <c r="AV1351" s="2"/>
      <c r="AW1351" s="2"/>
      <c r="AX1351" s="2"/>
      <c r="AY1351" s="2"/>
      <c r="AZ1351" s="2"/>
      <c r="BA1351" s="2"/>
      <c r="BB1351" s="2"/>
      <c r="BC1351" s="2"/>
      <c r="BD1351" s="2"/>
      <c r="BE1351" s="2"/>
      <c r="BF1351" s="2"/>
      <c r="BG1351" s="2"/>
      <c r="BH1351" s="2"/>
      <c r="BI1351" s="2"/>
      <c r="BJ1351" s="2"/>
      <c r="BK1351" s="2"/>
      <c r="BL1351" s="2"/>
      <c r="BM1351" s="2"/>
      <c r="BN1351" s="2"/>
      <c r="BO1351" s="2"/>
      <c r="BP1351" s="2"/>
      <c r="BQ1351" s="2"/>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row>
    <row r="1352" spans="8:113" x14ac:dyDescent="0.25">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c r="AU1352" s="2"/>
      <c r="AV1352" s="2"/>
      <c r="AW1352" s="2"/>
      <c r="AX1352" s="2"/>
      <c r="AY1352" s="2"/>
      <c r="AZ1352" s="2"/>
      <c r="BA1352" s="2"/>
      <c r="BB1352" s="2"/>
      <c r="BC1352" s="2"/>
      <c r="BD1352" s="2"/>
      <c r="BE1352" s="2"/>
      <c r="BF1352" s="2"/>
      <c r="BG1352" s="2"/>
      <c r="BH1352" s="2"/>
      <c r="BI1352" s="2"/>
      <c r="BJ1352" s="2"/>
      <c r="BK1352" s="2"/>
      <c r="BL1352" s="2"/>
      <c r="BM1352" s="2"/>
      <c r="BN1352" s="2"/>
      <c r="BO1352" s="2"/>
      <c r="BP1352" s="2"/>
      <c r="BQ1352" s="2"/>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row>
    <row r="1353" spans="8:113" x14ac:dyDescent="0.25">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c r="AU1353" s="2"/>
      <c r="AV1353" s="2"/>
      <c r="AW1353" s="2"/>
      <c r="AX1353" s="2"/>
      <c r="AY1353" s="2"/>
      <c r="AZ1353" s="2"/>
      <c r="BA1353" s="2"/>
      <c r="BB1353" s="2"/>
      <c r="BC1353" s="2"/>
      <c r="BD1353" s="2"/>
      <c r="BE1353" s="2"/>
      <c r="BF1353" s="2"/>
      <c r="BG1353" s="2"/>
      <c r="BH1353" s="2"/>
      <c r="BI1353" s="2"/>
      <c r="BJ1353" s="2"/>
      <c r="BK1353" s="2"/>
      <c r="BL1353" s="2"/>
      <c r="BM1353" s="2"/>
      <c r="BN1353" s="2"/>
      <c r="BO1353" s="2"/>
      <c r="BP1353" s="2"/>
      <c r="BQ1353" s="2"/>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row>
    <row r="1354" spans="8:113" x14ac:dyDescent="0.25">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c r="BK1354" s="2"/>
      <c r="BL1354" s="2"/>
      <c r="BM1354" s="2"/>
      <c r="BN1354" s="2"/>
      <c r="BO1354" s="2"/>
      <c r="BP1354" s="2"/>
      <c r="BQ1354" s="2"/>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row>
    <row r="1355" spans="8:113" x14ac:dyDescent="0.25">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c r="BG1355" s="2"/>
      <c r="BH1355" s="2"/>
      <c r="BI1355" s="2"/>
      <c r="BJ1355" s="2"/>
      <c r="BK1355" s="2"/>
      <c r="BL1355" s="2"/>
      <c r="BM1355" s="2"/>
      <c r="BN1355" s="2"/>
      <c r="BO1355" s="2"/>
      <c r="BP1355" s="2"/>
      <c r="BQ1355" s="2"/>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row>
    <row r="1356" spans="8:113" x14ac:dyDescent="0.25">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c r="AU1356" s="2"/>
      <c r="AV1356" s="2"/>
      <c r="AW1356" s="2"/>
      <c r="AX1356" s="2"/>
      <c r="AY1356" s="2"/>
      <c r="AZ1356" s="2"/>
      <c r="BA1356" s="2"/>
      <c r="BB1356" s="2"/>
      <c r="BC1356" s="2"/>
      <c r="BD1356" s="2"/>
      <c r="BE1356" s="2"/>
      <c r="BF1356" s="2"/>
      <c r="BG1356" s="2"/>
      <c r="BH1356" s="2"/>
      <c r="BI1356" s="2"/>
      <c r="BJ1356" s="2"/>
      <c r="BK1356" s="2"/>
      <c r="BL1356" s="2"/>
      <c r="BM1356" s="2"/>
      <c r="BN1356" s="2"/>
      <c r="BO1356" s="2"/>
      <c r="BP1356" s="2"/>
      <c r="BQ1356" s="2"/>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row>
    <row r="1357" spans="8:113" x14ac:dyDescent="0.25">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c r="BK1357" s="2"/>
      <c r="BL1357" s="2"/>
      <c r="BM1357" s="2"/>
      <c r="BN1357" s="2"/>
      <c r="BO1357" s="2"/>
      <c r="BP1357" s="2"/>
      <c r="BQ1357" s="2"/>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row>
    <row r="1358" spans="8:113" x14ac:dyDescent="0.25">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c r="AU1358" s="2"/>
      <c r="AV1358" s="2"/>
      <c r="AW1358" s="2"/>
      <c r="AX1358" s="2"/>
      <c r="AY1358" s="2"/>
      <c r="AZ1358" s="2"/>
      <c r="BA1358" s="2"/>
      <c r="BB1358" s="2"/>
      <c r="BC1358" s="2"/>
      <c r="BD1358" s="2"/>
      <c r="BE1358" s="2"/>
      <c r="BF1358" s="2"/>
      <c r="BG1358" s="2"/>
      <c r="BH1358" s="2"/>
      <c r="BI1358" s="2"/>
      <c r="BJ1358" s="2"/>
      <c r="BK1358" s="2"/>
      <c r="BL1358" s="2"/>
      <c r="BM1358" s="2"/>
      <c r="BN1358" s="2"/>
      <c r="BO1358" s="2"/>
      <c r="BP1358" s="2"/>
      <c r="BQ1358" s="2"/>
      <c r="BR1358" s="2"/>
      <c r="BS1358" s="2"/>
      <c r="BT1358" s="2"/>
      <c r="BU1358" s="2"/>
      <c r="BV1358" s="2"/>
      <c r="BW1358" s="2"/>
      <c r="BX1358" s="2"/>
      <c r="BY1358" s="2"/>
      <c r="BZ1358" s="2"/>
      <c r="CA1358" s="2"/>
      <c r="CB1358" s="2"/>
      <c r="CC1358" s="2"/>
      <c r="CD1358" s="2"/>
      <c r="CE1358" s="2"/>
      <c r="CF1358" s="2"/>
      <c r="CG1358" s="2"/>
      <c r="CH1358" s="2"/>
      <c r="CI1358" s="2"/>
      <c r="CJ1358" s="2"/>
      <c r="CK1358" s="2"/>
      <c r="CL1358" s="2"/>
      <c r="CM1358" s="2"/>
      <c r="CN1358" s="2"/>
      <c r="CO1358" s="2"/>
      <c r="CP1358" s="2"/>
      <c r="CQ1358" s="2"/>
      <c r="CR1358" s="2"/>
      <c r="CS1358" s="2"/>
      <c r="CT1358" s="2"/>
      <c r="CU1358" s="2"/>
      <c r="CV1358" s="2"/>
      <c r="CW1358" s="2"/>
      <c r="CX1358" s="2"/>
      <c r="CY1358" s="2"/>
      <c r="CZ1358" s="2"/>
      <c r="DA1358" s="2"/>
      <c r="DB1358" s="2"/>
      <c r="DC1358" s="2"/>
      <c r="DD1358" s="2"/>
      <c r="DE1358" s="2"/>
      <c r="DF1358" s="2"/>
      <c r="DG1358" s="2"/>
      <c r="DH1358" s="2"/>
      <c r="DI1358" s="2"/>
    </row>
    <row r="1359" spans="8:113" x14ac:dyDescent="0.25">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c r="BG1359" s="2"/>
      <c r="BH1359" s="2"/>
      <c r="BI1359" s="2"/>
      <c r="BJ1359" s="2"/>
      <c r="BK1359" s="2"/>
      <c r="BL1359" s="2"/>
      <c r="BM1359" s="2"/>
      <c r="BN1359" s="2"/>
      <c r="BO1359" s="2"/>
      <c r="BP1359" s="2"/>
      <c r="BQ1359" s="2"/>
      <c r="BR1359" s="2"/>
      <c r="BS1359" s="2"/>
      <c r="BT1359" s="2"/>
      <c r="BU1359" s="2"/>
      <c r="BV1359" s="2"/>
      <c r="BW1359" s="2"/>
      <c r="BX1359" s="2"/>
      <c r="BY1359" s="2"/>
      <c r="BZ1359" s="2"/>
      <c r="CA1359" s="2"/>
      <c r="CB1359" s="2"/>
      <c r="CC1359" s="2"/>
      <c r="CD1359" s="2"/>
      <c r="CE1359" s="2"/>
      <c r="CF1359" s="2"/>
      <c r="CG1359" s="2"/>
      <c r="CH1359" s="2"/>
      <c r="CI1359" s="2"/>
      <c r="CJ1359" s="2"/>
      <c r="CK1359" s="2"/>
      <c r="CL1359" s="2"/>
      <c r="CM1359" s="2"/>
      <c r="CN1359" s="2"/>
      <c r="CO1359" s="2"/>
      <c r="CP1359" s="2"/>
      <c r="CQ1359" s="2"/>
      <c r="CR1359" s="2"/>
      <c r="CS1359" s="2"/>
      <c r="CT1359" s="2"/>
      <c r="CU1359" s="2"/>
      <c r="CV1359" s="2"/>
      <c r="CW1359" s="2"/>
      <c r="CX1359" s="2"/>
      <c r="CY1359" s="2"/>
      <c r="CZ1359" s="2"/>
      <c r="DA1359" s="2"/>
      <c r="DB1359" s="2"/>
      <c r="DC1359" s="2"/>
      <c r="DD1359" s="2"/>
      <c r="DE1359" s="2"/>
      <c r="DF1359" s="2"/>
      <c r="DG1359" s="2"/>
      <c r="DH1359" s="2"/>
      <c r="DI1359" s="2"/>
    </row>
    <row r="1360" spans="8:113" x14ac:dyDescent="0.25">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c r="AU1360" s="2"/>
      <c r="AV1360" s="2"/>
      <c r="AW1360" s="2"/>
      <c r="AX1360" s="2"/>
      <c r="AY1360" s="2"/>
      <c r="AZ1360" s="2"/>
      <c r="BA1360" s="2"/>
      <c r="BB1360" s="2"/>
      <c r="BC1360" s="2"/>
      <c r="BD1360" s="2"/>
      <c r="BE1360" s="2"/>
      <c r="BF1360" s="2"/>
      <c r="BG1360" s="2"/>
      <c r="BH1360" s="2"/>
      <c r="BI1360" s="2"/>
      <c r="BJ1360" s="2"/>
      <c r="BK1360" s="2"/>
      <c r="BL1360" s="2"/>
      <c r="BM1360" s="2"/>
      <c r="BN1360" s="2"/>
      <c r="BO1360" s="2"/>
      <c r="BP1360" s="2"/>
      <c r="BQ1360" s="2"/>
      <c r="BR1360" s="2"/>
      <c r="BS1360" s="2"/>
      <c r="BT1360" s="2"/>
      <c r="BU1360" s="2"/>
      <c r="BV1360" s="2"/>
      <c r="BW1360" s="2"/>
      <c r="BX1360" s="2"/>
      <c r="BY1360" s="2"/>
      <c r="BZ1360" s="2"/>
      <c r="CA1360" s="2"/>
      <c r="CB1360" s="2"/>
      <c r="CC1360" s="2"/>
      <c r="CD1360" s="2"/>
      <c r="CE1360" s="2"/>
      <c r="CF1360" s="2"/>
      <c r="CG1360" s="2"/>
      <c r="CH1360" s="2"/>
      <c r="CI1360" s="2"/>
      <c r="CJ1360" s="2"/>
      <c r="CK1360" s="2"/>
      <c r="CL1360" s="2"/>
      <c r="CM1360" s="2"/>
      <c r="CN1360" s="2"/>
      <c r="CO1360" s="2"/>
      <c r="CP1360" s="2"/>
      <c r="CQ1360" s="2"/>
      <c r="CR1360" s="2"/>
      <c r="CS1360" s="2"/>
      <c r="CT1360" s="2"/>
      <c r="CU1360" s="2"/>
      <c r="CV1360" s="2"/>
      <c r="CW1360" s="2"/>
      <c r="CX1360" s="2"/>
      <c r="CY1360" s="2"/>
      <c r="CZ1360" s="2"/>
      <c r="DA1360" s="2"/>
      <c r="DB1360" s="2"/>
      <c r="DC1360" s="2"/>
      <c r="DD1360" s="2"/>
      <c r="DE1360" s="2"/>
      <c r="DF1360" s="2"/>
      <c r="DG1360" s="2"/>
      <c r="DH1360" s="2"/>
      <c r="DI1360" s="2"/>
    </row>
    <row r="1361" spans="8:113" x14ac:dyDescent="0.25">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c r="AU1361" s="2"/>
      <c r="AV1361" s="2"/>
      <c r="AW1361" s="2"/>
      <c r="AX1361" s="2"/>
      <c r="AY1361" s="2"/>
      <c r="AZ1361" s="2"/>
      <c r="BA1361" s="2"/>
      <c r="BB1361" s="2"/>
      <c r="BC1361" s="2"/>
      <c r="BD1361" s="2"/>
      <c r="BE1361" s="2"/>
      <c r="BF1361" s="2"/>
      <c r="BG1361" s="2"/>
      <c r="BH1361" s="2"/>
      <c r="BI1361" s="2"/>
      <c r="BJ1361" s="2"/>
      <c r="BK1361" s="2"/>
      <c r="BL1361" s="2"/>
      <c r="BM1361" s="2"/>
      <c r="BN1361" s="2"/>
      <c r="BO1361" s="2"/>
      <c r="BP1361" s="2"/>
      <c r="BQ1361" s="2"/>
      <c r="BR1361" s="2"/>
      <c r="BS1361" s="2"/>
      <c r="BT1361" s="2"/>
      <c r="BU1361" s="2"/>
      <c r="BV1361" s="2"/>
      <c r="BW1361" s="2"/>
      <c r="BX1361" s="2"/>
      <c r="BY1361" s="2"/>
      <c r="BZ1361" s="2"/>
      <c r="CA1361" s="2"/>
      <c r="CB1361" s="2"/>
      <c r="CC1361" s="2"/>
      <c r="CD1361" s="2"/>
      <c r="CE1361" s="2"/>
      <c r="CF1361" s="2"/>
      <c r="CG1361" s="2"/>
      <c r="CH1361" s="2"/>
      <c r="CI1361" s="2"/>
      <c r="CJ1361" s="2"/>
      <c r="CK1361" s="2"/>
      <c r="CL1361" s="2"/>
      <c r="CM1361" s="2"/>
      <c r="CN1361" s="2"/>
      <c r="CO1361" s="2"/>
      <c r="CP1361" s="2"/>
      <c r="CQ1361" s="2"/>
      <c r="CR1361" s="2"/>
      <c r="CS1361" s="2"/>
      <c r="CT1361" s="2"/>
      <c r="CU1361" s="2"/>
      <c r="CV1361" s="2"/>
      <c r="CW1361" s="2"/>
      <c r="CX1361" s="2"/>
      <c r="CY1361" s="2"/>
      <c r="CZ1361" s="2"/>
      <c r="DA1361" s="2"/>
      <c r="DB1361" s="2"/>
      <c r="DC1361" s="2"/>
      <c r="DD1361" s="2"/>
      <c r="DE1361" s="2"/>
      <c r="DF1361" s="2"/>
      <c r="DG1361" s="2"/>
      <c r="DH1361" s="2"/>
      <c r="DI1361" s="2"/>
    </row>
    <row r="1362" spans="8:113" x14ac:dyDescent="0.25">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c r="BK1362" s="2"/>
      <c r="BL1362" s="2"/>
      <c r="BM1362" s="2"/>
      <c r="BN1362" s="2"/>
      <c r="BO1362" s="2"/>
      <c r="BP1362" s="2"/>
      <c r="BQ1362" s="2"/>
      <c r="BR1362" s="2"/>
      <c r="BS1362" s="2"/>
      <c r="BT1362" s="2"/>
      <c r="BU1362" s="2"/>
      <c r="BV1362" s="2"/>
      <c r="BW1362" s="2"/>
      <c r="BX1362" s="2"/>
      <c r="BY1362" s="2"/>
      <c r="BZ1362" s="2"/>
      <c r="CA1362" s="2"/>
      <c r="CB1362" s="2"/>
      <c r="CC1362" s="2"/>
      <c r="CD1362" s="2"/>
      <c r="CE1362" s="2"/>
      <c r="CF1362" s="2"/>
      <c r="CG1362" s="2"/>
      <c r="CH1362" s="2"/>
      <c r="CI1362" s="2"/>
      <c r="CJ1362" s="2"/>
      <c r="CK1362" s="2"/>
      <c r="CL1362" s="2"/>
      <c r="CM1362" s="2"/>
      <c r="CN1362" s="2"/>
      <c r="CO1362" s="2"/>
      <c r="CP1362" s="2"/>
      <c r="CQ1362" s="2"/>
      <c r="CR1362" s="2"/>
      <c r="CS1362" s="2"/>
      <c r="CT1362" s="2"/>
      <c r="CU1362" s="2"/>
      <c r="CV1362" s="2"/>
      <c r="CW1362" s="2"/>
      <c r="CX1362" s="2"/>
      <c r="CY1362" s="2"/>
      <c r="CZ1362" s="2"/>
      <c r="DA1362" s="2"/>
      <c r="DB1362" s="2"/>
      <c r="DC1362" s="2"/>
      <c r="DD1362" s="2"/>
      <c r="DE1362" s="2"/>
      <c r="DF1362" s="2"/>
      <c r="DG1362" s="2"/>
      <c r="DH1362" s="2"/>
      <c r="DI1362" s="2"/>
    </row>
    <row r="1363" spans="8:113" x14ac:dyDescent="0.25">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row>
    <row r="1364" spans="8:113" x14ac:dyDescent="0.25">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c r="AU1364" s="2"/>
      <c r="AV1364" s="2"/>
      <c r="AW1364" s="2"/>
      <c r="AX1364" s="2"/>
      <c r="AY1364" s="2"/>
      <c r="AZ1364" s="2"/>
      <c r="BA1364" s="2"/>
      <c r="BB1364" s="2"/>
      <c r="BC1364" s="2"/>
      <c r="BD1364" s="2"/>
      <c r="BE1364" s="2"/>
      <c r="BF1364" s="2"/>
      <c r="BG1364" s="2"/>
      <c r="BH1364" s="2"/>
      <c r="BI1364" s="2"/>
      <c r="BJ1364" s="2"/>
      <c r="BK1364" s="2"/>
      <c r="BL1364" s="2"/>
      <c r="BM1364" s="2"/>
      <c r="BN1364" s="2"/>
      <c r="BO1364" s="2"/>
      <c r="BP1364" s="2"/>
      <c r="BQ1364" s="2"/>
      <c r="BR1364" s="2"/>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c r="CU1364" s="2"/>
      <c r="CV1364" s="2"/>
      <c r="CW1364" s="2"/>
      <c r="CX1364" s="2"/>
      <c r="CY1364" s="2"/>
      <c r="CZ1364" s="2"/>
      <c r="DA1364" s="2"/>
      <c r="DB1364" s="2"/>
      <c r="DC1364" s="2"/>
      <c r="DD1364" s="2"/>
      <c r="DE1364" s="2"/>
      <c r="DF1364" s="2"/>
      <c r="DG1364" s="2"/>
      <c r="DH1364" s="2"/>
      <c r="DI1364" s="2"/>
    </row>
    <row r="1365" spans="8:113" x14ac:dyDescent="0.25">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c r="AU1365" s="2"/>
      <c r="AV1365" s="2"/>
      <c r="AW1365" s="2"/>
      <c r="AX1365" s="2"/>
      <c r="AY1365" s="2"/>
      <c r="AZ1365" s="2"/>
      <c r="BA1365" s="2"/>
      <c r="BB1365" s="2"/>
      <c r="BC1365" s="2"/>
      <c r="BD1365" s="2"/>
      <c r="BE1365" s="2"/>
      <c r="BF1365" s="2"/>
      <c r="BG1365" s="2"/>
      <c r="BH1365" s="2"/>
      <c r="BI1365" s="2"/>
      <c r="BJ1365" s="2"/>
      <c r="BK1365" s="2"/>
      <c r="BL1365" s="2"/>
      <c r="BM1365" s="2"/>
      <c r="BN1365" s="2"/>
      <c r="BO1365" s="2"/>
      <c r="BP1365" s="2"/>
      <c r="BQ1365" s="2"/>
      <c r="BR1365" s="2"/>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c r="CU1365" s="2"/>
      <c r="CV1365" s="2"/>
      <c r="CW1365" s="2"/>
      <c r="CX1365" s="2"/>
      <c r="CY1365" s="2"/>
      <c r="CZ1365" s="2"/>
      <c r="DA1365" s="2"/>
      <c r="DB1365" s="2"/>
      <c r="DC1365" s="2"/>
      <c r="DD1365" s="2"/>
      <c r="DE1365" s="2"/>
      <c r="DF1365" s="2"/>
      <c r="DG1365" s="2"/>
      <c r="DH1365" s="2"/>
      <c r="DI1365" s="2"/>
    </row>
    <row r="1366" spans="8:113" x14ac:dyDescent="0.25">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c r="AU1366" s="2"/>
      <c r="AV1366" s="2"/>
      <c r="AW1366" s="2"/>
      <c r="AX1366" s="2"/>
      <c r="AY1366" s="2"/>
      <c r="AZ1366" s="2"/>
      <c r="BA1366" s="2"/>
      <c r="BB1366" s="2"/>
      <c r="BC1366" s="2"/>
      <c r="BD1366" s="2"/>
      <c r="BE1366" s="2"/>
      <c r="BF1366" s="2"/>
      <c r="BG1366" s="2"/>
      <c r="BH1366" s="2"/>
      <c r="BI1366" s="2"/>
      <c r="BJ1366" s="2"/>
      <c r="BK1366" s="2"/>
      <c r="BL1366" s="2"/>
      <c r="BM1366" s="2"/>
      <c r="BN1366" s="2"/>
      <c r="BO1366" s="2"/>
      <c r="BP1366" s="2"/>
      <c r="BQ1366" s="2"/>
      <c r="BR1366" s="2"/>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c r="CU1366" s="2"/>
      <c r="CV1366" s="2"/>
      <c r="CW1366" s="2"/>
      <c r="CX1366" s="2"/>
      <c r="CY1366" s="2"/>
      <c r="CZ1366" s="2"/>
      <c r="DA1366" s="2"/>
      <c r="DB1366" s="2"/>
      <c r="DC1366" s="2"/>
      <c r="DD1366" s="2"/>
      <c r="DE1366" s="2"/>
      <c r="DF1366" s="2"/>
      <c r="DG1366" s="2"/>
      <c r="DH1366" s="2"/>
      <c r="DI1366" s="2"/>
    </row>
    <row r="1367" spans="8:113" x14ac:dyDescent="0.25">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c r="AU1367" s="2"/>
      <c r="AV1367" s="2"/>
      <c r="AW1367" s="2"/>
      <c r="AX1367" s="2"/>
      <c r="AY1367" s="2"/>
      <c r="AZ1367" s="2"/>
      <c r="BA1367" s="2"/>
      <c r="BB1367" s="2"/>
      <c r="BC1367" s="2"/>
      <c r="BD1367" s="2"/>
      <c r="BE1367" s="2"/>
      <c r="BF1367" s="2"/>
      <c r="BG1367" s="2"/>
      <c r="BH1367" s="2"/>
      <c r="BI1367" s="2"/>
      <c r="BJ1367" s="2"/>
      <c r="BK1367" s="2"/>
      <c r="BL1367" s="2"/>
      <c r="BM1367" s="2"/>
      <c r="BN1367" s="2"/>
      <c r="BO1367" s="2"/>
      <c r="BP1367" s="2"/>
      <c r="BQ1367" s="2"/>
      <c r="BR1367" s="2"/>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c r="CU1367" s="2"/>
      <c r="CV1367" s="2"/>
      <c r="CW1367" s="2"/>
      <c r="CX1367" s="2"/>
      <c r="CY1367" s="2"/>
      <c r="CZ1367" s="2"/>
      <c r="DA1367" s="2"/>
      <c r="DB1367" s="2"/>
      <c r="DC1367" s="2"/>
      <c r="DD1367" s="2"/>
      <c r="DE1367" s="2"/>
      <c r="DF1367" s="2"/>
      <c r="DG1367" s="2"/>
      <c r="DH1367" s="2"/>
      <c r="DI1367" s="2"/>
    </row>
    <row r="1368" spans="8:113" x14ac:dyDescent="0.25">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c r="AU1368" s="2"/>
      <c r="AV1368" s="2"/>
      <c r="AW1368" s="2"/>
      <c r="AX1368" s="2"/>
      <c r="AY1368" s="2"/>
      <c r="AZ1368" s="2"/>
      <c r="BA1368" s="2"/>
      <c r="BB1368" s="2"/>
      <c r="BC1368" s="2"/>
      <c r="BD1368" s="2"/>
      <c r="BE1368" s="2"/>
      <c r="BF1368" s="2"/>
      <c r="BG1368" s="2"/>
      <c r="BH1368" s="2"/>
      <c r="BI1368" s="2"/>
      <c r="BJ1368" s="2"/>
      <c r="BK1368" s="2"/>
      <c r="BL1368" s="2"/>
      <c r="BM1368" s="2"/>
      <c r="BN1368" s="2"/>
      <c r="BO1368" s="2"/>
      <c r="BP1368" s="2"/>
      <c r="BQ1368" s="2"/>
      <c r="BR1368" s="2"/>
      <c r="BS1368" s="2"/>
      <c r="BT1368" s="2"/>
      <c r="BU1368" s="2"/>
      <c r="BV1368" s="2"/>
      <c r="BW1368" s="2"/>
      <c r="BX1368" s="2"/>
      <c r="BY1368" s="2"/>
      <c r="BZ1368" s="2"/>
      <c r="CA1368" s="2"/>
      <c r="CB1368" s="2"/>
      <c r="CC1368" s="2"/>
      <c r="CD1368" s="2"/>
      <c r="CE1368" s="2"/>
      <c r="CF1368" s="2"/>
      <c r="CG1368" s="2"/>
      <c r="CH1368" s="2"/>
      <c r="CI1368" s="2"/>
      <c r="CJ1368" s="2"/>
      <c r="CK1368" s="2"/>
      <c r="CL1368" s="2"/>
      <c r="CM1368" s="2"/>
      <c r="CN1368" s="2"/>
      <c r="CO1368" s="2"/>
      <c r="CP1368" s="2"/>
      <c r="CQ1368" s="2"/>
      <c r="CR1368" s="2"/>
      <c r="CS1368" s="2"/>
      <c r="CT1368" s="2"/>
      <c r="CU1368" s="2"/>
      <c r="CV1368" s="2"/>
      <c r="CW1368" s="2"/>
      <c r="CX1368" s="2"/>
      <c r="CY1368" s="2"/>
      <c r="CZ1368" s="2"/>
      <c r="DA1368" s="2"/>
      <c r="DB1368" s="2"/>
      <c r="DC1368" s="2"/>
      <c r="DD1368" s="2"/>
      <c r="DE1368" s="2"/>
      <c r="DF1368" s="2"/>
      <c r="DG1368" s="2"/>
      <c r="DH1368" s="2"/>
      <c r="DI1368" s="2"/>
    </row>
    <row r="1369" spans="8:113" x14ac:dyDescent="0.25">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c r="BK1369" s="2"/>
      <c r="BL1369" s="2"/>
      <c r="BM1369" s="2"/>
      <c r="BN1369" s="2"/>
      <c r="BO1369" s="2"/>
      <c r="BP1369" s="2"/>
      <c r="BQ1369" s="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row>
    <row r="1370" spans="8:113" x14ac:dyDescent="0.25">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c r="AU1370" s="2"/>
      <c r="AV1370" s="2"/>
      <c r="AW1370" s="2"/>
      <c r="AX1370" s="2"/>
      <c r="AY1370" s="2"/>
      <c r="AZ1370" s="2"/>
      <c r="BA1370" s="2"/>
      <c r="BB1370" s="2"/>
      <c r="BC1370" s="2"/>
      <c r="BD1370" s="2"/>
      <c r="BE1370" s="2"/>
      <c r="BF1370" s="2"/>
      <c r="BG1370" s="2"/>
      <c r="BH1370" s="2"/>
      <c r="BI1370" s="2"/>
      <c r="BJ1370" s="2"/>
      <c r="BK1370" s="2"/>
      <c r="BL1370" s="2"/>
      <c r="BM1370" s="2"/>
      <c r="BN1370" s="2"/>
      <c r="BO1370" s="2"/>
      <c r="BP1370" s="2"/>
      <c r="BQ1370" s="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row>
    <row r="1371" spans="8:113" x14ac:dyDescent="0.25">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c r="AU1371" s="2"/>
      <c r="AV1371" s="2"/>
      <c r="AW1371" s="2"/>
      <c r="AX1371" s="2"/>
      <c r="AY1371" s="2"/>
      <c r="AZ1371" s="2"/>
      <c r="BA1371" s="2"/>
      <c r="BB1371" s="2"/>
      <c r="BC1371" s="2"/>
      <c r="BD1371" s="2"/>
      <c r="BE1371" s="2"/>
      <c r="BF1371" s="2"/>
      <c r="BG1371" s="2"/>
      <c r="BH1371" s="2"/>
      <c r="BI1371" s="2"/>
      <c r="BJ1371" s="2"/>
      <c r="BK1371" s="2"/>
      <c r="BL1371" s="2"/>
      <c r="BM1371" s="2"/>
      <c r="BN1371" s="2"/>
      <c r="BO1371" s="2"/>
      <c r="BP1371" s="2"/>
      <c r="BQ1371" s="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row>
    <row r="1372" spans="8:113" x14ac:dyDescent="0.25">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row>
    <row r="1373" spans="8:113" x14ac:dyDescent="0.25">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c r="AW1373" s="2"/>
      <c r="AX1373" s="2"/>
      <c r="AY1373" s="2"/>
      <c r="AZ1373" s="2"/>
      <c r="BA1373" s="2"/>
      <c r="BB1373" s="2"/>
      <c r="BC1373" s="2"/>
      <c r="BD1373" s="2"/>
      <c r="BE1373" s="2"/>
      <c r="BF1373" s="2"/>
      <c r="BG1373" s="2"/>
      <c r="BH1373" s="2"/>
      <c r="BI1373" s="2"/>
      <c r="BJ1373" s="2"/>
      <c r="BK1373" s="2"/>
      <c r="BL1373" s="2"/>
      <c r="BM1373" s="2"/>
      <c r="BN1373" s="2"/>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row>
    <row r="1374" spans="8:113" x14ac:dyDescent="0.25">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c r="AW1374" s="2"/>
      <c r="AX1374" s="2"/>
      <c r="AY1374" s="2"/>
      <c r="AZ1374" s="2"/>
      <c r="BA1374" s="2"/>
      <c r="BB1374" s="2"/>
      <c r="BC1374" s="2"/>
      <c r="BD1374" s="2"/>
      <c r="BE1374" s="2"/>
      <c r="BF1374" s="2"/>
      <c r="BG1374" s="2"/>
      <c r="BH1374" s="2"/>
      <c r="BI1374" s="2"/>
      <c r="BJ1374" s="2"/>
      <c r="BK1374" s="2"/>
      <c r="BL1374" s="2"/>
      <c r="BM1374" s="2"/>
      <c r="BN1374" s="2"/>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row>
    <row r="1375" spans="8:113" x14ac:dyDescent="0.25">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c r="BK1375" s="2"/>
      <c r="BL1375" s="2"/>
      <c r="BM1375" s="2"/>
      <c r="BN1375" s="2"/>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row>
    <row r="1376" spans="8:113" x14ac:dyDescent="0.25">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c r="AW1376" s="2"/>
      <c r="AX1376" s="2"/>
      <c r="AY1376" s="2"/>
      <c r="AZ1376" s="2"/>
      <c r="BA1376" s="2"/>
      <c r="BB1376" s="2"/>
      <c r="BC1376" s="2"/>
      <c r="BD1376" s="2"/>
      <c r="BE1376" s="2"/>
      <c r="BF1376" s="2"/>
      <c r="BG1376" s="2"/>
      <c r="BH1376" s="2"/>
      <c r="BI1376" s="2"/>
      <c r="BJ1376" s="2"/>
      <c r="BK1376" s="2"/>
      <c r="BL1376" s="2"/>
      <c r="BM1376" s="2"/>
      <c r="BN1376" s="2"/>
      <c r="BO1376" s="2"/>
      <c r="BP1376" s="2"/>
      <c r="BQ1376" s="2"/>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row>
    <row r="1377" spans="8:113" x14ac:dyDescent="0.25">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c r="BK1377" s="2"/>
      <c r="BL1377" s="2"/>
      <c r="BM1377" s="2"/>
      <c r="BN1377" s="2"/>
      <c r="BO1377" s="2"/>
      <c r="BP1377" s="2"/>
      <c r="BQ1377" s="2"/>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row>
    <row r="1378" spans="8:113" x14ac:dyDescent="0.25">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c r="AW1378" s="2"/>
      <c r="AX1378" s="2"/>
      <c r="AY1378" s="2"/>
      <c r="AZ1378" s="2"/>
      <c r="BA1378" s="2"/>
      <c r="BB1378" s="2"/>
      <c r="BC1378" s="2"/>
      <c r="BD1378" s="2"/>
      <c r="BE1378" s="2"/>
      <c r="BF1378" s="2"/>
      <c r="BG1378" s="2"/>
      <c r="BH1378" s="2"/>
      <c r="BI1378" s="2"/>
      <c r="BJ1378" s="2"/>
      <c r="BK1378" s="2"/>
      <c r="BL1378" s="2"/>
      <c r="BM1378" s="2"/>
      <c r="BN1378" s="2"/>
      <c r="BO1378" s="2"/>
      <c r="BP1378" s="2"/>
      <c r="BQ1378" s="2"/>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row>
    <row r="1379" spans="8:113" x14ac:dyDescent="0.25">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c r="BK1379" s="2"/>
      <c r="BL1379" s="2"/>
      <c r="BM1379" s="2"/>
      <c r="BN1379" s="2"/>
      <c r="BO1379" s="2"/>
      <c r="BP1379" s="2"/>
      <c r="BQ1379" s="2"/>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row>
    <row r="1380" spans="8:113" x14ac:dyDescent="0.25">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c r="BK1380" s="2"/>
      <c r="BL1380" s="2"/>
      <c r="BM1380" s="2"/>
      <c r="BN1380" s="2"/>
      <c r="BO1380" s="2"/>
      <c r="BP1380" s="2"/>
      <c r="BQ1380" s="2"/>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row>
    <row r="1381" spans="8:113" x14ac:dyDescent="0.25">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c r="BK1381" s="2"/>
      <c r="BL1381" s="2"/>
      <c r="BM1381" s="2"/>
      <c r="BN1381" s="2"/>
      <c r="BO1381" s="2"/>
      <c r="BP1381" s="2"/>
      <c r="BQ1381" s="2"/>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row>
    <row r="1382" spans="8:113" x14ac:dyDescent="0.25">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c r="AU1382" s="2"/>
      <c r="AV1382" s="2"/>
      <c r="AW1382" s="2"/>
      <c r="AX1382" s="2"/>
      <c r="AY1382" s="2"/>
      <c r="AZ1382" s="2"/>
      <c r="BA1382" s="2"/>
      <c r="BB1382" s="2"/>
      <c r="BC1382" s="2"/>
      <c r="BD1382" s="2"/>
      <c r="BE1382" s="2"/>
      <c r="BF1382" s="2"/>
      <c r="BG1382" s="2"/>
      <c r="BH1382" s="2"/>
      <c r="BI1382" s="2"/>
      <c r="BJ1382" s="2"/>
      <c r="BK1382" s="2"/>
      <c r="BL1382" s="2"/>
      <c r="BM1382" s="2"/>
      <c r="BN1382" s="2"/>
      <c r="BO1382" s="2"/>
      <c r="BP1382" s="2"/>
      <c r="BQ1382" s="2"/>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row>
    <row r="1383" spans="8:113" x14ac:dyDescent="0.25">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c r="AU1383" s="2"/>
      <c r="AV1383" s="2"/>
      <c r="AW1383" s="2"/>
      <c r="AX1383" s="2"/>
      <c r="AY1383" s="2"/>
      <c r="AZ1383" s="2"/>
      <c r="BA1383" s="2"/>
      <c r="BB1383" s="2"/>
      <c r="BC1383" s="2"/>
      <c r="BD1383" s="2"/>
      <c r="BE1383" s="2"/>
      <c r="BF1383" s="2"/>
      <c r="BG1383" s="2"/>
      <c r="BH1383" s="2"/>
      <c r="BI1383" s="2"/>
      <c r="BJ1383" s="2"/>
      <c r="BK1383" s="2"/>
      <c r="BL1383" s="2"/>
      <c r="BM1383" s="2"/>
      <c r="BN1383" s="2"/>
      <c r="BO1383" s="2"/>
      <c r="BP1383" s="2"/>
      <c r="BQ1383" s="2"/>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row>
    <row r="1384" spans="8:113" x14ac:dyDescent="0.25">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c r="AU1384" s="2"/>
      <c r="AV1384" s="2"/>
      <c r="AW1384" s="2"/>
      <c r="AX1384" s="2"/>
      <c r="AY1384" s="2"/>
      <c r="AZ1384" s="2"/>
      <c r="BA1384" s="2"/>
      <c r="BB1384" s="2"/>
      <c r="BC1384" s="2"/>
      <c r="BD1384" s="2"/>
      <c r="BE1384" s="2"/>
      <c r="BF1384" s="2"/>
      <c r="BG1384" s="2"/>
      <c r="BH1384" s="2"/>
      <c r="BI1384" s="2"/>
      <c r="BJ1384" s="2"/>
      <c r="BK1384" s="2"/>
      <c r="BL1384" s="2"/>
      <c r="BM1384" s="2"/>
      <c r="BN1384" s="2"/>
      <c r="BO1384" s="2"/>
      <c r="BP1384" s="2"/>
      <c r="BQ1384" s="2"/>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row>
    <row r="1385" spans="8:113" x14ac:dyDescent="0.25">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c r="AU1385" s="2"/>
      <c r="AV1385" s="2"/>
      <c r="AW1385" s="2"/>
      <c r="AX1385" s="2"/>
      <c r="AY1385" s="2"/>
      <c r="AZ1385" s="2"/>
      <c r="BA1385" s="2"/>
      <c r="BB1385" s="2"/>
      <c r="BC1385" s="2"/>
      <c r="BD1385" s="2"/>
      <c r="BE1385" s="2"/>
      <c r="BF1385" s="2"/>
      <c r="BG1385" s="2"/>
      <c r="BH1385" s="2"/>
      <c r="BI1385" s="2"/>
      <c r="BJ1385" s="2"/>
      <c r="BK1385" s="2"/>
      <c r="BL1385" s="2"/>
      <c r="BM1385" s="2"/>
      <c r="BN1385" s="2"/>
      <c r="BO1385" s="2"/>
      <c r="BP1385" s="2"/>
      <c r="BQ1385" s="2"/>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row>
    <row r="1386" spans="8:113" x14ac:dyDescent="0.25">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c r="AU1386" s="2"/>
      <c r="AV1386" s="2"/>
      <c r="AW1386" s="2"/>
      <c r="AX1386" s="2"/>
      <c r="AY1386" s="2"/>
      <c r="AZ1386" s="2"/>
      <c r="BA1386" s="2"/>
      <c r="BB1386" s="2"/>
      <c r="BC1386" s="2"/>
      <c r="BD1386" s="2"/>
      <c r="BE1386" s="2"/>
      <c r="BF1386" s="2"/>
      <c r="BG1386" s="2"/>
      <c r="BH1386" s="2"/>
      <c r="BI1386" s="2"/>
      <c r="BJ1386" s="2"/>
      <c r="BK1386" s="2"/>
      <c r="BL1386" s="2"/>
      <c r="BM1386" s="2"/>
      <c r="BN1386" s="2"/>
      <c r="BO1386" s="2"/>
      <c r="BP1386" s="2"/>
      <c r="BQ1386" s="2"/>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row>
    <row r="1387" spans="8:113" x14ac:dyDescent="0.25">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c r="BK1387" s="2"/>
      <c r="BL1387" s="2"/>
      <c r="BM1387" s="2"/>
      <c r="BN1387" s="2"/>
      <c r="BO1387" s="2"/>
      <c r="BP1387" s="2"/>
      <c r="BQ1387" s="2"/>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row>
    <row r="1388" spans="8:113" x14ac:dyDescent="0.25">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c r="AU1388" s="2"/>
      <c r="AV1388" s="2"/>
      <c r="AW1388" s="2"/>
      <c r="AX1388" s="2"/>
      <c r="AY1388" s="2"/>
      <c r="AZ1388" s="2"/>
      <c r="BA1388" s="2"/>
      <c r="BB1388" s="2"/>
      <c r="BC1388" s="2"/>
      <c r="BD1388" s="2"/>
      <c r="BE1388" s="2"/>
      <c r="BF1388" s="2"/>
      <c r="BG1388" s="2"/>
      <c r="BH1388" s="2"/>
      <c r="BI1388" s="2"/>
      <c r="BJ1388" s="2"/>
      <c r="BK1388" s="2"/>
      <c r="BL1388" s="2"/>
      <c r="BM1388" s="2"/>
      <c r="BN1388" s="2"/>
      <c r="BO1388" s="2"/>
      <c r="BP1388" s="2"/>
      <c r="BQ1388" s="2"/>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row>
    <row r="1389" spans="8:113" x14ac:dyDescent="0.25">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c r="BG1389" s="2"/>
      <c r="BH1389" s="2"/>
      <c r="BI1389" s="2"/>
      <c r="BJ1389" s="2"/>
      <c r="BK1389" s="2"/>
      <c r="BL1389" s="2"/>
      <c r="BM1389" s="2"/>
      <c r="BN1389" s="2"/>
      <c r="BO1389" s="2"/>
      <c r="BP1389" s="2"/>
      <c r="BQ1389" s="2"/>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row>
    <row r="1390" spans="8:113" x14ac:dyDescent="0.25">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c r="BG1390" s="2"/>
      <c r="BH1390" s="2"/>
      <c r="BI1390" s="2"/>
      <c r="BJ1390" s="2"/>
      <c r="BK1390" s="2"/>
      <c r="BL1390" s="2"/>
      <c r="BM1390" s="2"/>
      <c r="BN1390" s="2"/>
      <c r="BO1390" s="2"/>
      <c r="BP1390" s="2"/>
      <c r="BQ1390" s="2"/>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row>
    <row r="1391" spans="8:113" x14ac:dyDescent="0.25">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c r="BG1391" s="2"/>
      <c r="BH1391" s="2"/>
      <c r="BI1391" s="2"/>
      <c r="BJ1391" s="2"/>
      <c r="BK1391" s="2"/>
      <c r="BL1391" s="2"/>
      <c r="BM1391" s="2"/>
      <c r="BN1391" s="2"/>
      <c r="BO1391" s="2"/>
      <c r="BP1391" s="2"/>
      <c r="BQ1391" s="2"/>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row>
    <row r="1392" spans="8:113" x14ac:dyDescent="0.25">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c r="BK1392" s="2"/>
      <c r="BL1392" s="2"/>
      <c r="BM1392" s="2"/>
      <c r="BN1392" s="2"/>
      <c r="BO1392" s="2"/>
      <c r="BP1392" s="2"/>
      <c r="BQ1392" s="2"/>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row>
    <row r="1393" spans="8:113" x14ac:dyDescent="0.25">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c r="BG1393" s="2"/>
      <c r="BH1393" s="2"/>
      <c r="BI1393" s="2"/>
      <c r="BJ1393" s="2"/>
      <c r="BK1393" s="2"/>
      <c r="BL1393" s="2"/>
      <c r="BM1393" s="2"/>
      <c r="BN1393" s="2"/>
      <c r="BO1393" s="2"/>
      <c r="BP1393" s="2"/>
      <c r="BQ1393" s="2"/>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row>
    <row r="1394" spans="8:113" x14ac:dyDescent="0.25">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c r="BK1394" s="2"/>
      <c r="BL1394" s="2"/>
      <c r="BM1394" s="2"/>
      <c r="BN1394" s="2"/>
      <c r="BO1394" s="2"/>
      <c r="BP1394" s="2"/>
      <c r="BQ1394" s="2"/>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row>
    <row r="1395" spans="8:113" x14ac:dyDescent="0.25">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c r="BK1395" s="2"/>
      <c r="BL1395" s="2"/>
      <c r="BM1395" s="2"/>
      <c r="BN1395" s="2"/>
      <c r="BO1395" s="2"/>
      <c r="BP1395" s="2"/>
      <c r="BQ1395" s="2"/>
      <c r="BR1395" s="2"/>
      <c r="BS1395" s="2"/>
      <c r="BT1395" s="2"/>
      <c r="BU1395" s="2"/>
      <c r="BV1395" s="2"/>
      <c r="BW1395" s="2"/>
      <c r="BX1395" s="2"/>
      <c r="BY1395" s="2"/>
      <c r="BZ1395" s="2"/>
      <c r="CA1395" s="2"/>
      <c r="CB1395" s="2"/>
      <c r="CC1395" s="2"/>
      <c r="CD1395" s="2"/>
      <c r="CE1395" s="2"/>
      <c r="CF1395" s="2"/>
      <c r="CG1395" s="2"/>
      <c r="CH1395" s="2"/>
      <c r="CI1395" s="2"/>
      <c r="CJ1395" s="2"/>
      <c r="CK1395" s="2"/>
      <c r="CL1395" s="2"/>
      <c r="CM1395" s="2"/>
      <c r="CN1395" s="2"/>
      <c r="CO1395" s="2"/>
      <c r="CP1395" s="2"/>
      <c r="CQ1395" s="2"/>
      <c r="CR1395" s="2"/>
      <c r="CS1395" s="2"/>
      <c r="CT1395" s="2"/>
      <c r="CU1395" s="2"/>
      <c r="CV1395" s="2"/>
      <c r="CW1395" s="2"/>
      <c r="CX1395" s="2"/>
      <c r="CY1395" s="2"/>
      <c r="CZ1395" s="2"/>
      <c r="DA1395" s="2"/>
      <c r="DB1395" s="2"/>
      <c r="DC1395" s="2"/>
      <c r="DD1395" s="2"/>
      <c r="DE1395" s="2"/>
      <c r="DF1395" s="2"/>
      <c r="DG1395" s="2"/>
      <c r="DH1395" s="2"/>
      <c r="DI1395" s="2"/>
    </row>
    <row r="1396" spans="8:113" x14ac:dyDescent="0.25">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c r="AU1396" s="2"/>
      <c r="AV1396" s="2"/>
      <c r="AW1396" s="2"/>
      <c r="AX1396" s="2"/>
      <c r="AY1396" s="2"/>
      <c r="AZ1396" s="2"/>
      <c r="BA1396" s="2"/>
      <c r="BB1396" s="2"/>
      <c r="BC1396" s="2"/>
      <c r="BD1396" s="2"/>
      <c r="BE1396" s="2"/>
      <c r="BF1396" s="2"/>
      <c r="BG1396" s="2"/>
      <c r="BH1396" s="2"/>
      <c r="BI1396" s="2"/>
      <c r="BJ1396" s="2"/>
      <c r="BK1396" s="2"/>
      <c r="BL1396" s="2"/>
      <c r="BM1396" s="2"/>
      <c r="BN1396" s="2"/>
      <c r="BO1396" s="2"/>
      <c r="BP1396" s="2"/>
      <c r="BQ1396" s="2"/>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row>
    <row r="1397" spans="8:113" x14ac:dyDescent="0.25">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c r="AU1397" s="2"/>
      <c r="AV1397" s="2"/>
      <c r="AW1397" s="2"/>
      <c r="AX1397" s="2"/>
      <c r="AY1397" s="2"/>
      <c r="AZ1397" s="2"/>
      <c r="BA1397" s="2"/>
      <c r="BB1397" s="2"/>
      <c r="BC1397" s="2"/>
      <c r="BD1397" s="2"/>
      <c r="BE1397" s="2"/>
      <c r="BF1397" s="2"/>
      <c r="BG1397" s="2"/>
      <c r="BH1397" s="2"/>
      <c r="BI1397" s="2"/>
      <c r="BJ1397" s="2"/>
      <c r="BK1397" s="2"/>
      <c r="BL1397" s="2"/>
      <c r="BM1397" s="2"/>
      <c r="BN1397" s="2"/>
      <c r="BO1397" s="2"/>
      <c r="BP1397" s="2"/>
      <c r="BQ1397" s="2"/>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row>
    <row r="1398" spans="8:113" x14ac:dyDescent="0.25">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c r="AU1398" s="2"/>
      <c r="AV1398" s="2"/>
      <c r="AW1398" s="2"/>
      <c r="AX1398" s="2"/>
      <c r="AY1398" s="2"/>
      <c r="AZ1398" s="2"/>
      <c r="BA1398" s="2"/>
      <c r="BB1398" s="2"/>
      <c r="BC1398" s="2"/>
      <c r="BD1398" s="2"/>
      <c r="BE1398" s="2"/>
      <c r="BF1398" s="2"/>
      <c r="BG1398" s="2"/>
      <c r="BH1398" s="2"/>
      <c r="BI1398" s="2"/>
      <c r="BJ1398" s="2"/>
      <c r="BK1398" s="2"/>
      <c r="BL1398" s="2"/>
      <c r="BM1398" s="2"/>
      <c r="BN1398" s="2"/>
      <c r="BO1398" s="2"/>
      <c r="BP1398" s="2"/>
      <c r="BQ1398" s="2"/>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row>
    <row r="1399" spans="8:113" x14ac:dyDescent="0.25">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c r="AU1399" s="2"/>
      <c r="AV1399" s="2"/>
      <c r="AW1399" s="2"/>
      <c r="AX1399" s="2"/>
      <c r="AY1399" s="2"/>
      <c r="AZ1399" s="2"/>
      <c r="BA1399" s="2"/>
      <c r="BB1399" s="2"/>
      <c r="BC1399" s="2"/>
      <c r="BD1399" s="2"/>
      <c r="BE1399" s="2"/>
      <c r="BF1399" s="2"/>
      <c r="BG1399" s="2"/>
      <c r="BH1399" s="2"/>
      <c r="BI1399" s="2"/>
      <c r="BJ1399" s="2"/>
      <c r="BK1399" s="2"/>
      <c r="BL1399" s="2"/>
      <c r="BM1399" s="2"/>
      <c r="BN1399" s="2"/>
      <c r="BO1399" s="2"/>
      <c r="BP1399" s="2"/>
      <c r="BQ1399" s="2"/>
      <c r="BR1399" s="2"/>
      <c r="BS1399" s="2"/>
      <c r="BT1399" s="2"/>
      <c r="BU1399" s="2"/>
      <c r="BV1399" s="2"/>
      <c r="BW1399" s="2"/>
      <c r="BX1399" s="2"/>
      <c r="BY1399" s="2"/>
      <c r="BZ1399" s="2"/>
      <c r="CA1399" s="2"/>
      <c r="CB1399" s="2"/>
      <c r="CC1399" s="2"/>
      <c r="CD1399" s="2"/>
      <c r="CE1399" s="2"/>
      <c r="CF1399" s="2"/>
      <c r="CG1399" s="2"/>
      <c r="CH1399" s="2"/>
      <c r="CI1399" s="2"/>
      <c r="CJ1399" s="2"/>
      <c r="CK1399" s="2"/>
      <c r="CL1399" s="2"/>
      <c r="CM1399" s="2"/>
      <c r="CN1399" s="2"/>
      <c r="CO1399" s="2"/>
      <c r="CP1399" s="2"/>
      <c r="CQ1399" s="2"/>
      <c r="CR1399" s="2"/>
      <c r="CS1399" s="2"/>
      <c r="CT1399" s="2"/>
      <c r="CU1399" s="2"/>
      <c r="CV1399" s="2"/>
      <c r="CW1399" s="2"/>
      <c r="CX1399" s="2"/>
      <c r="CY1399" s="2"/>
      <c r="CZ1399" s="2"/>
      <c r="DA1399" s="2"/>
      <c r="DB1399" s="2"/>
      <c r="DC1399" s="2"/>
      <c r="DD1399" s="2"/>
      <c r="DE1399" s="2"/>
      <c r="DF1399" s="2"/>
      <c r="DG1399" s="2"/>
      <c r="DH1399" s="2"/>
      <c r="DI1399" s="2"/>
    </row>
    <row r="1400" spans="8:113" x14ac:dyDescent="0.25">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c r="BK1400" s="2"/>
      <c r="BL1400" s="2"/>
      <c r="BM1400" s="2"/>
      <c r="BN1400" s="2"/>
      <c r="BO1400" s="2"/>
      <c r="BP1400" s="2"/>
      <c r="BQ1400" s="2"/>
      <c r="BR1400" s="2"/>
      <c r="BS1400" s="2"/>
      <c r="BT1400" s="2"/>
      <c r="BU1400" s="2"/>
      <c r="BV1400" s="2"/>
      <c r="BW1400" s="2"/>
      <c r="BX1400" s="2"/>
      <c r="BY1400" s="2"/>
      <c r="BZ1400" s="2"/>
      <c r="CA1400" s="2"/>
      <c r="CB1400" s="2"/>
      <c r="CC1400" s="2"/>
      <c r="CD1400" s="2"/>
      <c r="CE1400" s="2"/>
      <c r="CF1400" s="2"/>
      <c r="CG1400" s="2"/>
      <c r="CH1400" s="2"/>
      <c r="CI1400" s="2"/>
      <c r="CJ1400" s="2"/>
      <c r="CK1400" s="2"/>
      <c r="CL1400" s="2"/>
      <c r="CM1400" s="2"/>
      <c r="CN1400" s="2"/>
      <c r="CO1400" s="2"/>
      <c r="CP1400" s="2"/>
      <c r="CQ1400" s="2"/>
      <c r="CR1400" s="2"/>
      <c r="CS1400" s="2"/>
      <c r="CT1400" s="2"/>
      <c r="CU1400" s="2"/>
      <c r="CV1400" s="2"/>
      <c r="CW1400" s="2"/>
      <c r="CX1400" s="2"/>
      <c r="CY1400" s="2"/>
      <c r="CZ1400" s="2"/>
      <c r="DA1400" s="2"/>
      <c r="DB1400" s="2"/>
      <c r="DC1400" s="2"/>
      <c r="DD1400" s="2"/>
      <c r="DE1400" s="2"/>
      <c r="DF1400" s="2"/>
      <c r="DG1400" s="2"/>
      <c r="DH1400" s="2"/>
      <c r="DI1400" s="2"/>
    </row>
    <row r="1401" spans="8:113" x14ac:dyDescent="0.25">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c r="AU1401" s="2"/>
      <c r="AV1401" s="2"/>
      <c r="AW1401" s="2"/>
      <c r="AX1401" s="2"/>
      <c r="AY1401" s="2"/>
      <c r="AZ1401" s="2"/>
      <c r="BA1401" s="2"/>
      <c r="BB1401" s="2"/>
      <c r="BC1401" s="2"/>
      <c r="BD1401" s="2"/>
      <c r="BE1401" s="2"/>
      <c r="BF1401" s="2"/>
      <c r="BG1401" s="2"/>
      <c r="BH1401" s="2"/>
      <c r="BI1401" s="2"/>
      <c r="BJ1401" s="2"/>
      <c r="BK1401" s="2"/>
      <c r="BL1401" s="2"/>
      <c r="BM1401" s="2"/>
      <c r="BN1401" s="2"/>
      <c r="BO1401" s="2"/>
      <c r="BP1401" s="2"/>
      <c r="BQ1401" s="2"/>
      <c r="BR1401" s="2"/>
      <c r="BS1401" s="2"/>
      <c r="BT1401" s="2"/>
      <c r="BU1401" s="2"/>
      <c r="BV1401" s="2"/>
      <c r="BW1401" s="2"/>
      <c r="BX1401" s="2"/>
      <c r="BY1401" s="2"/>
      <c r="BZ1401" s="2"/>
      <c r="CA1401" s="2"/>
      <c r="CB1401" s="2"/>
      <c r="CC1401" s="2"/>
      <c r="CD1401" s="2"/>
      <c r="CE1401" s="2"/>
      <c r="CF1401" s="2"/>
      <c r="CG1401" s="2"/>
      <c r="CH1401" s="2"/>
      <c r="CI1401" s="2"/>
      <c r="CJ1401" s="2"/>
      <c r="CK1401" s="2"/>
      <c r="CL1401" s="2"/>
      <c r="CM1401" s="2"/>
      <c r="CN1401" s="2"/>
      <c r="CO1401" s="2"/>
      <c r="CP1401" s="2"/>
      <c r="CQ1401" s="2"/>
      <c r="CR1401" s="2"/>
      <c r="CS1401" s="2"/>
      <c r="CT1401" s="2"/>
      <c r="CU1401" s="2"/>
      <c r="CV1401" s="2"/>
      <c r="CW1401" s="2"/>
      <c r="CX1401" s="2"/>
      <c r="CY1401" s="2"/>
      <c r="CZ1401" s="2"/>
      <c r="DA1401" s="2"/>
      <c r="DB1401" s="2"/>
      <c r="DC1401" s="2"/>
      <c r="DD1401" s="2"/>
      <c r="DE1401" s="2"/>
      <c r="DF1401" s="2"/>
      <c r="DG1401" s="2"/>
      <c r="DH1401" s="2"/>
      <c r="DI1401" s="2"/>
    </row>
    <row r="1402" spans="8:113" x14ac:dyDescent="0.25">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c r="BG1402" s="2"/>
      <c r="BH1402" s="2"/>
      <c r="BI1402" s="2"/>
      <c r="BJ1402" s="2"/>
      <c r="BK1402" s="2"/>
      <c r="BL1402" s="2"/>
      <c r="BM1402" s="2"/>
      <c r="BN1402" s="2"/>
      <c r="BO1402" s="2"/>
      <c r="BP1402" s="2"/>
      <c r="BQ1402" s="2"/>
      <c r="BR1402" s="2"/>
      <c r="BS1402" s="2"/>
      <c r="BT1402" s="2"/>
      <c r="BU1402" s="2"/>
      <c r="BV1402" s="2"/>
      <c r="BW1402" s="2"/>
      <c r="BX1402" s="2"/>
      <c r="BY1402" s="2"/>
      <c r="BZ1402" s="2"/>
      <c r="CA1402" s="2"/>
      <c r="CB1402" s="2"/>
      <c r="CC1402" s="2"/>
      <c r="CD1402" s="2"/>
      <c r="CE1402" s="2"/>
      <c r="CF1402" s="2"/>
      <c r="CG1402" s="2"/>
      <c r="CH1402" s="2"/>
      <c r="CI1402" s="2"/>
      <c r="CJ1402" s="2"/>
      <c r="CK1402" s="2"/>
      <c r="CL1402" s="2"/>
      <c r="CM1402" s="2"/>
      <c r="CN1402" s="2"/>
      <c r="CO1402" s="2"/>
      <c r="CP1402" s="2"/>
      <c r="CQ1402" s="2"/>
      <c r="CR1402" s="2"/>
      <c r="CS1402" s="2"/>
      <c r="CT1402" s="2"/>
      <c r="CU1402" s="2"/>
      <c r="CV1402" s="2"/>
      <c r="CW1402" s="2"/>
      <c r="CX1402" s="2"/>
      <c r="CY1402" s="2"/>
      <c r="CZ1402" s="2"/>
      <c r="DA1402" s="2"/>
      <c r="DB1402" s="2"/>
      <c r="DC1402" s="2"/>
      <c r="DD1402" s="2"/>
      <c r="DE1402" s="2"/>
      <c r="DF1402" s="2"/>
      <c r="DG1402" s="2"/>
      <c r="DH1402" s="2"/>
      <c r="DI1402" s="2"/>
    </row>
    <row r="1403" spans="8:113" x14ac:dyDescent="0.25">
      <c r="H1403" s="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c r="AU1403" s="2"/>
      <c r="AV1403" s="2"/>
      <c r="AW1403" s="2"/>
      <c r="AX1403" s="2"/>
      <c r="AY1403" s="2"/>
      <c r="AZ1403" s="2"/>
      <c r="BA1403" s="2"/>
      <c r="BB1403" s="2"/>
      <c r="BC1403" s="2"/>
      <c r="BD1403" s="2"/>
      <c r="BE1403" s="2"/>
      <c r="BF1403" s="2"/>
      <c r="BG1403" s="2"/>
      <c r="BH1403" s="2"/>
      <c r="BI1403" s="2"/>
      <c r="BJ1403" s="2"/>
      <c r="BK1403" s="2"/>
      <c r="BL1403" s="2"/>
      <c r="BM1403" s="2"/>
      <c r="BN1403" s="2"/>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row>
    <row r="1404" spans="8:113" x14ac:dyDescent="0.25">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row>
    <row r="1405" spans="8:113" x14ac:dyDescent="0.25">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row>
    <row r="1406" spans="8:113" x14ac:dyDescent="0.25">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c r="AW1406" s="2"/>
      <c r="AX1406" s="2"/>
      <c r="AY1406" s="2"/>
      <c r="AZ1406" s="2"/>
      <c r="BA1406" s="2"/>
      <c r="BB1406" s="2"/>
      <c r="BC1406" s="2"/>
      <c r="BD1406" s="2"/>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row>
    <row r="1407" spans="8:113" x14ac:dyDescent="0.25">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c r="AW1407" s="2"/>
      <c r="AX1407" s="2"/>
      <c r="AY1407" s="2"/>
      <c r="AZ1407" s="2"/>
      <c r="BA1407" s="2"/>
      <c r="BB1407" s="2"/>
      <c r="BC1407" s="2"/>
      <c r="BD1407" s="2"/>
      <c r="BE1407" s="2"/>
      <c r="BF1407" s="2"/>
      <c r="BG1407" s="2"/>
      <c r="BH1407" s="2"/>
      <c r="BI1407" s="2"/>
      <c r="BJ1407" s="2"/>
      <c r="BK1407" s="2"/>
      <c r="BL1407" s="2"/>
      <c r="BM1407" s="2"/>
      <c r="BN1407" s="2"/>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row>
    <row r="1408" spans="8:113" x14ac:dyDescent="0.25">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c r="BK1408" s="2"/>
      <c r="BL1408" s="2"/>
      <c r="BM1408" s="2"/>
      <c r="BN1408" s="2"/>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row>
    <row r="1409" spans="8:113" x14ac:dyDescent="0.25">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row>
    <row r="1410" spans="8:113" x14ac:dyDescent="0.25">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row>
    <row r="1411" spans="8:113" x14ac:dyDescent="0.25">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c r="BK1411" s="2"/>
      <c r="BL1411" s="2"/>
      <c r="BM1411" s="2"/>
      <c r="BN1411" s="2"/>
      <c r="BO1411" s="2"/>
      <c r="BP1411" s="2"/>
      <c r="BQ1411" s="2"/>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row>
    <row r="1412" spans="8:113" x14ac:dyDescent="0.25">
      <c r="H1412" s="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c r="BK1412" s="2"/>
      <c r="BL1412" s="2"/>
      <c r="BM1412" s="2"/>
      <c r="BN1412" s="2"/>
      <c r="BO1412" s="2"/>
      <c r="BP1412" s="2"/>
      <c r="BQ1412" s="2"/>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row>
    <row r="1413" spans="8:113" x14ac:dyDescent="0.25">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c r="BK1413" s="2"/>
      <c r="BL1413" s="2"/>
      <c r="BM1413" s="2"/>
      <c r="BN1413" s="2"/>
      <c r="BO1413" s="2"/>
      <c r="BP1413" s="2"/>
      <c r="BQ1413" s="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row>
    <row r="1414" spans="8:113" x14ac:dyDescent="0.25">
      <c r="H1414" s="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c r="BK1414" s="2"/>
      <c r="BL1414" s="2"/>
      <c r="BM1414" s="2"/>
      <c r="BN1414" s="2"/>
      <c r="BO1414" s="2"/>
      <c r="BP1414" s="2"/>
      <c r="BQ1414" s="2"/>
      <c r="BR1414" s="2"/>
      <c r="BS1414" s="2"/>
      <c r="BT1414" s="2"/>
      <c r="BU1414" s="2"/>
      <c r="BV1414" s="2"/>
      <c r="BW1414" s="2"/>
      <c r="BX1414" s="2"/>
      <c r="BY1414" s="2"/>
      <c r="BZ1414" s="2"/>
      <c r="CA1414" s="2"/>
      <c r="CB1414" s="2"/>
      <c r="CC1414" s="2"/>
      <c r="CD1414" s="2"/>
      <c r="CE1414" s="2"/>
      <c r="CF1414" s="2"/>
      <c r="CG1414" s="2"/>
      <c r="CH1414" s="2"/>
      <c r="CI1414" s="2"/>
      <c r="CJ1414" s="2"/>
      <c r="CK1414" s="2"/>
      <c r="CL1414" s="2"/>
      <c r="CM1414" s="2"/>
      <c r="CN1414" s="2"/>
      <c r="CO1414" s="2"/>
      <c r="CP1414" s="2"/>
      <c r="CQ1414" s="2"/>
      <c r="CR1414" s="2"/>
      <c r="CS1414" s="2"/>
      <c r="CT1414" s="2"/>
      <c r="CU1414" s="2"/>
      <c r="CV1414" s="2"/>
      <c r="CW1414" s="2"/>
      <c r="CX1414" s="2"/>
      <c r="CY1414" s="2"/>
      <c r="CZ1414" s="2"/>
      <c r="DA1414" s="2"/>
      <c r="DB1414" s="2"/>
      <c r="DC1414" s="2"/>
      <c r="DD1414" s="2"/>
      <c r="DE1414" s="2"/>
      <c r="DF1414" s="2"/>
      <c r="DG1414" s="2"/>
      <c r="DH1414" s="2"/>
      <c r="DI1414" s="2"/>
    </row>
    <row r="1415" spans="8:113" x14ac:dyDescent="0.25">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c r="AU1415" s="2"/>
      <c r="AV1415" s="2"/>
      <c r="AW1415" s="2"/>
      <c r="AX1415" s="2"/>
      <c r="AY1415" s="2"/>
      <c r="AZ1415" s="2"/>
      <c r="BA1415" s="2"/>
      <c r="BB1415" s="2"/>
      <c r="BC1415" s="2"/>
      <c r="BD1415" s="2"/>
      <c r="BE1415" s="2"/>
      <c r="BF1415" s="2"/>
      <c r="BG1415" s="2"/>
      <c r="BH1415" s="2"/>
      <c r="BI1415" s="2"/>
      <c r="BJ1415" s="2"/>
      <c r="BK1415" s="2"/>
      <c r="BL1415" s="2"/>
      <c r="BM1415" s="2"/>
      <c r="BN1415" s="2"/>
      <c r="BO1415" s="2"/>
      <c r="BP1415" s="2"/>
      <c r="BQ1415" s="2"/>
      <c r="BR1415" s="2"/>
      <c r="BS1415" s="2"/>
      <c r="BT1415" s="2"/>
      <c r="BU1415" s="2"/>
      <c r="BV1415" s="2"/>
      <c r="BW1415" s="2"/>
      <c r="BX1415" s="2"/>
      <c r="BY1415" s="2"/>
      <c r="BZ1415" s="2"/>
      <c r="CA1415" s="2"/>
      <c r="CB1415" s="2"/>
      <c r="CC1415" s="2"/>
      <c r="CD1415" s="2"/>
      <c r="CE1415" s="2"/>
      <c r="CF1415" s="2"/>
      <c r="CG1415" s="2"/>
      <c r="CH1415" s="2"/>
      <c r="CI1415" s="2"/>
      <c r="CJ1415" s="2"/>
      <c r="CK1415" s="2"/>
      <c r="CL1415" s="2"/>
      <c r="CM1415" s="2"/>
      <c r="CN1415" s="2"/>
      <c r="CO1415" s="2"/>
      <c r="CP1415" s="2"/>
      <c r="CQ1415" s="2"/>
      <c r="CR1415" s="2"/>
      <c r="CS1415" s="2"/>
      <c r="CT1415" s="2"/>
      <c r="CU1415" s="2"/>
      <c r="CV1415" s="2"/>
      <c r="CW1415" s="2"/>
      <c r="CX1415" s="2"/>
      <c r="CY1415" s="2"/>
      <c r="CZ1415" s="2"/>
      <c r="DA1415" s="2"/>
      <c r="DB1415" s="2"/>
      <c r="DC1415" s="2"/>
      <c r="DD1415" s="2"/>
      <c r="DE1415" s="2"/>
      <c r="DF1415" s="2"/>
      <c r="DG1415" s="2"/>
      <c r="DH1415" s="2"/>
      <c r="DI1415" s="2"/>
    </row>
    <row r="1416" spans="8:113" x14ac:dyDescent="0.25">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c r="AU1416" s="2"/>
      <c r="AV1416" s="2"/>
      <c r="AW1416" s="2"/>
      <c r="AX1416" s="2"/>
      <c r="AY1416" s="2"/>
      <c r="AZ1416" s="2"/>
      <c r="BA1416" s="2"/>
      <c r="BB1416" s="2"/>
      <c r="BC1416" s="2"/>
      <c r="BD1416" s="2"/>
      <c r="BE1416" s="2"/>
      <c r="BF1416" s="2"/>
      <c r="BG1416" s="2"/>
      <c r="BH1416" s="2"/>
      <c r="BI1416" s="2"/>
      <c r="BJ1416" s="2"/>
      <c r="BK1416" s="2"/>
      <c r="BL1416" s="2"/>
      <c r="BM1416" s="2"/>
      <c r="BN1416" s="2"/>
      <c r="BO1416" s="2"/>
      <c r="BP1416" s="2"/>
      <c r="BQ1416" s="2"/>
      <c r="BR1416" s="2"/>
      <c r="BS1416" s="2"/>
      <c r="BT1416" s="2"/>
      <c r="BU1416" s="2"/>
      <c r="BV1416" s="2"/>
      <c r="BW1416" s="2"/>
      <c r="BX1416" s="2"/>
      <c r="BY1416" s="2"/>
      <c r="BZ1416" s="2"/>
      <c r="CA1416" s="2"/>
      <c r="CB1416" s="2"/>
      <c r="CC1416" s="2"/>
      <c r="CD1416" s="2"/>
      <c r="CE1416" s="2"/>
      <c r="CF1416" s="2"/>
      <c r="CG1416" s="2"/>
      <c r="CH1416" s="2"/>
      <c r="CI1416" s="2"/>
      <c r="CJ1416" s="2"/>
      <c r="CK1416" s="2"/>
      <c r="CL1416" s="2"/>
      <c r="CM1416" s="2"/>
      <c r="CN1416" s="2"/>
      <c r="CO1416" s="2"/>
      <c r="CP1416" s="2"/>
      <c r="CQ1416" s="2"/>
      <c r="CR1416" s="2"/>
      <c r="CS1416" s="2"/>
      <c r="CT1416" s="2"/>
      <c r="CU1416" s="2"/>
      <c r="CV1416" s="2"/>
      <c r="CW1416" s="2"/>
      <c r="CX1416" s="2"/>
      <c r="CY1416" s="2"/>
      <c r="CZ1416" s="2"/>
      <c r="DA1416" s="2"/>
      <c r="DB1416" s="2"/>
      <c r="DC1416" s="2"/>
      <c r="DD1416" s="2"/>
      <c r="DE1416" s="2"/>
      <c r="DF1416" s="2"/>
      <c r="DG1416" s="2"/>
      <c r="DH1416" s="2"/>
      <c r="DI1416" s="2"/>
    </row>
    <row r="1417" spans="8:113" x14ac:dyDescent="0.25">
      <c r="H1417" s="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c r="BK1417" s="2"/>
      <c r="BL1417" s="2"/>
      <c r="BM1417" s="2"/>
      <c r="BN1417" s="2"/>
      <c r="BO1417" s="2"/>
      <c r="BP1417" s="2"/>
      <c r="BQ1417" s="2"/>
      <c r="BR1417" s="2"/>
      <c r="BS1417" s="2"/>
      <c r="BT1417" s="2"/>
      <c r="BU1417" s="2"/>
      <c r="BV1417" s="2"/>
      <c r="BW1417" s="2"/>
      <c r="BX1417" s="2"/>
      <c r="BY1417" s="2"/>
      <c r="BZ1417" s="2"/>
      <c r="CA1417" s="2"/>
      <c r="CB1417" s="2"/>
      <c r="CC1417" s="2"/>
      <c r="CD1417" s="2"/>
      <c r="CE1417" s="2"/>
      <c r="CF1417" s="2"/>
      <c r="CG1417" s="2"/>
      <c r="CH1417" s="2"/>
      <c r="CI1417" s="2"/>
      <c r="CJ1417" s="2"/>
      <c r="CK1417" s="2"/>
      <c r="CL1417" s="2"/>
      <c r="CM1417" s="2"/>
      <c r="CN1417" s="2"/>
      <c r="CO1417" s="2"/>
      <c r="CP1417" s="2"/>
      <c r="CQ1417" s="2"/>
      <c r="CR1417" s="2"/>
      <c r="CS1417" s="2"/>
      <c r="CT1417" s="2"/>
      <c r="CU1417" s="2"/>
      <c r="CV1417" s="2"/>
      <c r="CW1417" s="2"/>
      <c r="CX1417" s="2"/>
      <c r="CY1417" s="2"/>
      <c r="CZ1417" s="2"/>
      <c r="DA1417" s="2"/>
      <c r="DB1417" s="2"/>
      <c r="DC1417" s="2"/>
      <c r="DD1417" s="2"/>
      <c r="DE1417" s="2"/>
      <c r="DF1417" s="2"/>
      <c r="DG1417" s="2"/>
      <c r="DH1417" s="2"/>
      <c r="DI1417" s="2"/>
    </row>
    <row r="1418" spans="8:113" x14ac:dyDescent="0.25">
      <c r="H1418" s="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c r="AU1418" s="2"/>
      <c r="AV1418" s="2"/>
      <c r="AW1418" s="2"/>
      <c r="AX1418" s="2"/>
      <c r="AY1418" s="2"/>
      <c r="AZ1418" s="2"/>
      <c r="BA1418" s="2"/>
      <c r="BB1418" s="2"/>
      <c r="BC1418" s="2"/>
      <c r="BD1418" s="2"/>
      <c r="BE1418" s="2"/>
      <c r="BF1418" s="2"/>
      <c r="BG1418" s="2"/>
      <c r="BH1418" s="2"/>
      <c r="BI1418" s="2"/>
      <c r="BJ1418" s="2"/>
      <c r="BK1418" s="2"/>
      <c r="BL1418" s="2"/>
      <c r="BM1418" s="2"/>
      <c r="BN1418" s="2"/>
      <c r="BO1418" s="2"/>
      <c r="BP1418" s="2"/>
      <c r="BQ1418" s="2"/>
      <c r="BR1418" s="2"/>
      <c r="BS1418" s="2"/>
      <c r="BT1418" s="2"/>
      <c r="BU1418" s="2"/>
      <c r="BV1418" s="2"/>
      <c r="BW1418" s="2"/>
      <c r="BX1418" s="2"/>
      <c r="BY1418" s="2"/>
      <c r="BZ1418" s="2"/>
      <c r="CA1418" s="2"/>
      <c r="CB1418" s="2"/>
      <c r="CC1418" s="2"/>
      <c r="CD1418" s="2"/>
      <c r="CE1418" s="2"/>
      <c r="CF1418" s="2"/>
      <c r="CG1418" s="2"/>
      <c r="CH1418" s="2"/>
      <c r="CI1418" s="2"/>
      <c r="CJ1418" s="2"/>
      <c r="CK1418" s="2"/>
      <c r="CL1418" s="2"/>
      <c r="CM1418" s="2"/>
      <c r="CN1418" s="2"/>
      <c r="CO1418" s="2"/>
      <c r="CP1418" s="2"/>
      <c r="CQ1418" s="2"/>
      <c r="CR1418" s="2"/>
      <c r="CS1418" s="2"/>
      <c r="CT1418" s="2"/>
      <c r="CU1418" s="2"/>
      <c r="CV1418" s="2"/>
      <c r="CW1418" s="2"/>
      <c r="CX1418" s="2"/>
      <c r="CY1418" s="2"/>
      <c r="CZ1418" s="2"/>
      <c r="DA1418" s="2"/>
      <c r="DB1418" s="2"/>
      <c r="DC1418" s="2"/>
      <c r="DD1418" s="2"/>
      <c r="DE1418" s="2"/>
      <c r="DF1418" s="2"/>
      <c r="DG1418" s="2"/>
      <c r="DH1418" s="2"/>
      <c r="DI1418" s="2"/>
    </row>
    <row r="1419" spans="8:113" x14ac:dyDescent="0.25">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c r="BG1419" s="2"/>
      <c r="BH1419" s="2"/>
      <c r="BI1419" s="2"/>
      <c r="BJ1419" s="2"/>
      <c r="BK1419" s="2"/>
      <c r="BL1419" s="2"/>
      <c r="BM1419" s="2"/>
      <c r="BN1419" s="2"/>
      <c r="BO1419" s="2"/>
      <c r="BP1419" s="2"/>
      <c r="BQ1419" s="2"/>
      <c r="BR1419" s="2"/>
      <c r="BS1419" s="2"/>
      <c r="BT1419" s="2"/>
      <c r="BU1419" s="2"/>
      <c r="BV1419" s="2"/>
      <c r="BW1419" s="2"/>
      <c r="BX1419" s="2"/>
      <c r="BY1419" s="2"/>
      <c r="BZ1419" s="2"/>
      <c r="CA1419" s="2"/>
      <c r="CB1419" s="2"/>
      <c r="CC1419" s="2"/>
      <c r="CD1419" s="2"/>
      <c r="CE1419" s="2"/>
      <c r="CF1419" s="2"/>
      <c r="CG1419" s="2"/>
      <c r="CH1419" s="2"/>
      <c r="CI1419" s="2"/>
      <c r="CJ1419" s="2"/>
      <c r="CK1419" s="2"/>
      <c r="CL1419" s="2"/>
      <c r="CM1419" s="2"/>
      <c r="CN1419" s="2"/>
      <c r="CO1419" s="2"/>
      <c r="CP1419" s="2"/>
      <c r="CQ1419" s="2"/>
      <c r="CR1419" s="2"/>
      <c r="CS1419" s="2"/>
      <c r="CT1419" s="2"/>
      <c r="CU1419" s="2"/>
      <c r="CV1419" s="2"/>
      <c r="CW1419" s="2"/>
      <c r="CX1419" s="2"/>
      <c r="CY1419" s="2"/>
      <c r="CZ1419" s="2"/>
      <c r="DA1419" s="2"/>
      <c r="DB1419" s="2"/>
      <c r="DC1419" s="2"/>
      <c r="DD1419" s="2"/>
      <c r="DE1419" s="2"/>
      <c r="DF1419" s="2"/>
      <c r="DG1419" s="2"/>
      <c r="DH1419" s="2"/>
      <c r="DI1419" s="2"/>
    </row>
    <row r="1420" spans="8:113" x14ac:dyDescent="0.25">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c r="BK1420" s="2"/>
      <c r="BL1420" s="2"/>
      <c r="BM1420" s="2"/>
      <c r="BN1420" s="2"/>
      <c r="BO1420" s="2"/>
      <c r="BP1420" s="2"/>
      <c r="BQ1420" s="2"/>
      <c r="BR1420" s="2"/>
      <c r="BS1420" s="2"/>
      <c r="BT1420" s="2"/>
      <c r="BU1420" s="2"/>
      <c r="BV1420" s="2"/>
      <c r="BW1420" s="2"/>
      <c r="BX1420" s="2"/>
      <c r="BY1420" s="2"/>
      <c r="BZ1420" s="2"/>
      <c r="CA1420" s="2"/>
      <c r="CB1420" s="2"/>
      <c r="CC1420" s="2"/>
      <c r="CD1420" s="2"/>
      <c r="CE1420" s="2"/>
      <c r="CF1420" s="2"/>
      <c r="CG1420" s="2"/>
      <c r="CH1420" s="2"/>
      <c r="CI1420" s="2"/>
      <c r="CJ1420" s="2"/>
      <c r="CK1420" s="2"/>
      <c r="CL1420" s="2"/>
      <c r="CM1420" s="2"/>
      <c r="CN1420" s="2"/>
      <c r="CO1420" s="2"/>
      <c r="CP1420" s="2"/>
      <c r="CQ1420" s="2"/>
      <c r="CR1420" s="2"/>
      <c r="CS1420" s="2"/>
      <c r="CT1420" s="2"/>
      <c r="CU1420" s="2"/>
      <c r="CV1420" s="2"/>
      <c r="CW1420" s="2"/>
      <c r="CX1420" s="2"/>
      <c r="CY1420" s="2"/>
      <c r="CZ1420" s="2"/>
      <c r="DA1420" s="2"/>
      <c r="DB1420" s="2"/>
      <c r="DC1420" s="2"/>
      <c r="DD1420" s="2"/>
      <c r="DE1420" s="2"/>
      <c r="DF1420" s="2"/>
      <c r="DG1420" s="2"/>
      <c r="DH1420" s="2"/>
      <c r="DI1420" s="2"/>
    </row>
    <row r="1421" spans="8:113" x14ac:dyDescent="0.25">
      <c r="H1421" s="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2"/>
      <c r="AP1421" s="2"/>
      <c r="AQ1421" s="2"/>
      <c r="AR1421" s="2"/>
      <c r="AS1421" s="2"/>
      <c r="AT1421" s="2"/>
      <c r="AU1421" s="2"/>
      <c r="AV1421" s="2"/>
      <c r="AW1421" s="2"/>
      <c r="AX1421" s="2"/>
      <c r="AY1421" s="2"/>
      <c r="AZ1421" s="2"/>
      <c r="BA1421" s="2"/>
      <c r="BB1421" s="2"/>
      <c r="BC1421" s="2"/>
      <c r="BD1421" s="2"/>
      <c r="BE1421" s="2"/>
      <c r="BF1421" s="2"/>
      <c r="BG1421" s="2"/>
      <c r="BH1421" s="2"/>
      <c r="BI1421" s="2"/>
      <c r="BJ1421" s="2"/>
      <c r="BK1421" s="2"/>
      <c r="BL1421" s="2"/>
      <c r="BM1421" s="2"/>
      <c r="BN1421" s="2"/>
      <c r="BO1421" s="2"/>
      <c r="BP1421" s="2"/>
      <c r="BQ1421" s="2"/>
      <c r="BR1421" s="2"/>
      <c r="BS1421" s="2"/>
      <c r="BT1421" s="2"/>
      <c r="BU1421" s="2"/>
      <c r="BV1421" s="2"/>
      <c r="BW1421" s="2"/>
      <c r="BX1421" s="2"/>
      <c r="BY1421" s="2"/>
      <c r="BZ1421" s="2"/>
      <c r="CA1421" s="2"/>
      <c r="CB1421" s="2"/>
      <c r="CC1421" s="2"/>
      <c r="CD1421" s="2"/>
      <c r="CE1421" s="2"/>
      <c r="CF1421" s="2"/>
      <c r="CG1421" s="2"/>
      <c r="CH1421" s="2"/>
      <c r="CI1421" s="2"/>
      <c r="CJ1421" s="2"/>
      <c r="CK1421" s="2"/>
      <c r="CL1421" s="2"/>
      <c r="CM1421" s="2"/>
      <c r="CN1421" s="2"/>
      <c r="CO1421" s="2"/>
      <c r="CP1421" s="2"/>
      <c r="CQ1421" s="2"/>
      <c r="CR1421" s="2"/>
      <c r="CS1421" s="2"/>
      <c r="CT1421" s="2"/>
      <c r="CU1421" s="2"/>
      <c r="CV1421" s="2"/>
      <c r="CW1421" s="2"/>
      <c r="CX1421" s="2"/>
      <c r="CY1421" s="2"/>
      <c r="CZ1421" s="2"/>
      <c r="DA1421" s="2"/>
      <c r="DB1421" s="2"/>
      <c r="DC1421" s="2"/>
      <c r="DD1421" s="2"/>
      <c r="DE1421" s="2"/>
      <c r="DF1421" s="2"/>
      <c r="DG1421" s="2"/>
      <c r="DH1421" s="2"/>
      <c r="DI1421" s="2"/>
    </row>
    <row r="1422" spans="8:113" x14ac:dyDescent="0.25">
      <c r="H1422" s="2"/>
      <c r="I1422" s="2"/>
      <c r="J1422" s="2"/>
      <c r="K1422" s="2"/>
      <c r="L1422" s="2"/>
      <c r="M1422" s="2"/>
      <c r="N1422" s="2"/>
      <c r="O1422" s="2"/>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c r="AU1422" s="2"/>
      <c r="AV1422" s="2"/>
      <c r="AW1422" s="2"/>
      <c r="AX1422" s="2"/>
      <c r="AY1422" s="2"/>
      <c r="AZ1422" s="2"/>
      <c r="BA1422" s="2"/>
      <c r="BB1422" s="2"/>
      <c r="BC1422" s="2"/>
      <c r="BD1422" s="2"/>
      <c r="BE1422" s="2"/>
      <c r="BF1422" s="2"/>
      <c r="BG1422" s="2"/>
      <c r="BH1422" s="2"/>
      <c r="BI1422" s="2"/>
      <c r="BJ1422" s="2"/>
      <c r="BK1422" s="2"/>
      <c r="BL1422" s="2"/>
      <c r="BM1422" s="2"/>
      <c r="BN1422" s="2"/>
      <c r="BO1422" s="2"/>
      <c r="BP1422" s="2"/>
      <c r="BQ1422" s="2"/>
      <c r="BR1422" s="2"/>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c r="CU1422" s="2"/>
      <c r="CV1422" s="2"/>
      <c r="CW1422" s="2"/>
      <c r="CX1422" s="2"/>
      <c r="CY1422" s="2"/>
      <c r="CZ1422" s="2"/>
      <c r="DA1422" s="2"/>
      <c r="DB1422" s="2"/>
      <c r="DC1422" s="2"/>
      <c r="DD1422" s="2"/>
      <c r="DE1422" s="2"/>
      <c r="DF1422" s="2"/>
      <c r="DG1422" s="2"/>
      <c r="DH1422" s="2"/>
      <c r="DI1422" s="2"/>
    </row>
    <row r="1423" spans="8:113" x14ac:dyDescent="0.25">
      <c r="H1423" s="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c r="BM1423" s="2"/>
      <c r="BN1423" s="2"/>
      <c r="BO1423" s="2"/>
      <c r="BP1423" s="2"/>
      <c r="BQ1423" s="2"/>
      <c r="BR1423" s="2"/>
      <c r="BS1423" s="2"/>
      <c r="BT1423" s="2"/>
      <c r="BU1423" s="2"/>
      <c r="BV1423" s="2"/>
      <c r="BW1423" s="2"/>
      <c r="BX1423" s="2"/>
      <c r="BY1423" s="2"/>
      <c r="BZ1423" s="2"/>
      <c r="CA1423" s="2"/>
      <c r="CB1423" s="2"/>
      <c r="CC1423" s="2"/>
      <c r="CD1423" s="2"/>
      <c r="CE1423" s="2"/>
      <c r="CF1423" s="2"/>
      <c r="CG1423" s="2"/>
      <c r="CH1423" s="2"/>
      <c r="CI1423" s="2"/>
      <c r="CJ1423" s="2"/>
      <c r="CK1423" s="2"/>
      <c r="CL1423" s="2"/>
      <c r="CM1423" s="2"/>
      <c r="CN1423" s="2"/>
      <c r="CO1423" s="2"/>
      <c r="CP1423" s="2"/>
      <c r="CQ1423" s="2"/>
      <c r="CR1423" s="2"/>
      <c r="CS1423" s="2"/>
      <c r="CT1423" s="2"/>
      <c r="CU1423" s="2"/>
      <c r="CV1423" s="2"/>
      <c r="CW1423" s="2"/>
      <c r="CX1423" s="2"/>
      <c r="CY1423" s="2"/>
      <c r="CZ1423" s="2"/>
      <c r="DA1423" s="2"/>
      <c r="DB1423" s="2"/>
      <c r="DC1423" s="2"/>
      <c r="DD1423" s="2"/>
      <c r="DE1423" s="2"/>
      <c r="DF1423" s="2"/>
      <c r="DG1423" s="2"/>
      <c r="DH1423" s="2"/>
      <c r="DI1423" s="2"/>
    </row>
    <row r="1424" spans="8:113" x14ac:dyDescent="0.25">
      <c r="H1424" s="2"/>
      <c r="I1424" s="2"/>
      <c r="J1424" s="2"/>
      <c r="K1424" s="2"/>
      <c r="L1424" s="2"/>
      <c r="M1424" s="2"/>
      <c r="N1424" s="2"/>
      <c r="O1424" s="2"/>
      <c r="P1424" s="2"/>
      <c r="Q1424" s="2"/>
      <c r="R1424" s="2"/>
      <c r="S1424" s="2"/>
      <c r="T1424" s="2"/>
      <c r="U1424" s="2"/>
      <c r="V1424" s="2"/>
      <c r="W1424" s="2"/>
      <c r="X1424" s="2"/>
      <c r="Y1424" s="2"/>
      <c r="Z1424" s="2"/>
      <c r="AA1424" s="2"/>
      <c r="AB1424" s="2"/>
      <c r="AC1424" s="2"/>
      <c r="AD1424" s="2"/>
      <c r="AE1424" s="2"/>
      <c r="AF1424" s="2"/>
      <c r="AG1424" s="2"/>
      <c r="AH1424" s="2"/>
      <c r="AI1424" s="2"/>
      <c r="AJ1424" s="2"/>
      <c r="AK1424" s="2"/>
      <c r="AL1424" s="2"/>
      <c r="AM1424" s="2"/>
      <c r="AN1424" s="2"/>
      <c r="AO1424" s="2"/>
      <c r="AP1424" s="2"/>
      <c r="AQ1424" s="2"/>
      <c r="AR1424" s="2"/>
      <c r="AS1424" s="2"/>
      <c r="AT1424" s="2"/>
      <c r="AU1424" s="2"/>
      <c r="AV1424" s="2"/>
      <c r="AW1424" s="2"/>
      <c r="AX1424" s="2"/>
      <c r="AY1424" s="2"/>
      <c r="AZ1424" s="2"/>
      <c r="BA1424" s="2"/>
      <c r="BB1424" s="2"/>
      <c r="BC1424" s="2"/>
      <c r="BD1424" s="2"/>
      <c r="BE1424" s="2"/>
      <c r="BF1424" s="2"/>
      <c r="BG1424" s="2"/>
      <c r="BH1424" s="2"/>
      <c r="BI1424" s="2"/>
      <c r="BJ1424" s="2"/>
      <c r="BK1424" s="2"/>
      <c r="BL1424" s="2"/>
      <c r="BM1424" s="2"/>
      <c r="BN1424" s="2"/>
      <c r="BO1424" s="2"/>
      <c r="BP1424" s="2"/>
      <c r="BQ1424" s="2"/>
      <c r="BR1424" s="2"/>
      <c r="BS1424" s="2"/>
      <c r="BT1424" s="2"/>
      <c r="BU1424" s="2"/>
      <c r="BV1424" s="2"/>
      <c r="BW1424" s="2"/>
      <c r="BX1424" s="2"/>
      <c r="BY1424" s="2"/>
      <c r="BZ1424" s="2"/>
      <c r="CA1424" s="2"/>
      <c r="CB1424" s="2"/>
      <c r="CC1424" s="2"/>
      <c r="CD1424" s="2"/>
      <c r="CE1424" s="2"/>
      <c r="CF1424" s="2"/>
      <c r="CG1424" s="2"/>
      <c r="CH1424" s="2"/>
      <c r="CI1424" s="2"/>
      <c r="CJ1424" s="2"/>
      <c r="CK1424" s="2"/>
      <c r="CL1424" s="2"/>
      <c r="CM1424" s="2"/>
      <c r="CN1424" s="2"/>
      <c r="CO1424" s="2"/>
      <c r="CP1424" s="2"/>
      <c r="CQ1424" s="2"/>
      <c r="CR1424" s="2"/>
      <c r="CS1424" s="2"/>
      <c r="CT1424" s="2"/>
      <c r="CU1424" s="2"/>
      <c r="CV1424" s="2"/>
      <c r="CW1424" s="2"/>
      <c r="CX1424" s="2"/>
      <c r="CY1424" s="2"/>
      <c r="CZ1424" s="2"/>
      <c r="DA1424" s="2"/>
      <c r="DB1424" s="2"/>
      <c r="DC1424" s="2"/>
      <c r="DD1424" s="2"/>
      <c r="DE1424" s="2"/>
      <c r="DF1424" s="2"/>
      <c r="DG1424" s="2"/>
      <c r="DH1424" s="2"/>
      <c r="DI1424" s="2"/>
    </row>
    <row r="1425" spans="8:113" x14ac:dyDescent="0.25">
      <c r="H1425" s="2"/>
      <c r="I1425" s="2"/>
      <c r="J1425" s="2"/>
      <c r="K1425" s="2"/>
      <c r="L1425" s="2"/>
      <c r="M1425" s="2"/>
      <c r="N1425" s="2"/>
      <c r="O1425" s="2"/>
      <c r="P1425" s="2"/>
      <c r="Q1425" s="2"/>
      <c r="R1425" s="2"/>
      <c r="S1425" s="2"/>
      <c r="T1425" s="2"/>
      <c r="U1425" s="2"/>
      <c r="V1425" s="2"/>
      <c r="W1425" s="2"/>
      <c r="X1425" s="2"/>
      <c r="Y1425" s="2"/>
      <c r="Z1425" s="2"/>
      <c r="AA1425" s="2"/>
      <c r="AB1425" s="2"/>
      <c r="AC1425" s="2"/>
      <c r="AD1425" s="2"/>
      <c r="AE1425" s="2"/>
      <c r="AF1425" s="2"/>
      <c r="AG1425" s="2"/>
      <c r="AH1425" s="2"/>
      <c r="AI1425" s="2"/>
      <c r="AJ1425" s="2"/>
      <c r="AK1425" s="2"/>
      <c r="AL1425" s="2"/>
      <c r="AM1425" s="2"/>
      <c r="AN1425" s="2"/>
      <c r="AO1425" s="2"/>
      <c r="AP1425" s="2"/>
      <c r="AQ1425" s="2"/>
      <c r="AR1425" s="2"/>
      <c r="AS1425" s="2"/>
      <c r="AT1425" s="2"/>
      <c r="AU1425" s="2"/>
      <c r="AV1425" s="2"/>
      <c r="AW1425" s="2"/>
      <c r="AX1425" s="2"/>
      <c r="AY1425" s="2"/>
      <c r="AZ1425" s="2"/>
      <c r="BA1425" s="2"/>
      <c r="BB1425" s="2"/>
      <c r="BC1425" s="2"/>
      <c r="BD1425" s="2"/>
      <c r="BE1425" s="2"/>
      <c r="BF1425" s="2"/>
      <c r="BG1425" s="2"/>
      <c r="BH1425" s="2"/>
      <c r="BI1425" s="2"/>
      <c r="BJ1425" s="2"/>
      <c r="BK1425" s="2"/>
      <c r="BL1425" s="2"/>
      <c r="BM1425" s="2"/>
      <c r="BN1425" s="2"/>
      <c r="BO1425" s="2"/>
      <c r="BP1425" s="2"/>
      <c r="BQ1425" s="2"/>
      <c r="BR1425" s="2"/>
      <c r="BS1425" s="2"/>
      <c r="BT1425" s="2"/>
      <c r="BU1425" s="2"/>
      <c r="BV1425" s="2"/>
      <c r="BW1425" s="2"/>
      <c r="BX1425" s="2"/>
      <c r="BY1425" s="2"/>
      <c r="BZ1425" s="2"/>
      <c r="CA1425" s="2"/>
      <c r="CB1425" s="2"/>
      <c r="CC1425" s="2"/>
      <c r="CD1425" s="2"/>
      <c r="CE1425" s="2"/>
      <c r="CF1425" s="2"/>
      <c r="CG1425" s="2"/>
      <c r="CH1425" s="2"/>
      <c r="CI1425" s="2"/>
      <c r="CJ1425" s="2"/>
      <c r="CK1425" s="2"/>
      <c r="CL1425" s="2"/>
      <c r="CM1425" s="2"/>
      <c r="CN1425" s="2"/>
      <c r="CO1425" s="2"/>
      <c r="CP1425" s="2"/>
      <c r="CQ1425" s="2"/>
      <c r="CR1425" s="2"/>
      <c r="CS1425" s="2"/>
      <c r="CT1425" s="2"/>
      <c r="CU1425" s="2"/>
      <c r="CV1425" s="2"/>
      <c r="CW1425" s="2"/>
      <c r="CX1425" s="2"/>
      <c r="CY1425" s="2"/>
      <c r="CZ1425" s="2"/>
      <c r="DA1425" s="2"/>
      <c r="DB1425" s="2"/>
      <c r="DC1425" s="2"/>
      <c r="DD1425" s="2"/>
      <c r="DE1425" s="2"/>
      <c r="DF1425" s="2"/>
      <c r="DG1425" s="2"/>
      <c r="DH1425" s="2"/>
      <c r="DI1425" s="2"/>
    </row>
    <row r="1426" spans="8:113" x14ac:dyDescent="0.25">
      <c r="H1426" s="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2"/>
      <c r="AP1426" s="2"/>
      <c r="AQ1426" s="2"/>
      <c r="AR1426" s="2"/>
      <c r="AS1426" s="2"/>
      <c r="AT1426" s="2"/>
      <c r="AU1426" s="2"/>
      <c r="AV1426" s="2"/>
      <c r="AW1426" s="2"/>
      <c r="AX1426" s="2"/>
      <c r="AY1426" s="2"/>
      <c r="AZ1426" s="2"/>
      <c r="BA1426" s="2"/>
      <c r="BB1426" s="2"/>
      <c r="BC1426" s="2"/>
      <c r="BD1426" s="2"/>
      <c r="BE1426" s="2"/>
      <c r="BF1426" s="2"/>
      <c r="BG1426" s="2"/>
      <c r="BH1426" s="2"/>
      <c r="BI1426" s="2"/>
      <c r="BJ1426" s="2"/>
      <c r="BK1426" s="2"/>
      <c r="BL1426" s="2"/>
      <c r="BM1426" s="2"/>
      <c r="BN1426" s="2"/>
      <c r="BO1426" s="2"/>
      <c r="BP1426" s="2"/>
      <c r="BQ1426" s="2"/>
      <c r="BR1426" s="2"/>
      <c r="BS1426" s="2"/>
      <c r="BT1426" s="2"/>
      <c r="BU1426" s="2"/>
      <c r="BV1426" s="2"/>
      <c r="BW1426" s="2"/>
      <c r="BX1426" s="2"/>
      <c r="BY1426" s="2"/>
      <c r="BZ1426" s="2"/>
      <c r="CA1426" s="2"/>
      <c r="CB1426" s="2"/>
      <c r="CC1426" s="2"/>
      <c r="CD1426" s="2"/>
      <c r="CE1426" s="2"/>
      <c r="CF1426" s="2"/>
      <c r="CG1426" s="2"/>
      <c r="CH1426" s="2"/>
      <c r="CI1426" s="2"/>
      <c r="CJ1426" s="2"/>
      <c r="CK1426" s="2"/>
      <c r="CL1426" s="2"/>
      <c r="CM1426" s="2"/>
      <c r="CN1426" s="2"/>
      <c r="CO1426" s="2"/>
      <c r="CP1426" s="2"/>
      <c r="CQ1426" s="2"/>
      <c r="CR1426" s="2"/>
      <c r="CS1426" s="2"/>
      <c r="CT1426" s="2"/>
      <c r="CU1426" s="2"/>
      <c r="CV1426" s="2"/>
      <c r="CW1426" s="2"/>
      <c r="CX1426" s="2"/>
      <c r="CY1426" s="2"/>
      <c r="CZ1426" s="2"/>
      <c r="DA1426" s="2"/>
      <c r="DB1426" s="2"/>
      <c r="DC1426" s="2"/>
      <c r="DD1426" s="2"/>
      <c r="DE1426" s="2"/>
      <c r="DF1426" s="2"/>
      <c r="DG1426" s="2"/>
      <c r="DH1426" s="2"/>
      <c r="DI1426" s="2"/>
    </row>
    <row r="1427" spans="8:113" x14ac:dyDescent="0.25">
      <c r="H1427" s="2"/>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2"/>
      <c r="AF1427" s="2"/>
      <c r="AG1427" s="2"/>
      <c r="AH1427" s="2"/>
      <c r="AI1427" s="2"/>
      <c r="AJ1427" s="2"/>
      <c r="AK1427" s="2"/>
      <c r="AL1427" s="2"/>
      <c r="AM1427" s="2"/>
      <c r="AN1427" s="2"/>
      <c r="AO1427" s="2"/>
      <c r="AP1427" s="2"/>
      <c r="AQ1427" s="2"/>
      <c r="AR1427" s="2"/>
      <c r="AS1427" s="2"/>
      <c r="AT1427" s="2"/>
      <c r="AU1427" s="2"/>
      <c r="AV1427" s="2"/>
      <c r="AW1427" s="2"/>
      <c r="AX1427" s="2"/>
      <c r="AY1427" s="2"/>
      <c r="AZ1427" s="2"/>
      <c r="BA1427" s="2"/>
      <c r="BB1427" s="2"/>
      <c r="BC1427" s="2"/>
      <c r="BD1427" s="2"/>
      <c r="BE1427" s="2"/>
      <c r="BF1427" s="2"/>
      <c r="BG1427" s="2"/>
      <c r="BH1427" s="2"/>
      <c r="BI1427" s="2"/>
      <c r="BJ1427" s="2"/>
      <c r="BK1427" s="2"/>
      <c r="BL1427" s="2"/>
      <c r="BM1427" s="2"/>
      <c r="BN1427" s="2"/>
      <c r="BO1427" s="2"/>
      <c r="BP1427" s="2"/>
      <c r="BQ1427" s="2"/>
      <c r="BR1427" s="2"/>
      <c r="BS1427" s="2"/>
      <c r="BT1427" s="2"/>
      <c r="BU1427" s="2"/>
      <c r="BV1427" s="2"/>
      <c r="BW1427" s="2"/>
      <c r="BX1427" s="2"/>
      <c r="BY1427" s="2"/>
      <c r="BZ1427" s="2"/>
      <c r="CA1427" s="2"/>
      <c r="CB1427" s="2"/>
      <c r="CC1427" s="2"/>
      <c r="CD1427" s="2"/>
      <c r="CE1427" s="2"/>
      <c r="CF1427" s="2"/>
      <c r="CG1427" s="2"/>
      <c r="CH1427" s="2"/>
      <c r="CI1427" s="2"/>
      <c r="CJ1427" s="2"/>
      <c r="CK1427" s="2"/>
      <c r="CL1427" s="2"/>
      <c r="CM1427" s="2"/>
      <c r="CN1427" s="2"/>
      <c r="CO1427" s="2"/>
      <c r="CP1427" s="2"/>
      <c r="CQ1427" s="2"/>
      <c r="CR1427" s="2"/>
      <c r="CS1427" s="2"/>
      <c r="CT1427" s="2"/>
      <c r="CU1427" s="2"/>
      <c r="CV1427" s="2"/>
      <c r="CW1427" s="2"/>
      <c r="CX1427" s="2"/>
      <c r="CY1427" s="2"/>
      <c r="CZ1427" s="2"/>
      <c r="DA1427" s="2"/>
      <c r="DB1427" s="2"/>
      <c r="DC1427" s="2"/>
      <c r="DD1427" s="2"/>
      <c r="DE1427" s="2"/>
      <c r="DF1427" s="2"/>
      <c r="DG1427" s="2"/>
      <c r="DH1427" s="2"/>
      <c r="DI1427" s="2"/>
    </row>
    <row r="1428" spans="8:113" x14ac:dyDescent="0.25">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2"/>
      <c r="AP1428" s="2"/>
      <c r="AQ1428" s="2"/>
      <c r="AR1428" s="2"/>
      <c r="AS1428" s="2"/>
      <c r="AT1428" s="2"/>
      <c r="AU1428" s="2"/>
      <c r="AV1428" s="2"/>
      <c r="AW1428" s="2"/>
      <c r="AX1428" s="2"/>
      <c r="AY1428" s="2"/>
      <c r="AZ1428" s="2"/>
      <c r="BA1428" s="2"/>
      <c r="BB1428" s="2"/>
      <c r="BC1428" s="2"/>
      <c r="BD1428" s="2"/>
      <c r="BE1428" s="2"/>
      <c r="BF1428" s="2"/>
      <c r="BG1428" s="2"/>
      <c r="BH1428" s="2"/>
      <c r="BI1428" s="2"/>
      <c r="BJ1428" s="2"/>
      <c r="BK1428" s="2"/>
      <c r="BL1428" s="2"/>
      <c r="BM1428" s="2"/>
      <c r="BN1428" s="2"/>
      <c r="BO1428" s="2"/>
      <c r="BP1428" s="2"/>
      <c r="BQ1428" s="2"/>
      <c r="BR1428" s="2"/>
      <c r="BS1428" s="2"/>
      <c r="BT1428" s="2"/>
      <c r="BU1428" s="2"/>
      <c r="BV1428" s="2"/>
      <c r="BW1428" s="2"/>
      <c r="BX1428" s="2"/>
      <c r="BY1428" s="2"/>
      <c r="BZ1428" s="2"/>
      <c r="CA1428" s="2"/>
      <c r="CB1428" s="2"/>
      <c r="CC1428" s="2"/>
      <c r="CD1428" s="2"/>
      <c r="CE1428" s="2"/>
      <c r="CF1428" s="2"/>
      <c r="CG1428" s="2"/>
      <c r="CH1428" s="2"/>
      <c r="CI1428" s="2"/>
      <c r="CJ1428" s="2"/>
      <c r="CK1428" s="2"/>
      <c r="CL1428" s="2"/>
      <c r="CM1428" s="2"/>
      <c r="CN1428" s="2"/>
      <c r="CO1428" s="2"/>
      <c r="CP1428" s="2"/>
      <c r="CQ1428" s="2"/>
      <c r="CR1428" s="2"/>
      <c r="CS1428" s="2"/>
      <c r="CT1428" s="2"/>
      <c r="CU1428" s="2"/>
      <c r="CV1428" s="2"/>
      <c r="CW1428" s="2"/>
      <c r="CX1428" s="2"/>
      <c r="CY1428" s="2"/>
      <c r="CZ1428" s="2"/>
      <c r="DA1428" s="2"/>
      <c r="DB1428" s="2"/>
      <c r="DC1428" s="2"/>
      <c r="DD1428" s="2"/>
      <c r="DE1428" s="2"/>
      <c r="DF1428" s="2"/>
      <c r="DG1428" s="2"/>
      <c r="DH1428" s="2"/>
      <c r="DI1428" s="2"/>
    </row>
    <row r="1429" spans="8:113" x14ac:dyDescent="0.25">
      <c r="H1429" s="2"/>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c r="AQ1429" s="2"/>
      <c r="AR1429" s="2"/>
      <c r="AS1429" s="2"/>
      <c r="AT1429" s="2"/>
      <c r="AU1429" s="2"/>
      <c r="AV1429" s="2"/>
      <c r="AW1429" s="2"/>
      <c r="AX1429" s="2"/>
      <c r="AY1429" s="2"/>
      <c r="AZ1429" s="2"/>
      <c r="BA1429" s="2"/>
      <c r="BB1429" s="2"/>
      <c r="BC1429" s="2"/>
      <c r="BD1429" s="2"/>
      <c r="BE1429" s="2"/>
      <c r="BF1429" s="2"/>
      <c r="BG1429" s="2"/>
      <c r="BH1429" s="2"/>
      <c r="BI1429" s="2"/>
      <c r="BJ1429" s="2"/>
      <c r="BK1429" s="2"/>
      <c r="BL1429" s="2"/>
      <c r="BM1429" s="2"/>
      <c r="BN1429" s="2"/>
      <c r="BO1429" s="2"/>
      <c r="BP1429" s="2"/>
      <c r="BQ1429" s="2"/>
      <c r="BR1429" s="2"/>
      <c r="BS1429" s="2"/>
      <c r="BT1429" s="2"/>
      <c r="BU1429" s="2"/>
      <c r="BV1429" s="2"/>
      <c r="BW1429" s="2"/>
      <c r="BX1429" s="2"/>
      <c r="BY1429" s="2"/>
      <c r="BZ1429" s="2"/>
      <c r="CA1429" s="2"/>
      <c r="CB1429" s="2"/>
      <c r="CC1429" s="2"/>
      <c r="CD1429" s="2"/>
      <c r="CE1429" s="2"/>
      <c r="CF1429" s="2"/>
      <c r="CG1429" s="2"/>
      <c r="CH1429" s="2"/>
      <c r="CI1429" s="2"/>
      <c r="CJ1429" s="2"/>
      <c r="CK1429" s="2"/>
      <c r="CL1429" s="2"/>
      <c r="CM1429" s="2"/>
      <c r="CN1429" s="2"/>
      <c r="CO1429" s="2"/>
      <c r="CP1429" s="2"/>
      <c r="CQ1429" s="2"/>
      <c r="CR1429" s="2"/>
      <c r="CS1429" s="2"/>
      <c r="CT1429" s="2"/>
      <c r="CU1429" s="2"/>
      <c r="CV1429" s="2"/>
      <c r="CW1429" s="2"/>
      <c r="CX1429" s="2"/>
      <c r="CY1429" s="2"/>
      <c r="CZ1429" s="2"/>
      <c r="DA1429" s="2"/>
      <c r="DB1429" s="2"/>
      <c r="DC1429" s="2"/>
      <c r="DD1429" s="2"/>
      <c r="DE1429" s="2"/>
      <c r="DF1429" s="2"/>
      <c r="DG1429" s="2"/>
      <c r="DH1429" s="2"/>
      <c r="DI1429" s="2"/>
    </row>
    <row r="1430" spans="8:113" x14ac:dyDescent="0.25">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c r="AW1430" s="2"/>
      <c r="AX1430" s="2"/>
      <c r="AY1430" s="2"/>
      <c r="AZ1430" s="2"/>
      <c r="BA1430" s="2"/>
      <c r="BB1430" s="2"/>
      <c r="BC1430" s="2"/>
      <c r="BD1430" s="2"/>
      <c r="BE1430" s="2"/>
      <c r="BF1430" s="2"/>
      <c r="BG1430" s="2"/>
      <c r="BH1430" s="2"/>
      <c r="BI1430" s="2"/>
      <c r="BJ1430" s="2"/>
      <c r="BK1430" s="2"/>
      <c r="BL1430" s="2"/>
      <c r="BM1430" s="2"/>
      <c r="BN1430" s="2"/>
      <c r="BO1430" s="2"/>
      <c r="BP1430" s="2"/>
      <c r="BQ1430" s="2"/>
      <c r="BR1430" s="2"/>
      <c r="BS1430" s="2"/>
      <c r="BT1430" s="2"/>
      <c r="BU1430" s="2"/>
      <c r="BV1430" s="2"/>
      <c r="BW1430" s="2"/>
      <c r="BX1430" s="2"/>
      <c r="BY1430" s="2"/>
      <c r="BZ1430" s="2"/>
      <c r="CA1430" s="2"/>
      <c r="CB1430" s="2"/>
      <c r="CC1430" s="2"/>
      <c r="CD1430" s="2"/>
      <c r="CE1430" s="2"/>
      <c r="CF1430" s="2"/>
      <c r="CG1430" s="2"/>
      <c r="CH1430" s="2"/>
      <c r="CI1430" s="2"/>
      <c r="CJ1430" s="2"/>
      <c r="CK1430" s="2"/>
      <c r="CL1430" s="2"/>
      <c r="CM1430" s="2"/>
      <c r="CN1430" s="2"/>
      <c r="CO1430" s="2"/>
      <c r="CP1430" s="2"/>
      <c r="CQ1430" s="2"/>
      <c r="CR1430" s="2"/>
      <c r="CS1430" s="2"/>
      <c r="CT1430" s="2"/>
      <c r="CU1430" s="2"/>
      <c r="CV1430" s="2"/>
      <c r="CW1430" s="2"/>
      <c r="CX1430" s="2"/>
      <c r="CY1430" s="2"/>
      <c r="CZ1430" s="2"/>
      <c r="DA1430" s="2"/>
      <c r="DB1430" s="2"/>
      <c r="DC1430" s="2"/>
      <c r="DD1430" s="2"/>
      <c r="DE1430" s="2"/>
      <c r="DF1430" s="2"/>
      <c r="DG1430" s="2"/>
      <c r="DH1430" s="2"/>
      <c r="DI1430" s="2"/>
    </row>
    <row r="1431" spans="8:113" x14ac:dyDescent="0.25">
      <c r="H1431" s="2"/>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c r="AQ1431" s="2"/>
      <c r="AR1431" s="2"/>
      <c r="AS1431" s="2"/>
      <c r="AT1431" s="2"/>
      <c r="AU1431" s="2"/>
      <c r="AV1431" s="2"/>
      <c r="AW1431" s="2"/>
      <c r="AX1431" s="2"/>
      <c r="AY1431" s="2"/>
      <c r="AZ1431" s="2"/>
      <c r="BA1431" s="2"/>
      <c r="BB1431" s="2"/>
      <c r="BC1431" s="2"/>
      <c r="BD1431" s="2"/>
      <c r="BE1431" s="2"/>
      <c r="BF1431" s="2"/>
      <c r="BG1431" s="2"/>
      <c r="BH1431" s="2"/>
      <c r="BI1431" s="2"/>
      <c r="BJ1431" s="2"/>
      <c r="BK1431" s="2"/>
      <c r="BL1431" s="2"/>
      <c r="BM1431" s="2"/>
      <c r="BN1431" s="2"/>
      <c r="BO1431" s="2"/>
      <c r="BP1431" s="2"/>
      <c r="BQ1431" s="2"/>
      <c r="BR1431" s="2"/>
      <c r="BS1431" s="2"/>
      <c r="BT1431" s="2"/>
      <c r="BU1431" s="2"/>
      <c r="BV1431" s="2"/>
      <c r="BW1431" s="2"/>
      <c r="BX1431" s="2"/>
      <c r="BY1431" s="2"/>
      <c r="BZ1431" s="2"/>
      <c r="CA1431" s="2"/>
      <c r="CB1431" s="2"/>
      <c r="CC1431" s="2"/>
      <c r="CD1431" s="2"/>
      <c r="CE1431" s="2"/>
      <c r="CF1431" s="2"/>
      <c r="CG1431" s="2"/>
      <c r="CH1431" s="2"/>
      <c r="CI1431" s="2"/>
      <c r="CJ1431" s="2"/>
      <c r="CK1431" s="2"/>
      <c r="CL1431" s="2"/>
      <c r="CM1431" s="2"/>
      <c r="CN1431" s="2"/>
      <c r="CO1431" s="2"/>
      <c r="CP1431" s="2"/>
      <c r="CQ1431" s="2"/>
      <c r="CR1431" s="2"/>
      <c r="CS1431" s="2"/>
      <c r="CT1431" s="2"/>
      <c r="CU1431" s="2"/>
      <c r="CV1431" s="2"/>
      <c r="CW1431" s="2"/>
      <c r="CX1431" s="2"/>
      <c r="CY1431" s="2"/>
      <c r="CZ1431" s="2"/>
      <c r="DA1431" s="2"/>
      <c r="DB1431" s="2"/>
      <c r="DC1431" s="2"/>
      <c r="DD1431" s="2"/>
      <c r="DE1431" s="2"/>
      <c r="DF1431" s="2"/>
      <c r="DG1431" s="2"/>
      <c r="DH1431" s="2"/>
      <c r="DI1431" s="2"/>
    </row>
    <row r="1432" spans="8:113" x14ac:dyDescent="0.25">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c r="AQ1432" s="2"/>
      <c r="AR1432" s="2"/>
      <c r="AS1432" s="2"/>
      <c r="AT1432" s="2"/>
      <c r="AU1432" s="2"/>
      <c r="AV1432" s="2"/>
      <c r="AW1432" s="2"/>
      <c r="AX1432" s="2"/>
      <c r="AY1432" s="2"/>
      <c r="AZ1432" s="2"/>
      <c r="BA1432" s="2"/>
      <c r="BB1432" s="2"/>
      <c r="BC1432" s="2"/>
      <c r="BD1432" s="2"/>
      <c r="BE1432" s="2"/>
      <c r="BF1432" s="2"/>
      <c r="BG1432" s="2"/>
      <c r="BH1432" s="2"/>
      <c r="BI1432" s="2"/>
      <c r="BJ1432" s="2"/>
      <c r="BK1432" s="2"/>
      <c r="BL1432" s="2"/>
      <c r="BM1432" s="2"/>
      <c r="BN1432" s="2"/>
      <c r="BO1432" s="2"/>
      <c r="BP1432" s="2"/>
      <c r="BQ1432" s="2"/>
      <c r="BR1432" s="2"/>
      <c r="BS1432" s="2"/>
      <c r="BT1432" s="2"/>
      <c r="BU1432" s="2"/>
      <c r="BV1432" s="2"/>
      <c r="BW1432" s="2"/>
      <c r="BX1432" s="2"/>
      <c r="BY1432" s="2"/>
      <c r="BZ1432" s="2"/>
      <c r="CA1432" s="2"/>
      <c r="CB1432" s="2"/>
      <c r="CC1432" s="2"/>
      <c r="CD1432" s="2"/>
      <c r="CE1432" s="2"/>
      <c r="CF1432" s="2"/>
      <c r="CG1432" s="2"/>
      <c r="CH1432" s="2"/>
      <c r="CI1432" s="2"/>
      <c r="CJ1432" s="2"/>
      <c r="CK1432" s="2"/>
      <c r="CL1432" s="2"/>
      <c r="CM1432" s="2"/>
      <c r="CN1432" s="2"/>
      <c r="CO1432" s="2"/>
      <c r="CP1432" s="2"/>
      <c r="CQ1432" s="2"/>
      <c r="CR1432" s="2"/>
      <c r="CS1432" s="2"/>
      <c r="CT1432" s="2"/>
      <c r="CU1432" s="2"/>
      <c r="CV1432" s="2"/>
      <c r="CW1432" s="2"/>
      <c r="CX1432" s="2"/>
      <c r="CY1432" s="2"/>
      <c r="CZ1432" s="2"/>
      <c r="DA1432" s="2"/>
      <c r="DB1432" s="2"/>
      <c r="DC1432" s="2"/>
      <c r="DD1432" s="2"/>
      <c r="DE1432" s="2"/>
      <c r="DF1432" s="2"/>
      <c r="DG1432" s="2"/>
      <c r="DH1432" s="2"/>
      <c r="DI1432" s="2"/>
    </row>
    <row r="1433" spans="8:113" x14ac:dyDescent="0.25">
      <c r="H1433" s="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c r="AU1433" s="2"/>
      <c r="AV1433" s="2"/>
      <c r="AW1433" s="2"/>
      <c r="AX1433" s="2"/>
      <c r="AY1433" s="2"/>
      <c r="AZ1433" s="2"/>
      <c r="BA1433" s="2"/>
      <c r="BB1433" s="2"/>
      <c r="BC1433" s="2"/>
      <c r="BD1433" s="2"/>
      <c r="BE1433" s="2"/>
      <c r="BF1433" s="2"/>
      <c r="BG1433" s="2"/>
      <c r="BH1433" s="2"/>
      <c r="BI1433" s="2"/>
      <c r="BJ1433" s="2"/>
      <c r="BK1433" s="2"/>
      <c r="BL1433" s="2"/>
      <c r="BM1433" s="2"/>
      <c r="BN1433" s="2"/>
      <c r="BO1433" s="2"/>
      <c r="BP1433" s="2"/>
      <c r="BQ1433" s="2"/>
      <c r="BR1433" s="2"/>
      <c r="BS1433" s="2"/>
      <c r="BT1433" s="2"/>
      <c r="BU1433" s="2"/>
      <c r="BV1433" s="2"/>
      <c r="BW1433" s="2"/>
      <c r="BX1433" s="2"/>
      <c r="BY1433" s="2"/>
      <c r="BZ1433" s="2"/>
      <c r="CA1433" s="2"/>
      <c r="CB1433" s="2"/>
      <c r="CC1433" s="2"/>
      <c r="CD1433" s="2"/>
      <c r="CE1433" s="2"/>
      <c r="CF1433" s="2"/>
      <c r="CG1433" s="2"/>
      <c r="CH1433" s="2"/>
      <c r="CI1433" s="2"/>
      <c r="CJ1433" s="2"/>
      <c r="CK1433" s="2"/>
      <c r="CL1433" s="2"/>
      <c r="CM1433" s="2"/>
      <c r="CN1433" s="2"/>
      <c r="CO1433" s="2"/>
      <c r="CP1433" s="2"/>
      <c r="CQ1433" s="2"/>
      <c r="CR1433" s="2"/>
      <c r="CS1433" s="2"/>
      <c r="CT1433" s="2"/>
      <c r="CU1433" s="2"/>
      <c r="CV1433" s="2"/>
      <c r="CW1433" s="2"/>
      <c r="CX1433" s="2"/>
      <c r="CY1433" s="2"/>
      <c r="CZ1433" s="2"/>
      <c r="DA1433" s="2"/>
      <c r="DB1433" s="2"/>
      <c r="DC1433" s="2"/>
      <c r="DD1433" s="2"/>
      <c r="DE1433" s="2"/>
      <c r="DF1433" s="2"/>
      <c r="DG1433" s="2"/>
      <c r="DH1433" s="2"/>
      <c r="DI1433" s="2"/>
    </row>
    <row r="1434" spans="8:113" x14ac:dyDescent="0.25">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c r="AW1434" s="2"/>
      <c r="AX1434" s="2"/>
      <c r="AY1434" s="2"/>
      <c r="AZ1434" s="2"/>
      <c r="BA1434" s="2"/>
      <c r="BB1434" s="2"/>
      <c r="BC1434" s="2"/>
      <c r="BD1434" s="2"/>
      <c r="BE1434" s="2"/>
      <c r="BF1434" s="2"/>
      <c r="BG1434" s="2"/>
      <c r="BH1434" s="2"/>
      <c r="BI1434" s="2"/>
      <c r="BJ1434" s="2"/>
      <c r="BK1434" s="2"/>
      <c r="BL1434" s="2"/>
      <c r="BM1434" s="2"/>
      <c r="BN1434" s="2"/>
      <c r="BO1434" s="2"/>
      <c r="BP1434" s="2"/>
      <c r="BQ1434" s="2"/>
      <c r="BR1434" s="2"/>
      <c r="BS1434" s="2"/>
      <c r="BT1434" s="2"/>
      <c r="BU1434" s="2"/>
      <c r="BV1434" s="2"/>
      <c r="BW1434" s="2"/>
      <c r="BX1434" s="2"/>
      <c r="BY1434" s="2"/>
      <c r="BZ1434" s="2"/>
      <c r="CA1434" s="2"/>
      <c r="CB1434" s="2"/>
      <c r="CC1434" s="2"/>
      <c r="CD1434" s="2"/>
      <c r="CE1434" s="2"/>
      <c r="CF1434" s="2"/>
      <c r="CG1434" s="2"/>
      <c r="CH1434" s="2"/>
      <c r="CI1434" s="2"/>
      <c r="CJ1434" s="2"/>
      <c r="CK1434" s="2"/>
      <c r="CL1434" s="2"/>
      <c r="CM1434" s="2"/>
      <c r="CN1434" s="2"/>
      <c r="CO1434" s="2"/>
      <c r="CP1434" s="2"/>
      <c r="CQ1434" s="2"/>
      <c r="CR1434" s="2"/>
      <c r="CS1434" s="2"/>
      <c r="CT1434" s="2"/>
      <c r="CU1434" s="2"/>
      <c r="CV1434" s="2"/>
      <c r="CW1434" s="2"/>
      <c r="CX1434" s="2"/>
      <c r="CY1434" s="2"/>
      <c r="CZ1434" s="2"/>
      <c r="DA1434" s="2"/>
      <c r="DB1434" s="2"/>
      <c r="DC1434" s="2"/>
      <c r="DD1434" s="2"/>
      <c r="DE1434" s="2"/>
      <c r="DF1434" s="2"/>
      <c r="DG1434" s="2"/>
      <c r="DH1434" s="2"/>
      <c r="DI1434" s="2"/>
    </row>
    <row r="1435" spans="8:113" x14ac:dyDescent="0.25">
      <c r="H1435" s="2"/>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c r="BM1435" s="2"/>
      <c r="BN1435" s="2"/>
      <c r="BO1435" s="2"/>
      <c r="BP1435" s="2"/>
      <c r="BQ1435" s="2"/>
      <c r="BR1435" s="2"/>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c r="CU1435" s="2"/>
      <c r="CV1435" s="2"/>
      <c r="CW1435" s="2"/>
      <c r="CX1435" s="2"/>
      <c r="CY1435" s="2"/>
      <c r="CZ1435" s="2"/>
      <c r="DA1435" s="2"/>
      <c r="DB1435" s="2"/>
      <c r="DC1435" s="2"/>
      <c r="DD1435" s="2"/>
      <c r="DE1435" s="2"/>
      <c r="DF1435" s="2"/>
      <c r="DG1435" s="2"/>
      <c r="DH1435" s="2"/>
      <c r="DI1435" s="2"/>
    </row>
    <row r="1436" spans="8:113" x14ac:dyDescent="0.25">
      <c r="H1436" s="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c r="AW1436" s="2"/>
      <c r="AX1436" s="2"/>
      <c r="AY1436" s="2"/>
      <c r="AZ1436" s="2"/>
      <c r="BA1436" s="2"/>
      <c r="BB1436" s="2"/>
      <c r="BC1436" s="2"/>
      <c r="BD1436" s="2"/>
      <c r="BE1436" s="2"/>
      <c r="BF1436" s="2"/>
      <c r="BG1436" s="2"/>
      <c r="BH1436" s="2"/>
      <c r="BI1436" s="2"/>
      <c r="BJ1436" s="2"/>
      <c r="BK1436" s="2"/>
      <c r="BL1436" s="2"/>
      <c r="BM1436" s="2"/>
      <c r="BN1436" s="2"/>
      <c r="BO1436" s="2"/>
      <c r="BP1436" s="2"/>
      <c r="BQ1436" s="2"/>
      <c r="BR1436" s="2"/>
      <c r="BS1436" s="2"/>
      <c r="BT1436" s="2"/>
      <c r="BU1436" s="2"/>
      <c r="BV1436" s="2"/>
      <c r="BW1436" s="2"/>
      <c r="BX1436" s="2"/>
      <c r="BY1436" s="2"/>
      <c r="BZ1436" s="2"/>
      <c r="CA1436" s="2"/>
      <c r="CB1436" s="2"/>
      <c r="CC1436" s="2"/>
      <c r="CD1436" s="2"/>
      <c r="CE1436" s="2"/>
      <c r="CF1436" s="2"/>
      <c r="CG1436" s="2"/>
      <c r="CH1436" s="2"/>
      <c r="CI1436" s="2"/>
      <c r="CJ1436" s="2"/>
      <c r="CK1436" s="2"/>
      <c r="CL1436" s="2"/>
      <c r="CM1436" s="2"/>
      <c r="CN1436" s="2"/>
      <c r="CO1436" s="2"/>
      <c r="CP1436" s="2"/>
      <c r="CQ1436" s="2"/>
      <c r="CR1436" s="2"/>
      <c r="CS1436" s="2"/>
      <c r="CT1436" s="2"/>
      <c r="CU1436" s="2"/>
      <c r="CV1436" s="2"/>
      <c r="CW1436" s="2"/>
      <c r="CX1436" s="2"/>
      <c r="CY1436" s="2"/>
      <c r="CZ1436" s="2"/>
      <c r="DA1436" s="2"/>
      <c r="DB1436" s="2"/>
      <c r="DC1436" s="2"/>
      <c r="DD1436" s="2"/>
      <c r="DE1436" s="2"/>
      <c r="DF1436" s="2"/>
      <c r="DG1436" s="2"/>
      <c r="DH1436" s="2"/>
      <c r="DI1436" s="2"/>
    </row>
    <row r="1437" spans="8:113" x14ac:dyDescent="0.25">
      <c r="H1437" s="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c r="AU1437" s="2"/>
      <c r="AV1437" s="2"/>
      <c r="AW1437" s="2"/>
      <c r="AX1437" s="2"/>
      <c r="AY1437" s="2"/>
      <c r="AZ1437" s="2"/>
      <c r="BA1437" s="2"/>
      <c r="BB1437" s="2"/>
      <c r="BC1437" s="2"/>
      <c r="BD1437" s="2"/>
      <c r="BE1437" s="2"/>
      <c r="BF1437" s="2"/>
      <c r="BG1437" s="2"/>
      <c r="BH1437" s="2"/>
      <c r="BI1437" s="2"/>
      <c r="BJ1437" s="2"/>
      <c r="BK1437" s="2"/>
      <c r="BL1437" s="2"/>
      <c r="BM1437" s="2"/>
      <c r="BN1437" s="2"/>
      <c r="BO1437" s="2"/>
      <c r="BP1437" s="2"/>
      <c r="BQ1437" s="2"/>
      <c r="BR1437" s="2"/>
      <c r="BS1437" s="2"/>
      <c r="BT1437" s="2"/>
      <c r="BU1437" s="2"/>
      <c r="BV1437" s="2"/>
      <c r="BW1437" s="2"/>
      <c r="BX1437" s="2"/>
      <c r="BY1437" s="2"/>
      <c r="BZ1437" s="2"/>
      <c r="CA1437" s="2"/>
      <c r="CB1437" s="2"/>
      <c r="CC1437" s="2"/>
      <c r="CD1437" s="2"/>
      <c r="CE1437" s="2"/>
      <c r="CF1437" s="2"/>
      <c r="CG1437" s="2"/>
      <c r="CH1437" s="2"/>
      <c r="CI1437" s="2"/>
      <c r="CJ1437" s="2"/>
      <c r="CK1437" s="2"/>
      <c r="CL1437" s="2"/>
      <c r="CM1437" s="2"/>
      <c r="CN1437" s="2"/>
      <c r="CO1437" s="2"/>
      <c r="CP1437" s="2"/>
      <c r="CQ1437" s="2"/>
      <c r="CR1437" s="2"/>
      <c r="CS1437" s="2"/>
      <c r="CT1437" s="2"/>
      <c r="CU1437" s="2"/>
      <c r="CV1437" s="2"/>
      <c r="CW1437" s="2"/>
      <c r="CX1437" s="2"/>
      <c r="CY1437" s="2"/>
      <c r="CZ1437" s="2"/>
      <c r="DA1437" s="2"/>
      <c r="DB1437" s="2"/>
      <c r="DC1437" s="2"/>
      <c r="DD1437" s="2"/>
      <c r="DE1437" s="2"/>
      <c r="DF1437" s="2"/>
      <c r="DG1437" s="2"/>
      <c r="DH1437" s="2"/>
      <c r="DI1437" s="2"/>
    </row>
    <row r="1438" spans="8:113" x14ac:dyDescent="0.25">
      <c r="H1438" s="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c r="AU1438" s="2"/>
      <c r="AV1438" s="2"/>
      <c r="AW1438" s="2"/>
      <c r="AX1438" s="2"/>
      <c r="AY1438" s="2"/>
      <c r="AZ1438" s="2"/>
      <c r="BA1438" s="2"/>
      <c r="BB1438" s="2"/>
      <c r="BC1438" s="2"/>
      <c r="BD1438" s="2"/>
      <c r="BE1438" s="2"/>
      <c r="BF1438" s="2"/>
      <c r="BG1438" s="2"/>
      <c r="BH1438" s="2"/>
      <c r="BI1438" s="2"/>
      <c r="BJ1438" s="2"/>
      <c r="BK1438" s="2"/>
      <c r="BL1438" s="2"/>
      <c r="BM1438" s="2"/>
      <c r="BN1438" s="2"/>
      <c r="BO1438" s="2"/>
      <c r="BP1438" s="2"/>
      <c r="BQ1438" s="2"/>
      <c r="BR1438" s="2"/>
      <c r="BS1438" s="2"/>
      <c r="BT1438" s="2"/>
      <c r="BU1438" s="2"/>
      <c r="BV1438" s="2"/>
      <c r="BW1438" s="2"/>
      <c r="BX1438" s="2"/>
      <c r="BY1438" s="2"/>
      <c r="BZ1438" s="2"/>
      <c r="CA1438" s="2"/>
      <c r="CB1438" s="2"/>
      <c r="CC1438" s="2"/>
      <c r="CD1438" s="2"/>
      <c r="CE1438" s="2"/>
      <c r="CF1438" s="2"/>
      <c r="CG1438" s="2"/>
      <c r="CH1438" s="2"/>
      <c r="CI1438" s="2"/>
      <c r="CJ1438" s="2"/>
      <c r="CK1438" s="2"/>
      <c r="CL1438" s="2"/>
      <c r="CM1438" s="2"/>
      <c r="CN1438" s="2"/>
      <c r="CO1438" s="2"/>
      <c r="CP1438" s="2"/>
      <c r="CQ1438" s="2"/>
      <c r="CR1438" s="2"/>
      <c r="CS1438" s="2"/>
      <c r="CT1438" s="2"/>
      <c r="CU1438" s="2"/>
      <c r="CV1438" s="2"/>
      <c r="CW1438" s="2"/>
      <c r="CX1438" s="2"/>
      <c r="CY1438" s="2"/>
      <c r="CZ1438" s="2"/>
      <c r="DA1438" s="2"/>
      <c r="DB1438" s="2"/>
      <c r="DC1438" s="2"/>
      <c r="DD1438" s="2"/>
      <c r="DE1438" s="2"/>
      <c r="DF1438" s="2"/>
      <c r="DG1438" s="2"/>
      <c r="DH1438" s="2"/>
      <c r="DI1438" s="2"/>
    </row>
    <row r="1439" spans="8:113" x14ac:dyDescent="0.25">
      <c r="H1439" s="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c r="AU1439" s="2"/>
      <c r="AV1439" s="2"/>
      <c r="AW1439" s="2"/>
      <c r="AX1439" s="2"/>
      <c r="AY1439" s="2"/>
      <c r="AZ1439" s="2"/>
      <c r="BA1439" s="2"/>
      <c r="BB1439" s="2"/>
      <c r="BC1439" s="2"/>
      <c r="BD1439" s="2"/>
      <c r="BE1439" s="2"/>
      <c r="BF1439" s="2"/>
      <c r="BG1439" s="2"/>
      <c r="BH1439" s="2"/>
      <c r="BI1439" s="2"/>
      <c r="BJ1439" s="2"/>
      <c r="BK1439" s="2"/>
      <c r="BL1439" s="2"/>
      <c r="BM1439" s="2"/>
      <c r="BN1439" s="2"/>
      <c r="BO1439" s="2"/>
      <c r="BP1439" s="2"/>
      <c r="BQ1439" s="2"/>
      <c r="BR1439" s="2"/>
      <c r="BS1439" s="2"/>
      <c r="BT1439" s="2"/>
      <c r="BU1439" s="2"/>
      <c r="BV1439" s="2"/>
      <c r="BW1439" s="2"/>
      <c r="BX1439" s="2"/>
      <c r="BY1439" s="2"/>
      <c r="BZ1439" s="2"/>
      <c r="CA1439" s="2"/>
      <c r="CB1439" s="2"/>
      <c r="CC1439" s="2"/>
      <c r="CD1439" s="2"/>
      <c r="CE1439" s="2"/>
      <c r="CF1439" s="2"/>
      <c r="CG1439" s="2"/>
      <c r="CH1439" s="2"/>
      <c r="CI1439" s="2"/>
      <c r="CJ1439" s="2"/>
      <c r="CK1439" s="2"/>
      <c r="CL1439" s="2"/>
      <c r="CM1439" s="2"/>
      <c r="CN1439" s="2"/>
      <c r="CO1439" s="2"/>
      <c r="CP1439" s="2"/>
      <c r="CQ1439" s="2"/>
      <c r="CR1439" s="2"/>
      <c r="CS1439" s="2"/>
      <c r="CT1439" s="2"/>
      <c r="CU1439" s="2"/>
      <c r="CV1439" s="2"/>
      <c r="CW1439" s="2"/>
      <c r="CX1439" s="2"/>
      <c r="CY1439" s="2"/>
      <c r="CZ1439" s="2"/>
      <c r="DA1439" s="2"/>
      <c r="DB1439" s="2"/>
      <c r="DC1439" s="2"/>
      <c r="DD1439" s="2"/>
      <c r="DE1439" s="2"/>
      <c r="DF1439" s="2"/>
      <c r="DG1439" s="2"/>
      <c r="DH1439" s="2"/>
      <c r="DI1439" s="2"/>
    </row>
    <row r="1440" spans="8:113" x14ac:dyDescent="0.25">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c r="AU1440" s="2"/>
      <c r="AV1440" s="2"/>
      <c r="AW1440" s="2"/>
      <c r="AX1440" s="2"/>
      <c r="AY1440" s="2"/>
      <c r="AZ1440" s="2"/>
      <c r="BA1440" s="2"/>
      <c r="BB1440" s="2"/>
      <c r="BC1440" s="2"/>
      <c r="BD1440" s="2"/>
      <c r="BE1440" s="2"/>
      <c r="BF1440" s="2"/>
      <c r="BG1440" s="2"/>
      <c r="BH1440" s="2"/>
      <c r="BI1440" s="2"/>
      <c r="BJ1440" s="2"/>
      <c r="BK1440" s="2"/>
      <c r="BL1440" s="2"/>
      <c r="BM1440" s="2"/>
      <c r="BN1440" s="2"/>
      <c r="BO1440" s="2"/>
      <c r="BP1440" s="2"/>
      <c r="BQ1440" s="2"/>
      <c r="BR1440" s="2"/>
      <c r="BS1440" s="2"/>
      <c r="BT1440" s="2"/>
      <c r="BU1440" s="2"/>
      <c r="BV1440" s="2"/>
      <c r="BW1440" s="2"/>
      <c r="BX1440" s="2"/>
      <c r="BY1440" s="2"/>
      <c r="BZ1440" s="2"/>
      <c r="CA1440" s="2"/>
      <c r="CB1440" s="2"/>
      <c r="CC1440" s="2"/>
      <c r="CD1440" s="2"/>
      <c r="CE1440" s="2"/>
      <c r="CF1440" s="2"/>
      <c r="CG1440" s="2"/>
      <c r="CH1440" s="2"/>
      <c r="CI1440" s="2"/>
      <c r="CJ1440" s="2"/>
      <c r="CK1440" s="2"/>
      <c r="CL1440" s="2"/>
      <c r="CM1440" s="2"/>
      <c r="CN1440" s="2"/>
      <c r="CO1440" s="2"/>
      <c r="CP1440" s="2"/>
      <c r="CQ1440" s="2"/>
      <c r="CR1440" s="2"/>
      <c r="CS1440" s="2"/>
      <c r="CT1440" s="2"/>
      <c r="CU1440" s="2"/>
      <c r="CV1440" s="2"/>
      <c r="CW1440" s="2"/>
      <c r="CX1440" s="2"/>
      <c r="CY1440" s="2"/>
      <c r="CZ1440" s="2"/>
      <c r="DA1440" s="2"/>
      <c r="DB1440" s="2"/>
      <c r="DC1440" s="2"/>
      <c r="DD1440" s="2"/>
      <c r="DE1440" s="2"/>
      <c r="DF1440" s="2"/>
      <c r="DG1440" s="2"/>
      <c r="DH1440" s="2"/>
      <c r="DI1440" s="2"/>
    </row>
    <row r="1441" spans="8:113" x14ac:dyDescent="0.25">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c r="AU1441" s="2"/>
      <c r="AV1441" s="2"/>
      <c r="AW1441" s="2"/>
      <c r="AX1441" s="2"/>
      <c r="AY1441" s="2"/>
      <c r="AZ1441" s="2"/>
      <c r="BA1441" s="2"/>
      <c r="BB1441" s="2"/>
      <c r="BC1441" s="2"/>
      <c r="BD1441" s="2"/>
      <c r="BE1441" s="2"/>
      <c r="BF1441" s="2"/>
      <c r="BG1441" s="2"/>
      <c r="BH1441" s="2"/>
      <c r="BI1441" s="2"/>
      <c r="BJ1441" s="2"/>
      <c r="BK1441" s="2"/>
      <c r="BL1441" s="2"/>
      <c r="BM1441" s="2"/>
      <c r="BN1441" s="2"/>
      <c r="BO1441" s="2"/>
      <c r="BP1441" s="2"/>
      <c r="BQ1441" s="2"/>
      <c r="BR1441" s="2"/>
      <c r="BS1441" s="2"/>
      <c r="BT1441" s="2"/>
      <c r="BU1441" s="2"/>
      <c r="BV1441" s="2"/>
      <c r="BW1441" s="2"/>
      <c r="BX1441" s="2"/>
      <c r="BY1441" s="2"/>
      <c r="BZ1441" s="2"/>
      <c r="CA1441" s="2"/>
      <c r="CB1441" s="2"/>
      <c r="CC1441" s="2"/>
      <c r="CD1441" s="2"/>
      <c r="CE1441" s="2"/>
      <c r="CF1441" s="2"/>
      <c r="CG1441" s="2"/>
      <c r="CH1441" s="2"/>
      <c r="CI1441" s="2"/>
      <c r="CJ1441" s="2"/>
      <c r="CK1441" s="2"/>
      <c r="CL1441" s="2"/>
      <c r="CM1441" s="2"/>
      <c r="CN1441" s="2"/>
      <c r="CO1441" s="2"/>
      <c r="CP1441" s="2"/>
      <c r="CQ1441" s="2"/>
      <c r="CR1441" s="2"/>
      <c r="CS1441" s="2"/>
      <c r="CT1441" s="2"/>
      <c r="CU1441" s="2"/>
      <c r="CV1441" s="2"/>
      <c r="CW1441" s="2"/>
      <c r="CX1441" s="2"/>
      <c r="CY1441" s="2"/>
      <c r="CZ1441" s="2"/>
      <c r="DA1441" s="2"/>
      <c r="DB1441" s="2"/>
      <c r="DC1441" s="2"/>
      <c r="DD1441" s="2"/>
      <c r="DE1441" s="2"/>
      <c r="DF1441" s="2"/>
      <c r="DG1441" s="2"/>
      <c r="DH1441" s="2"/>
      <c r="DI1441" s="2"/>
    </row>
    <row r="1442" spans="8:113" x14ac:dyDescent="0.25">
      <c r="H1442" s="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c r="AU1442" s="2"/>
      <c r="AV1442" s="2"/>
      <c r="AW1442" s="2"/>
      <c r="AX1442" s="2"/>
      <c r="AY1442" s="2"/>
      <c r="AZ1442" s="2"/>
      <c r="BA1442" s="2"/>
      <c r="BB1442" s="2"/>
      <c r="BC1442" s="2"/>
      <c r="BD1442" s="2"/>
      <c r="BE1442" s="2"/>
      <c r="BF1442" s="2"/>
      <c r="BG1442" s="2"/>
      <c r="BH1442" s="2"/>
      <c r="BI1442" s="2"/>
      <c r="BJ1442" s="2"/>
      <c r="BK1442" s="2"/>
      <c r="BL1442" s="2"/>
      <c r="BM1442" s="2"/>
      <c r="BN1442" s="2"/>
      <c r="BO1442" s="2"/>
      <c r="BP1442" s="2"/>
      <c r="BQ1442" s="2"/>
      <c r="BR1442" s="2"/>
      <c r="BS1442" s="2"/>
      <c r="BT1442" s="2"/>
      <c r="BU1442" s="2"/>
      <c r="BV1442" s="2"/>
      <c r="BW1442" s="2"/>
      <c r="BX1442" s="2"/>
      <c r="BY1442" s="2"/>
      <c r="BZ1442" s="2"/>
      <c r="CA1442" s="2"/>
      <c r="CB1442" s="2"/>
      <c r="CC1442" s="2"/>
      <c r="CD1442" s="2"/>
      <c r="CE1442" s="2"/>
      <c r="CF1442" s="2"/>
      <c r="CG1442" s="2"/>
      <c r="CH1442" s="2"/>
      <c r="CI1442" s="2"/>
      <c r="CJ1442" s="2"/>
      <c r="CK1442" s="2"/>
      <c r="CL1442" s="2"/>
      <c r="CM1442" s="2"/>
      <c r="CN1442" s="2"/>
      <c r="CO1442" s="2"/>
      <c r="CP1442" s="2"/>
      <c r="CQ1442" s="2"/>
      <c r="CR1442" s="2"/>
      <c r="CS1442" s="2"/>
      <c r="CT1442" s="2"/>
      <c r="CU1442" s="2"/>
      <c r="CV1442" s="2"/>
      <c r="CW1442" s="2"/>
      <c r="CX1442" s="2"/>
      <c r="CY1442" s="2"/>
      <c r="CZ1442" s="2"/>
      <c r="DA1442" s="2"/>
      <c r="DB1442" s="2"/>
      <c r="DC1442" s="2"/>
      <c r="DD1442" s="2"/>
      <c r="DE1442" s="2"/>
      <c r="DF1442" s="2"/>
      <c r="DG1442" s="2"/>
      <c r="DH1442" s="2"/>
      <c r="DI1442" s="2"/>
    </row>
    <row r="1443" spans="8:113" x14ac:dyDescent="0.25">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c r="AU1443" s="2"/>
      <c r="AV1443" s="2"/>
      <c r="AW1443" s="2"/>
      <c r="AX1443" s="2"/>
      <c r="AY1443" s="2"/>
      <c r="AZ1443" s="2"/>
      <c r="BA1443" s="2"/>
      <c r="BB1443" s="2"/>
      <c r="BC1443" s="2"/>
      <c r="BD1443" s="2"/>
      <c r="BE1443" s="2"/>
      <c r="BF1443" s="2"/>
      <c r="BG1443" s="2"/>
      <c r="BH1443" s="2"/>
      <c r="BI1443" s="2"/>
      <c r="BJ1443" s="2"/>
      <c r="BK1443" s="2"/>
      <c r="BL1443" s="2"/>
      <c r="BM1443" s="2"/>
      <c r="BN1443" s="2"/>
      <c r="BO1443" s="2"/>
      <c r="BP1443" s="2"/>
      <c r="BQ1443" s="2"/>
      <c r="BR1443" s="2"/>
      <c r="BS1443" s="2"/>
      <c r="BT1443" s="2"/>
      <c r="BU1443" s="2"/>
      <c r="BV1443" s="2"/>
      <c r="BW1443" s="2"/>
      <c r="BX1443" s="2"/>
      <c r="BY1443" s="2"/>
      <c r="BZ1443" s="2"/>
      <c r="CA1443" s="2"/>
      <c r="CB1443" s="2"/>
      <c r="CC1443" s="2"/>
      <c r="CD1443" s="2"/>
      <c r="CE1443" s="2"/>
      <c r="CF1443" s="2"/>
      <c r="CG1443" s="2"/>
      <c r="CH1443" s="2"/>
      <c r="CI1443" s="2"/>
      <c r="CJ1443" s="2"/>
      <c r="CK1443" s="2"/>
      <c r="CL1443" s="2"/>
      <c r="CM1443" s="2"/>
      <c r="CN1443" s="2"/>
      <c r="CO1443" s="2"/>
      <c r="CP1443" s="2"/>
      <c r="CQ1443" s="2"/>
      <c r="CR1443" s="2"/>
      <c r="CS1443" s="2"/>
      <c r="CT1443" s="2"/>
      <c r="CU1443" s="2"/>
      <c r="CV1443" s="2"/>
      <c r="CW1443" s="2"/>
      <c r="CX1443" s="2"/>
      <c r="CY1443" s="2"/>
      <c r="CZ1443" s="2"/>
      <c r="DA1443" s="2"/>
      <c r="DB1443" s="2"/>
      <c r="DC1443" s="2"/>
      <c r="DD1443" s="2"/>
      <c r="DE1443" s="2"/>
      <c r="DF1443" s="2"/>
      <c r="DG1443" s="2"/>
      <c r="DH1443" s="2"/>
      <c r="DI1443" s="2"/>
    </row>
    <row r="1444" spans="8:113" x14ac:dyDescent="0.25">
      <c r="H1444" s="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c r="AW1444" s="2"/>
      <c r="AX1444" s="2"/>
      <c r="AY1444" s="2"/>
      <c r="AZ1444" s="2"/>
      <c r="BA1444" s="2"/>
      <c r="BB1444" s="2"/>
      <c r="BC1444" s="2"/>
      <c r="BD1444" s="2"/>
      <c r="BE1444" s="2"/>
      <c r="BF1444" s="2"/>
      <c r="BG1444" s="2"/>
      <c r="BH1444" s="2"/>
      <c r="BI1444" s="2"/>
      <c r="BJ1444" s="2"/>
      <c r="BK1444" s="2"/>
      <c r="BL1444" s="2"/>
      <c r="BM1444" s="2"/>
      <c r="BN1444" s="2"/>
      <c r="BO1444" s="2"/>
      <c r="BP1444" s="2"/>
      <c r="BQ1444" s="2"/>
      <c r="BR1444" s="2"/>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c r="CU1444" s="2"/>
      <c r="CV1444" s="2"/>
      <c r="CW1444" s="2"/>
      <c r="CX1444" s="2"/>
      <c r="CY1444" s="2"/>
      <c r="CZ1444" s="2"/>
      <c r="DA1444" s="2"/>
      <c r="DB1444" s="2"/>
      <c r="DC1444" s="2"/>
      <c r="DD1444" s="2"/>
      <c r="DE1444" s="2"/>
      <c r="DF1444" s="2"/>
      <c r="DG1444" s="2"/>
      <c r="DH1444" s="2"/>
      <c r="DI1444" s="2"/>
    </row>
    <row r="1445" spans="8:113" x14ac:dyDescent="0.25">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c r="AW1445" s="2"/>
      <c r="AX1445" s="2"/>
      <c r="AY1445" s="2"/>
      <c r="AZ1445" s="2"/>
      <c r="BA1445" s="2"/>
      <c r="BB1445" s="2"/>
      <c r="BC1445" s="2"/>
      <c r="BD1445" s="2"/>
      <c r="BE1445" s="2"/>
      <c r="BF1445" s="2"/>
      <c r="BG1445" s="2"/>
      <c r="BH1445" s="2"/>
      <c r="BI1445" s="2"/>
      <c r="BJ1445" s="2"/>
      <c r="BK1445" s="2"/>
      <c r="BL1445" s="2"/>
      <c r="BM1445" s="2"/>
      <c r="BN1445" s="2"/>
      <c r="BO1445" s="2"/>
      <c r="BP1445" s="2"/>
      <c r="BQ1445" s="2"/>
      <c r="BR1445" s="2"/>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c r="CU1445" s="2"/>
      <c r="CV1445" s="2"/>
      <c r="CW1445" s="2"/>
      <c r="CX1445" s="2"/>
      <c r="CY1445" s="2"/>
      <c r="CZ1445" s="2"/>
      <c r="DA1445" s="2"/>
      <c r="DB1445" s="2"/>
      <c r="DC1445" s="2"/>
      <c r="DD1445" s="2"/>
      <c r="DE1445" s="2"/>
      <c r="DF1445" s="2"/>
      <c r="DG1445" s="2"/>
      <c r="DH1445" s="2"/>
      <c r="DI1445" s="2"/>
    </row>
    <row r="1446" spans="8:113" x14ac:dyDescent="0.25">
      <c r="H1446" s="2"/>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c r="AQ1446" s="2"/>
      <c r="AR1446" s="2"/>
      <c r="AS1446" s="2"/>
      <c r="AT1446" s="2"/>
      <c r="AU1446" s="2"/>
      <c r="AV1446" s="2"/>
      <c r="AW1446" s="2"/>
      <c r="AX1446" s="2"/>
      <c r="AY1446" s="2"/>
      <c r="AZ1446" s="2"/>
      <c r="BA1446" s="2"/>
      <c r="BB1446" s="2"/>
      <c r="BC1446" s="2"/>
      <c r="BD1446" s="2"/>
      <c r="BE1446" s="2"/>
      <c r="BF1446" s="2"/>
      <c r="BG1446" s="2"/>
      <c r="BH1446" s="2"/>
      <c r="BI1446" s="2"/>
      <c r="BJ1446" s="2"/>
      <c r="BK1446" s="2"/>
      <c r="BL1446" s="2"/>
      <c r="BM1446" s="2"/>
      <c r="BN1446" s="2"/>
      <c r="BO1446" s="2"/>
      <c r="BP1446" s="2"/>
      <c r="BQ1446" s="2"/>
      <c r="BR1446" s="2"/>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c r="CU1446" s="2"/>
      <c r="CV1446" s="2"/>
      <c r="CW1446" s="2"/>
      <c r="CX1446" s="2"/>
      <c r="CY1446" s="2"/>
      <c r="CZ1446" s="2"/>
      <c r="DA1446" s="2"/>
      <c r="DB1446" s="2"/>
      <c r="DC1446" s="2"/>
      <c r="DD1446" s="2"/>
      <c r="DE1446" s="2"/>
      <c r="DF1446" s="2"/>
      <c r="DG1446" s="2"/>
      <c r="DH1446" s="2"/>
      <c r="DI1446" s="2"/>
    </row>
    <row r="1447" spans="8:113" x14ac:dyDescent="0.25">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c r="AU1447" s="2"/>
      <c r="AV1447" s="2"/>
      <c r="AW1447" s="2"/>
      <c r="AX1447" s="2"/>
      <c r="AY1447" s="2"/>
      <c r="AZ1447" s="2"/>
      <c r="BA1447" s="2"/>
      <c r="BB1447" s="2"/>
      <c r="BC1447" s="2"/>
      <c r="BD1447" s="2"/>
      <c r="BE1447" s="2"/>
      <c r="BF1447" s="2"/>
      <c r="BG1447" s="2"/>
      <c r="BH1447" s="2"/>
      <c r="BI1447" s="2"/>
      <c r="BJ1447" s="2"/>
      <c r="BK1447" s="2"/>
      <c r="BL1447" s="2"/>
      <c r="BM1447" s="2"/>
      <c r="BN1447" s="2"/>
      <c r="BO1447" s="2"/>
      <c r="BP1447" s="2"/>
      <c r="BQ1447" s="2"/>
      <c r="BR1447" s="2"/>
      <c r="BS1447" s="2"/>
      <c r="BT1447" s="2"/>
      <c r="BU1447" s="2"/>
      <c r="BV1447" s="2"/>
      <c r="BW1447" s="2"/>
      <c r="BX1447" s="2"/>
      <c r="BY1447" s="2"/>
      <c r="BZ1447" s="2"/>
      <c r="CA1447" s="2"/>
      <c r="CB1447" s="2"/>
      <c r="CC1447" s="2"/>
      <c r="CD1447" s="2"/>
      <c r="CE1447" s="2"/>
      <c r="CF1447" s="2"/>
      <c r="CG1447" s="2"/>
      <c r="CH1447" s="2"/>
      <c r="CI1447" s="2"/>
      <c r="CJ1447" s="2"/>
      <c r="CK1447" s="2"/>
      <c r="CL1447" s="2"/>
      <c r="CM1447" s="2"/>
      <c r="CN1447" s="2"/>
      <c r="CO1447" s="2"/>
      <c r="CP1447" s="2"/>
      <c r="CQ1447" s="2"/>
      <c r="CR1447" s="2"/>
      <c r="CS1447" s="2"/>
      <c r="CT1447" s="2"/>
      <c r="CU1447" s="2"/>
      <c r="CV1447" s="2"/>
      <c r="CW1447" s="2"/>
      <c r="CX1447" s="2"/>
      <c r="CY1447" s="2"/>
      <c r="CZ1447" s="2"/>
      <c r="DA1447" s="2"/>
      <c r="DB1447" s="2"/>
      <c r="DC1447" s="2"/>
      <c r="DD1447" s="2"/>
      <c r="DE1447" s="2"/>
      <c r="DF1447" s="2"/>
      <c r="DG1447" s="2"/>
      <c r="DH1447" s="2"/>
      <c r="DI1447" s="2"/>
    </row>
    <row r="1448" spans="8:113" x14ac:dyDescent="0.25">
      <c r="H1448" s="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c r="AU1448" s="2"/>
      <c r="AV1448" s="2"/>
      <c r="AW1448" s="2"/>
      <c r="AX1448" s="2"/>
      <c r="AY1448" s="2"/>
      <c r="AZ1448" s="2"/>
      <c r="BA1448" s="2"/>
      <c r="BB1448" s="2"/>
      <c r="BC1448" s="2"/>
      <c r="BD1448" s="2"/>
      <c r="BE1448" s="2"/>
      <c r="BF1448" s="2"/>
      <c r="BG1448" s="2"/>
      <c r="BH1448" s="2"/>
      <c r="BI1448" s="2"/>
      <c r="BJ1448" s="2"/>
      <c r="BK1448" s="2"/>
      <c r="BL1448" s="2"/>
      <c r="BM1448" s="2"/>
      <c r="BN1448" s="2"/>
      <c r="BO1448" s="2"/>
      <c r="BP1448" s="2"/>
      <c r="BQ1448" s="2"/>
      <c r="BR1448" s="2"/>
      <c r="BS1448" s="2"/>
      <c r="BT1448" s="2"/>
      <c r="BU1448" s="2"/>
      <c r="BV1448" s="2"/>
      <c r="BW1448" s="2"/>
      <c r="BX1448" s="2"/>
      <c r="BY1448" s="2"/>
      <c r="BZ1448" s="2"/>
      <c r="CA1448" s="2"/>
      <c r="CB1448" s="2"/>
      <c r="CC1448" s="2"/>
      <c r="CD1448" s="2"/>
      <c r="CE1448" s="2"/>
      <c r="CF1448" s="2"/>
      <c r="CG1448" s="2"/>
      <c r="CH1448" s="2"/>
      <c r="CI1448" s="2"/>
      <c r="CJ1448" s="2"/>
      <c r="CK1448" s="2"/>
      <c r="CL1448" s="2"/>
      <c r="CM1448" s="2"/>
      <c r="CN1448" s="2"/>
      <c r="CO1448" s="2"/>
      <c r="CP1448" s="2"/>
      <c r="CQ1448" s="2"/>
      <c r="CR1448" s="2"/>
      <c r="CS1448" s="2"/>
      <c r="CT1448" s="2"/>
      <c r="CU1448" s="2"/>
      <c r="CV1448" s="2"/>
      <c r="CW1448" s="2"/>
      <c r="CX1448" s="2"/>
      <c r="CY1448" s="2"/>
      <c r="CZ1448" s="2"/>
      <c r="DA1448" s="2"/>
      <c r="DB1448" s="2"/>
      <c r="DC1448" s="2"/>
      <c r="DD1448" s="2"/>
      <c r="DE1448" s="2"/>
      <c r="DF1448" s="2"/>
      <c r="DG1448" s="2"/>
      <c r="DH1448" s="2"/>
      <c r="DI1448" s="2"/>
    </row>
    <row r="1449" spans="8:113" x14ac:dyDescent="0.25">
      <c r="H1449" s="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c r="AW1449" s="2"/>
      <c r="AX1449" s="2"/>
      <c r="AY1449" s="2"/>
      <c r="AZ1449" s="2"/>
      <c r="BA1449" s="2"/>
      <c r="BB1449" s="2"/>
      <c r="BC1449" s="2"/>
      <c r="BD1449" s="2"/>
      <c r="BE1449" s="2"/>
      <c r="BF1449" s="2"/>
      <c r="BG1449" s="2"/>
      <c r="BH1449" s="2"/>
      <c r="BI1449" s="2"/>
      <c r="BJ1449" s="2"/>
      <c r="BK1449" s="2"/>
      <c r="BL1449" s="2"/>
      <c r="BM1449" s="2"/>
      <c r="BN1449" s="2"/>
      <c r="BO1449" s="2"/>
      <c r="BP1449" s="2"/>
      <c r="BQ1449" s="2"/>
      <c r="BR1449" s="2"/>
      <c r="BS1449" s="2"/>
      <c r="BT1449" s="2"/>
      <c r="BU1449" s="2"/>
      <c r="BV1449" s="2"/>
      <c r="BW1449" s="2"/>
      <c r="BX1449" s="2"/>
      <c r="BY1449" s="2"/>
      <c r="BZ1449" s="2"/>
      <c r="CA1449" s="2"/>
      <c r="CB1449" s="2"/>
      <c r="CC1449" s="2"/>
      <c r="CD1449" s="2"/>
      <c r="CE1449" s="2"/>
      <c r="CF1449" s="2"/>
      <c r="CG1449" s="2"/>
      <c r="CH1449" s="2"/>
      <c r="CI1449" s="2"/>
      <c r="CJ1449" s="2"/>
      <c r="CK1449" s="2"/>
      <c r="CL1449" s="2"/>
      <c r="CM1449" s="2"/>
      <c r="CN1449" s="2"/>
      <c r="CO1449" s="2"/>
      <c r="CP1449" s="2"/>
      <c r="CQ1449" s="2"/>
      <c r="CR1449" s="2"/>
      <c r="CS1449" s="2"/>
      <c r="CT1449" s="2"/>
      <c r="CU1449" s="2"/>
      <c r="CV1449" s="2"/>
      <c r="CW1449" s="2"/>
      <c r="CX1449" s="2"/>
      <c r="CY1449" s="2"/>
      <c r="CZ1449" s="2"/>
      <c r="DA1449" s="2"/>
      <c r="DB1449" s="2"/>
      <c r="DC1449" s="2"/>
      <c r="DD1449" s="2"/>
      <c r="DE1449" s="2"/>
      <c r="DF1449" s="2"/>
      <c r="DG1449" s="2"/>
      <c r="DH1449" s="2"/>
      <c r="DI1449" s="2"/>
    </row>
    <row r="1450" spans="8:113" x14ac:dyDescent="0.25">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c r="AW1450" s="2"/>
      <c r="AX1450" s="2"/>
      <c r="AY1450" s="2"/>
      <c r="AZ1450" s="2"/>
      <c r="BA1450" s="2"/>
      <c r="BB1450" s="2"/>
      <c r="BC1450" s="2"/>
      <c r="BD1450" s="2"/>
      <c r="BE1450" s="2"/>
      <c r="BF1450" s="2"/>
      <c r="BG1450" s="2"/>
      <c r="BH1450" s="2"/>
      <c r="BI1450" s="2"/>
      <c r="BJ1450" s="2"/>
      <c r="BK1450" s="2"/>
      <c r="BL1450" s="2"/>
      <c r="BM1450" s="2"/>
      <c r="BN1450" s="2"/>
      <c r="BO1450" s="2"/>
      <c r="BP1450" s="2"/>
      <c r="BQ1450" s="2"/>
      <c r="BR1450" s="2"/>
      <c r="BS1450" s="2"/>
      <c r="BT1450" s="2"/>
      <c r="BU1450" s="2"/>
      <c r="BV1450" s="2"/>
      <c r="BW1450" s="2"/>
      <c r="BX1450" s="2"/>
      <c r="BY1450" s="2"/>
      <c r="BZ1450" s="2"/>
      <c r="CA1450" s="2"/>
      <c r="CB1450" s="2"/>
      <c r="CC1450" s="2"/>
      <c r="CD1450" s="2"/>
      <c r="CE1450" s="2"/>
      <c r="CF1450" s="2"/>
      <c r="CG1450" s="2"/>
      <c r="CH1450" s="2"/>
      <c r="CI1450" s="2"/>
      <c r="CJ1450" s="2"/>
      <c r="CK1450" s="2"/>
      <c r="CL1450" s="2"/>
      <c r="CM1450" s="2"/>
      <c r="CN1450" s="2"/>
      <c r="CO1450" s="2"/>
      <c r="CP1450" s="2"/>
      <c r="CQ1450" s="2"/>
      <c r="CR1450" s="2"/>
      <c r="CS1450" s="2"/>
      <c r="CT1450" s="2"/>
      <c r="CU1450" s="2"/>
      <c r="CV1450" s="2"/>
      <c r="CW1450" s="2"/>
      <c r="CX1450" s="2"/>
      <c r="CY1450" s="2"/>
      <c r="CZ1450" s="2"/>
      <c r="DA1450" s="2"/>
      <c r="DB1450" s="2"/>
      <c r="DC1450" s="2"/>
      <c r="DD1450" s="2"/>
      <c r="DE1450" s="2"/>
      <c r="DF1450" s="2"/>
      <c r="DG1450" s="2"/>
      <c r="DH1450" s="2"/>
      <c r="DI1450" s="2"/>
    </row>
    <row r="1451" spans="8:113" x14ac:dyDescent="0.25">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c r="AQ1451" s="2"/>
      <c r="AR1451" s="2"/>
      <c r="AS1451" s="2"/>
      <c r="AT1451" s="2"/>
      <c r="AU1451" s="2"/>
      <c r="AV1451" s="2"/>
      <c r="AW1451" s="2"/>
      <c r="AX1451" s="2"/>
      <c r="AY1451" s="2"/>
      <c r="AZ1451" s="2"/>
      <c r="BA1451" s="2"/>
      <c r="BB1451" s="2"/>
      <c r="BC1451" s="2"/>
      <c r="BD1451" s="2"/>
      <c r="BE1451" s="2"/>
      <c r="BF1451" s="2"/>
      <c r="BG1451" s="2"/>
      <c r="BH1451" s="2"/>
      <c r="BI1451" s="2"/>
      <c r="BJ1451" s="2"/>
      <c r="BK1451" s="2"/>
      <c r="BL1451" s="2"/>
      <c r="BM1451" s="2"/>
      <c r="BN1451" s="2"/>
      <c r="BO1451" s="2"/>
      <c r="BP1451" s="2"/>
      <c r="BQ1451" s="2"/>
      <c r="BR1451" s="2"/>
      <c r="BS1451" s="2"/>
      <c r="BT1451" s="2"/>
      <c r="BU1451" s="2"/>
      <c r="BV1451" s="2"/>
      <c r="BW1451" s="2"/>
      <c r="BX1451" s="2"/>
      <c r="BY1451" s="2"/>
      <c r="BZ1451" s="2"/>
      <c r="CA1451" s="2"/>
      <c r="CB1451" s="2"/>
      <c r="CC1451" s="2"/>
      <c r="CD1451" s="2"/>
      <c r="CE1451" s="2"/>
      <c r="CF1451" s="2"/>
      <c r="CG1451" s="2"/>
      <c r="CH1451" s="2"/>
      <c r="CI1451" s="2"/>
      <c r="CJ1451" s="2"/>
      <c r="CK1451" s="2"/>
      <c r="CL1451" s="2"/>
      <c r="CM1451" s="2"/>
      <c r="CN1451" s="2"/>
      <c r="CO1451" s="2"/>
      <c r="CP1451" s="2"/>
      <c r="CQ1451" s="2"/>
      <c r="CR1451" s="2"/>
      <c r="CS1451" s="2"/>
      <c r="CT1451" s="2"/>
      <c r="CU1451" s="2"/>
      <c r="CV1451" s="2"/>
      <c r="CW1451" s="2"/>
      <c r="CX1451" s="2"/>
      <c r="CY1451" s="2"/>
      <c r="CZ1451" s="2"/>
      <c r="DA1451" s="2"/>
      <c r="DB1451" s="2"/>
      <c r="DC1451" s="2"/>
      <c r="DD1451" s="2"/>
      <c r="DE1451" s="2"/>
      <c r="DF1451" s="2"/>
      <c r="DG1451" s="2"/>
      <c r="DH1451" s="2"/>
      <c r="DI1451" s="2"/>
    </row>
    <row r="1452" spans="8:113" x14ac:dyDescent="0.25">
      <c r="H1452" s="2"/>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c r="AU1452" s="2"/>
      <c r="AV1452" s="2"/>
      <c r="AW1452" s="2"/>
      <c r="AX1452" s="2"/>
      <c r="AY1452" s="2"/>
      <c r="AZ1452" s="2"/>
      <c r="BA1452" s="2"/>
      <c r="BB1452" s="2"/>
      <c r="BC1452" s="2"/>
      <c r="BD1452" s="2"/>
      <c r="BE1452" s="2"/>
      <c r="BF1452" s="2"/>
      <c r="BG1452" s="2"/>
      <c r="BH1452" s="2"/>
      <c r="BI1452" s="2"/>
      <c r="BJ1452" s="2"/>
      <c r="BK1452" s="2"/>
      <c r="BL1452" s="2"/>
      <c r="BM1452" s="2"/>
      <c r="BN1452" s="2"/>
      <c r="BO1452" s="2"/>
      <c r="BP1452" s="2"/>
      <c r="BQ1452" s="2"/>
      <c r="BR1452" s="2"/>
      <c r="BS1452" s="2"/>
      <c r="BT1452" s="2"/>
      <c r="BU1452" s="2"/>
      <c r="BV1452" s="2"/>
      <c r="BW1452" s="2"/>
      <c r="BX1452" s="2"/>
      <c r="BY1452" s="2"/>
      <c r="BZ1452" s="2"/>
      <c r="CA1452" s="2"/>
      <c r="CB1452" s="2"/>
      <c r="CC1452" s="2"/>
      <c r="CD1452" s="2"/>
      <c r="CE1452" s="2"/>
      <c r="CF1452" s="2"/>
      <c r="CG1452" s="2"/>
      <c r="CH1452" s="2"/>
      <c r="CI1452" s="2"/>
      <c r="CJ1452" s="2"/>
      <c r="CK1452" s="2"/>
      <c r="CL1452" s="2"/>
      <c r="CM1452" s="2"/>
      <c r="CN1452" s="2"/>
      <c r="CO1452" s="2"/>
      <c r="CP1452" s="2"/>
      <c r="CQ1452" s="2"/>
      <c r="CR1452" s="2"/>
      <c r="CS1452" s="2"/>
      <c r="CT1452" s="2"/>
      <c r="CU1452" s="2"/>
      <c r="CV1452" s="2"/>
      <c r="CW1452" s="2"/>
      <c r="CX1452" s="2"/>
      <c r="CY1452" s="2"/>
      <c r="CZ1452" s="2"/>
      <c r="DA1452" s="2"/>
      <c r="DB1452" s="2"/>
      <c r="DC1452" s="2"/>
      <c r="DD1452" s="2"/>
      <c r="DE1452" s="2"/>
      <c r="DF1452" s="2"/>
      <c r="DG1452" s="2"/>
      <c r="DH1452" s="2"/>
      <c r="DI1452" s="2"/>
    </row>
    <row r="1453" spans="8:113" x14ac:dyDescent="0.25">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c r="AW1453" s="2"/>
      <c r="AX1453" s="2"/>
      <c r="AY1453" s="2"/>
      <c r="AZ1453" s="2"/>
      <c r="BA1453" s="2"/>
      <c r="BB1453" s="2"/>
      <c r="BC1453" s="2"/>
      <c r="BD1453" s="2"/>
      <c r="BE1453" s="2"/>
      <c r="BF1453" s="2"/>
      <c r="BG1453" s="2"/>
      <c r="BH1453" s="2"/>
      <c r="BI1453" s="2"/>
      <c r="BJ1453" s="2"/>
      <c r="BK1453" s="2"/>
      <c r="BL1453" s="2"/>
      <c r="BM1453" s="2"/>
      <c r="BN1453" s="2"/>
      <c r="BO1453" s="2"/>
      <c r="BP1453" s="2"/>
      <c r="BQ1453" s="2"/>
      <c r="BR1453" s="2"/>
      <c r="BS1453" s="2"/>
      <c r="BT1453" s="2"/>
      <c r="BU1453" s="2"/>
      <c r="BV1453" s="2"/>
      <c r="BW1453" s="2"/>
      <c r="BX1453" s="2"/>
      <c r="BY1453" s="2"/>
      <c r="BZ1453" s="2"/>
      <c r="CA1453" s="2"/>
      <c r="CB1453" s="2"/>
      <c r="CC1453" s="2"/>
      <c r="CD1453" s="2"/>
      <c r="CE1453" s="2"/>
      <c r="CF1453" s="2"/>
      <c r="CG1453" s="2"/>
      <c r="CH1453" s="2"/>
      <c r="CI1453" s="2"/>
      <c r="CJ1453" s="2"/>
      <c r="CK1453" s="2"/>
      <c r="CL1453" s="2"/>
      <c r="CM1453" s="2"/>
      <c r="CN1453" s="2"/>
      <c r="CO1453" s="2"/>
      <c r="CP1453" s="2"/>
      <c r="CQ1453" s="2"/>
      <c r="CR1453" s="2"/>
      <c r="CS1453" s="2"/>
      <c r="CT1453" s="2"/>
      <c r="CU1453" s="2"/>
      <c r="CV1453" s="2"/>
      <c r="CW1453" s="2"/>
      <c r="CX1453" s="2"/>
      <c r="CY1453" s="2"/>
      <c r="CZ1453" s="2"/>
      <c r="DA1453" s="2"/>
      <c r="DB1453" s="2"/>
      <c r="DC1453" s="2"/>
      <c r="DD1453" s="2"/>
      <c r="DE1453" s="2"/>
      <c r="DF1453" s="2"/>
      <c r="DG1453" s="2"/>
      <c r="DH1453" s="2"/>
      <c r="DI1453" s="2"/>
    </row>
    <row r="1454" spans="8:113" x14ac:dyDescent="0.25">
      <c r="H1454" s="2"/>
      <c r="I1454" s="2"/>
      <c r="J1454" s="2"/>
      <c r="K1454" s="2"/>
      <c r="L1454" s="2"/>
      <c r="M1454" s="2"/>
      <c r="N1454" s="2"/>
      <c r="O1454" s="2"/>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c r="AW1454" s="2"/>
      <c r="AX1454" s="2"/>
      <c r="AY1454" s="2"/>
      <c r="AZ1454" s="2"/>
      <c r="BA1454" s="2"/>
      <c r="BB1454" s="2"/>
      <c r="BC1454" s="2"/>
      <c r="BD1454" s="2"/>
      <c r="BE1454" s="2"/>
      <c r="BF1454" s="2"/>
      <c r="BG1454" s="2"/>
      <c r="BH1454" s="2"/>
      <c r="BI1454" s="2"/>
      <c r="BJ1454" s="2"/>
      <c r="BK1454" s="2"/>
      <c r="BL1454" s="2"/>
      <c r="BM1454" s="2"/>
      <c r="BN1454" s="2"/>
      <c r="BO1454" s="2"/>
      <c r="BP1454" s="2"/>
      <c r="BQ1454" s="2"/>
      <c r="BR1454" s="2"/>
      <c r="BS1454" s="2"/>
      <c r="BT1454" s="2"/>
      <c r="BU1454" s="2"/>
      <c r="BV1454" s="2"/>
      <c r="BW1454" s="2"/>
      <c r="BX1454" s="2"/>
      <c r="BY1454" s="2"/>
      <c r="BZ1454" s="2"/>
      <c r="CA1454" s="2"/>
      <c r="CB1454" s="2"/>
      <c r="CC1454" s="2"/>
      <c r="CD1454" s="2"/>
      <c r="CE1454" s="2"/>
      <c r="CF1454" s="2"/>
      <c r="CG1454" s="2"/>
      <c r="CH1454" s="2"/>
      <c r="CI1454" s="2"/>
      <c r="CJ1454" s="2"/>
      <c r="CK1454" s="2"/>
      <c r="CL1454" s="2"/>
      <c r="CM1454" s="2"/>
      <c r="CN1454" s="2"/>
      <c r="CO1454" s="2"/>
      <c r="CP1454" s="2"/>
      <c r="CQ1454" s="2"/>
      <c r="CR1454" s="2"/>
      <c r="CS1454" s="2"/>
      <c r="CT1454" s="2"/>
      <c r="CU1454" s="2"/>
      <c r="CV1454" s="2"/>
      <c r="CW1454" s="2"/>
      <c r="CX1454" s="2"/>
      <c r="CY1454" s="2"/>
      <c r="CZ1454" s="2"/>
      <c r="DA1454" s="2"/>
      <c r="DB1454" s="2"/>
      <c r="DC1454" s="2"/>
      <c r="DD1454" s="2"/>
      <c r="DE1454" s="2"/>
      <c r="DF1454" s="2"/>
      <c r="DG1454" s="2"/>
      <c r="DH1454" s="2"/>
      <c r="DI1454" s="2"/>
    </row>
    <row r="1455" spans="8:113" x14ac:dyDescent="0.25">
      <c r="H1455" s="2"/>
      <c r="I1455" s="2"/>
      <c r="J1455" s="2"/>
      <c r="K1455" s="2"/>
      <c r="L1455" s="2"/>
      <c r="M1455" s="2"/>
      <c r="N1455" s="2"/>
      <c r="O1455" s="2"/>
      <c r="P1455" s="2"/>
      <c r="Q1455" s="2"/>
      <c r="R1455" s="2"/>
      <c r="S1455" s="2"/>
      <c r="T1455" s="2"/>
      <c r="U1455" s="2"/>
      <c r="V1455" s="2"/>
      <c r="W1455" s="2"/>
      <c r="X1455" s="2"/>
      <c r="Y1455" s="2"/>
      <c r="Z1455" s="2"/>
      <c r="AA1455" s="2"/>
      <c r="AB1455" s="2"/>
      <c r="AC1455" s="2"/>
      <c r="AD1455" s="2"/>
      <c r="AE1455" s="2"/>
      <c r="AF1455" s="2"/>
      <c r="AG1455" s="2"/>
      <c r="AH1455" s="2"/>
      <c r="AI1455" s="2"/>
      <c r="AJ1455" s="2"/>
      <c r="AK1455" s="2"/>
      <c r="AL1455" s="2"/>
      <c r="AM1455" s="2"/>
      <c r="AN1455" s="2"/>
      <c r="AO1455" s="2"/>
      <c r="AP1455" s="2"/>
      <c r="AQ1455" s="2"/>
      <c r="AR1455" s="2"/>
      <c r="AS1455" s="2"/>
      <c r="AT1455" s="2"/>
      <c r="AU1455" s="2"/>
      <c r="AV1455" s="2"/>
      <c r="AW1455" s="2"/>
      <c r="AX1455" s="2"/>
      <c r="AY1455" s="2"/>
      <c r="AZ1455" s="2"/>
      <c r="BA1455" s="2"/>
      <c r="BB1455" s="2"/>
      <c r="BC1455" s="2"/>
      <c r="BD1455" s="2"/>
      <c r="BE1455" s="2"/>
      <c r="BF1455" s="2"/>
      <c r="BG1455" s="2"/>
      <c r="BH1455" s="2"/>
      <c r="BI1455" s="2"/>
      <c r="BJ1455" s="2"/>
      <c r="BK1455" s="2"/>
      <c r="BL1455" s="2"/>
      <c r="BM1455" s="2"/>
      <c r="BN1455" s="2"/>
      <c r="BO1455" s="2"/>
      <c r="BP1455" s="2"/>
      <c r="BQ1455" s="2"/>
      <c r="BR1455" s="2"/>
      <c r="BS1455" s="2"/>
      <c r="BT1455" s="2"/>
      <c r="BU1455" s="2"/>
      <c r="BV1455" s="2"/>
      <c r="BW1455" s="2"/>
      <c r="BX1455" s="2"/>
      <c r="BY1455" s="2"/>
      <c r="BZ1455" s="2"/>
      <c r="CA1455" s="2"/>
      <c r="CB1455" s="2"/>
      <c r="CC1455" s="2"/>
      <c r="CD1455" s="2"/>
      <c r="CE1455" s="2"/>
      <c r="CF1455" s="2"/>
      <c r="CG1455" s="2"/>
      <c r="CH1455" s="2"/>
      <c r="CI1455" s="2"/>
      <c r="CJ1455" s="2"/>
      <c r="CK1455" s="2"/>
      <c r="CL1455" s="2"/>
      <c r="CM1455" s="2"/>
      <c r="CN1455" s="2"/>
      <c r="CO1455" s="2"/>
      <c r="CP1455" s="2"/>
      <c r="CQ1455" s="2"/>
      <c r="CR1455" s="2"/>
      <c r="CS1455" s="2"/>
      <c r="CT1455" s="2"/>
      <c r="CU1455" s="2"/>
      <c r="CV1455" s="2"/>
      <c r="CW1455" s="2"/>
      <c r="CX1455" s="2"/>
      <c r="CY1455" s="2"/>
      <c r="CZ1455" s="2"/>
      <c r="DA1455" s="2"/>
      <c r="DB1455" s="2"/>
      <c r="DC1455" s="2"/>
      <c r="DD1455" s="2"/>
      <c r="DE1455" s="2"/>
      <c r="DF1455" s="2"/>
      <c r="DG1455" s="2"/>
      <c r="DH1455" s="2"/>
      <c r="DI1455" s="2"/>
    </row>
    <row r="1456" spans="8:113" x14ac:dyDescent="0.25">
      <c r="H1456" s="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c r="AQ1456" s="2"/>
      <c r="AR1456" s="2"/>
      <c r="AS1456" s="2"/>
      <c r="AT1456" s="2"/>
      <c r="AU1456" s="2"/>
      <c r="AV1456" s="2"/>
      <c r="AW1456" s="2"/>
      <c r="AX1456" s="2"/>
      <c r="AY1456" s="2"/>
      <c r="AZ1456" s="2"/>
      <c r="BA1456" s="2"/>
      <c r="BB1456" s="2"/>
      <c r="BC1456" s="2"/>
      <c r="BD1456" s="2"/>
      <c r="BE1456" s="2"/>
      <c r="BF1456" s="2"/>
      <c r="BG1456" s="2"/>
      <c r="BH1456" s="2"/>
      <c r="BI1456" s="2"/>
      <c r="BJ1456" s="2"/>
      <c r="BK1456" s="2"/>
      <c r="BL1456" s="2"/>
      <c r="BM1456" s="2"/>
      <c r="BN1456" s="2"/>
      <c r="BO1456" s="2"/>
      <c r="BP1456" s="2"/>
      <c r="BQ1456" s="2"/>
      <c r="BR1456" s="2"/>
      <c r="BS1456" s="2"/>
      <c r="BT1456" s="2"/>
      <c r="BU1456" s="2"/>
      <c r="BV1456" s="2"/>
      <c r="BW1456" s="2"/>
      <c r="BX1456" s="2"/>
      <c r="BY1456" s="2"/>
      <c r="BZ1456" s="2"/>
      <c r="CA1456" s="2"/>
      <c r="CB1456" s="2"/>
      <c r="CC1456" s="2"/>
      <c r="CD1456" s="2"/>
      <c r="CE1456" s="2"/>
      <c r="CF1456" s="2"/>
      <c r="CG1456" s="2"/>
      <c r="CH1456" s="2"/>
      <c r="CI1456" s="2"/>
      <c r="CJ1456" s="2"/>
      <c r="CK1456" s="2"/>
      <c r="CL1456" s="2"/>
      <c r="CM1456" s="2"/>
      <c r="CN1456" s="2"/>
      <c r="CO1456" s="2"/>
      <c r="CP1456" s="2"/>
      <c r="CQ1456" s="2"/>
      <c r="CR1456" s="2"/>
      <c r="CS1456" s="2"/>
      <c r="CT1456" s="2"/>
      <c r="CU1456" s="2"/>
      <c r="CV1456" s="2"/>
      <c r="CW1456" s="2"/>
      <c r="CX1456" s="2"/>
      <c r="CY1456" s="2"/>
      <c r="CZ1456" s="2"/>
      <c r="DA1456" s="2"/>
      <c r="DB1456" s="2"/>
      <c r="DC1456" s="2"/>
      <c r="DD1456" s="2"/>
      <c r="DE1456" s="2"/>
      <c r="DF1456" s="2"/>
      <c r="DG1456" s="2"/>
      <c r="DH1456" s="2"/>
      <c r="DI1456" s="2"/>
    </row>
    <row r="1457" spans="8:113" x14ac:dyDescent="0.25">
      <c r="H1457" s="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c r="AU1457" s="2"/>
      <c r="AV1457" s="2"/>
      <c r="AW1457" s="2"/>
      <c r="AX1457" s="2"/>
      <c r="AY1457" s="2"/>
      <c r="AZ1457" s="2"/>
      <c r="BA1457" s="2"/>
      <c r="BB1457" s="2"/>
      <c r="BC1457" s="2"/>
      <c r="BD1457" s="2"/>
      <c r="BE1457" s="2"/>
      <c r="BF1457" s="2"/>
      <c r="BG1457" s="2"/>
      <c r="BH1457" s="2"/>
      <c r="BI1457" s="2"/>
      <c r="BJ1457" s="2"/>
      <c r="BK1457" s="2"/>
      <c r="BL1457" s="2"/>
      <c r="BM1457" s="2"/>
      <c r="BN1457" s="2"/>
      <c r="BO1457" s="2"/>
      <c r="BP1457" s="2"/>
      <c r="BQ1457" s="2"/>
      <c r="BR1457" s="2"/>
      <c r="BS1457" s="2"/>
      <c r="BT1457" s="2"/>
      <c r="BU1457" s="2"/>
      <c r="BV1457" s="2"/>
      <c r="BW1457" s="2"/>
      <c r="BX1457" s="2"/>
      <c r="BY1457" s="2"/>
      <c r="BZ1457" s="2"/>
      <c r="CA1457" s="2"/>
      <c r="CB1457" s="2"/>
      <c r="CC1457" s="2"/>
      <c r="CD1457" s="2"/>
      <c r="CE1457" s="2"/>
      <c r="CF1457" s="2"/>
      <c r="CG1457" s="2"/>
      <c r="CH1457" s="2"/>
      <c r="CI1457" s="2"/>
      <c r="CJ1457" s="2"/>
      <c r="CK1457" s="2"/>
      <c r="CL1457" s="2"/>
      <c r="CM1457" s="2"/>
      <c r="CN1457" s="2"/>
      <c r="CO1457" s="2"/>
      <c r="CP1457" s="2"/>
      <c r="CQ1457" s="2"/>
      <c r="CR1457" s="2"/>
      <c r="CS1457" s="2"/>
      <c r="CT1457" s="2"/>
      <c r="CU1457" s="2"/>
      <c r="CV1457" s="2"/>
      <c r="CW1457" s="2"/>
      <c r="CX1457" s="2"/>
      <c r="CY1457" s="2"/>
      <c r="CZ1457" s="2"/>
      <c r="DA1457" s="2"/>
      <c r="DB1457" s="2"/>
      <c r="DC1457" s="2"/>
      <c r="DD1457" s="2"/>
      <c r="DE1457" s="2"/>
      <c r="DF1457" s="2"/>
      <c r="DG1457" s="2"/>
      <c r="DH1457" s="2"/>
      <c r="DI1457" s="2"/>
    </row>
    <row r="1458" spans="8:113" x14ac:dyDescent="0.25">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c r="AQ1458" s="2"/>
      <c r="AR1458" s="2"/>
      <c r="AS1458" s="2"/>
      <c r="AT1458" s="2"/>
      <c r="AU1458" s="2"/>
      <c r="AV1458" s="2"/>
      <c r="AW1458" s="2"/>
      <c r="AX1458" s="2"/>
      <c r="AY1458" s="2"/>
      <c r="AZ1458" s="2"/>
      <c r="BA1458" s="2"/>
      <c r="BB1458" s="2"/>
      <c r="BC1458" s="2"/>
      <c r="BD1458" s="2"/>
      <c r="BE1458" s="2"/>
      <c r="BF1458" s="2"/>
      <c r="BG1458" s="2"/>
      <c r="BH1458" s="2"/>
      <c r="BI1458" s="2"/>
      <c r="BJ1458" s="2"/>
      <c r="BK1458" s="2"/>
      <c r="BL1458" s="2"/>
      <c r="BM1458" s="2"/>
      <c r="BN1458" s="2"/>
      <c r="BO1458" s="2"/>
      <c r="BP1458" s="2"/>
      <c r="BQ1458" s="2"/>
      <c r="BR1458" s="2"/>
      <c r="BS1458" s="2"/>
      <c r="BT1458" s="2"/>
      <c r="BU1458" s="2"/>
      <c r="BV1458" s="2"/>
      <c r="BW1458" s="2"/>
      <c r="BX1458" s="2"/>
      <c r="BY1458" s="2"/>
      <c r="BZ1458" s="2"/>
      <c r="CA1458" s="2"/>
      <c r="CB1458" s="2"/>
      <c r="CC1458" s="2"/>
      <c r="CD1458" s="2"/>
      <c r="CE1458" s="2"/>
      <c r="CF1458" s="2"/>
      <c r="CG1458" s="2"/>
      <c r="CH1458" s="2"/>
      <c r="CI1458" s="2"/>
      <c r="CJ1458" s="2"/>
      <c r="CK1458" s="2"/>
      <c r="CL1458" s="2"/>
      <c r="CM1458" s="2"/>
      <c r="CN1458" s="2"/>
      <c r="CO1458" s="2"/>
      <c r="CP1458" s="2"/>
      <c r="CQ1458" s="2"/>
      <c r="CR1458" s="2"/>
      <c r="CS1458" s="2"/>
      <c r="CT1458" s="2"/>
      <c r="CU1458" s="2"/>
      <c r="CV1458" s="2"/>
      <c r="CW1458" s="2"/>
      <c r="CX1458" s="2"/>
      <c r="CY1458" s="2"/>
      <c r="CZ1458" s="2"/>
      <c r="DA1458" s="2"/>
      <c r="DB1458" s="2"/>
      <c r="DC1458" s="2"/>
      <c r="DD1458" s="2"/>
      <c r="DE1458" s="2"/>
      <c r="DF1458" s="2"/>
      <c r="DG1458" s="2"/>
      <c r="DH1458" s="2"/>
      <c r="DI1458" s="2"/>
    </row>
    <row r="1459" spans="8:113" x14ac:dyDescent="0.25">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c r="AW1459" s="2"/>
      <c r="AX1459" s="2"/>
      <c r="AY1459" s="2"/>
      <c r="AZ1459" s="2"/>
      <c r="BA1459" s="2"/>
      <c r="BB1459" s="2"/>
      <c r="BC1459" s="2"/>
      <c r="BD1459" s="2"/>
      <c r="BE1459" s="2"/>
      <c r="BF1459" s="2"/>
      <c r="BG1459" s="2"/>
      <c r="BH1459" s="2"/>
      <c r="BI1459" s="2"/>
      <c r="BJ1459" s="2"/>
      <c r="BK1459" s="2"/>
      <c r="BL1459" s="2"/>
      <c r="BM1459" s="2"/>
      <c r="BN1459" s="2"/>
      <c r="BO1459" s="2"/>
      <c r="BP1459" s="2"/>
      <c r="BQ1459" s="2"/>
      <c r="BR1459" s="2"/>
      <c r="BS1459" s="2"/>
      <c r="BT1459" s="2"/>
      <c r="BU1459" s="2"/>
      <c r="BV1459" s="2"/>
      <c r="BW1459" s="2"/>
      <c r="BX1459" s="2"/>
      <c r="BY1459" s="2"/>
      <c r="BZ1459" s="2"/>
      <c r="CA1459" s="2"/>
      <c r="CB1459" s="2"/>
      <c r="CC1459" s="2"/>
      <c r="CD1459" s="2"/>
      <c r="CE1459" s="2"/>
      <c r="CF1459" s="2"/>
      <c r="CG1459" s="2"/>
      <c r="CH1459" s="2"/>
      <c r="CI1459" s="2"/>
      <c r="CJ1459" s="2"/>
      <c r="CK1459" s="2"/>
      <c r="CL1459" s="2"/>
      <c r="CM1459" s="2"/>
      <c r="CN1459" s="2"/>
      <c r="CO1459" s="2"/>
      <c r="CP1459" s="2"/>
      <c r="CQ1459" s="2"/>
      <c r="CR1459" s="2"/>
      <c r="CS1459" s="2"/>
      <c r="CT1459" s="2"/>
      <c r="CU1459" s="2"/>
      <c r="CV1459" s="2"/>
      <c r="CW1459" s="2"/>
      <c r="CX1459" s="2"/>
      <c r="CY1459" s="2"/>
      <c r="CZ1459" s="2"/>
      <c r="DA1459" s="2"/>
      <c r="DB1459" s="2"/>
      <c r="DC1459" s="2"/>
      <c r="DD1459" s="2"/>
      <c r="DE1459" s="2"/>
      <c r="DF1459" s="2"/>
      <c r="DG1459" s="2"/>
      <c r="DH1459" s="2"/>
      <c r="DI1459" s="2"/>
    </row>
    <row r="1460" spans="8:113" x14ac:dyDescent="0.25">
      <c r="H1460" s="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c r="AW1460" s="2"/>
      <c r="AX1460" s="2"/>
      <c r="AY1460" s="2"/>
      <c r="AZ1460" s="2"/>
      <c r="BA1460" s="2"/>
      <c r="BB1460" s="2"/>
      <c r="BC1460" s="2"/>
      <c r="BD1460" s="2"/>
      <c r="BE1460" s="2"/>
      <c r="BF1460" s="2"/>
      <c r="BG1460" s="2"/>
      <c r="BH1460" s="2"/>
      <c r="BI1460" s="2"/>
      <c r="BJ1460" s="2"/>
      <c r="BK1460" s="2"/>
      <c r="BL1460" s="2"/>
      <c r="BM1460" s="2"/>
      <c r="BN1460" s="2"/>
      <c r="BO1460" s="2"/>
      <c r="BP1460" s="2"/>
      <c r="BQ1460" s="2"/>
      <c r="BR1460" s="2"/>
      <c r="BS1460" s="2"/>
      <c r="BT1460" s="2"/>
      <c r="BU1460" s="2"/>
      <c r="BV1460" s="2"/>
      <c r="BW1460" s="2"/>
      <c r="BX1460" s="2"/>
      <c r="BY1460" s="2"/>
      <c r="BZ1460" s="2"/>
      <c r="CA1460" s="2"/>
      <c r="CB1460" s="2"/>
      <c r="CC1460" s="2"/>
      <c r="CD1460" s="2"/>
      <c r="CE1460" s="2"/>
      <c r="CF1460" s="2"/>
      <c r="CG1460" s="2"/>
      <c r="CH1460" s="2"/>
      <c r="CI1460" s="2"/>
      <c r="CJ1460" s="2"/>
      <c r="CK1460" s="2"/>
      <c r="CL1460" s="2"/>
      <c r="CM1460" s="2"/>
      <c r="CN1460" s="2"/>
      <c r="CO1460" s="2"/>
      <c r="CP1460" s="2"/>
      <c r="CQ1460" s="2"/>
      <c r="CR1460" s="2"/>
      <c r="CS1460" s="2"/>
      <c r="CT1460" s="2"/>
      <c r="CU1460" s="2"/>
      <c r="CV1460" s="2"/>
      <c r="CW1460" s="2"/>
      <c r="CX1460" s="2"/>
      <c r="CY1460" s="2"/>
      <c r="CZ1460" s="2"/>
      <c r="DA1460" s="2"/>
      <c r="DB1460" s="2"/>
      <c r="DC1460" s="2"/>
      <c r="DD1460" s="2"/>
      <c r="DE1460" s="2"/>
      <c r="DF1460" s="2"/>
      <c r="DG1460" s="2"/>
      <c r="DH1460" s="2"/>
      <c r="DI1460" s="2"/>
    </row>
    <row r="1461" spans="8:113" x14ac:dyDescent="0.25">
      <c r="H1461" s="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c r="AW1461" s="2"/>
      <c r="AX1461" s="2"/>
      <c r="AY1461" s="2"/>
      <c r="AZ1461" s="2"/>
      <c r="BA1461" s="2"/>
      <c r="BB1461" s="2"/>
      <c r="BC1461" s="2"/>
      <c r="BD1461" s="2"/>
      <c r="BE1461" s="2"/>
      <c r="BF1461" s="2"/>
      <c r="BG1461" s="2"/>
      <c r="BH1461" s="2"/>
      <c r="BI1461" s="2"/>
      <c r="BJ1461" s="2"/>
      <c r="BK1461" s="2"/>
      <c r="BL1461" s="2"/>
      <c r="BM1461" s="2"/>
      <c r="BN1461" s="2"/>
      <c r="BO1461" s="2"/>
      <c r="BP1461" s="2"/>
      <c r="BQ1461" s="2"/>
      <c r="BR1461" s="2"/>
      <c r="BS1461" s="2"/>
      <c r="BT1461" s="2"/>
      <c r="BU1461" s="2"/>
      <c r="BV1461" s="2"/>
      <c r="BW1461" s="2"/>
      <c r="BX1461" s="2"/>
      <c r="BY1461" s="2"/>
      <c r="BZ1461" s="2"/>
      <c r="CA1461" s="2"/>
      <c r="CB1461" s="2"/>
      <c r="CC1461" s="2"/>
      <c r="CD1461" s="2"/>
      <c r="CE1461" s="2"/>
      <c r="CF1461" s="2"/>
      <c r="CG1461" s="2"/>
      <c r="CH1461" s="2"/>
      <c r="CI1461" s="2"/>
      <c r="CJ1461" s="2"/>
      <c r="CK1461" s="2"/>
      <c r="CL1461" s="2"/>
      <c r="CM1461" s="2"/>
      <c r="CN1461" s="2"/>
      <c r="CO1461" s="2"/>
      <c r="CP1461" s="2"/>
      <c r="CQ1461" s="2"/>
      <c r="CR1461" s="2"/>
      <c r="CS1461" s="2"/>
      <c r="CT1461" s="2"/>
      <c r="CU1461" s="2"/>
      <c r="CV1461" s="2"/>
      <c r="CW1461" s="2"/>
      <c r="CX1461" s="2"/>
      <c r="CY1461" s="2"/>
      <c r="CZ1461" s="2"/>
      <c r="DA1461" s="2"/>
      <c r="DB1461" s="2"/>
      <c r="DC1461" s="2"/>
      <c r="DD1461" s="2"/>
      <c r="DE1461" s="2"/>
      <c r="DF1461" s="2"/>
      <c r="DG1461" s="2"/>
      <c r="DH1461" s="2"/>
      <c r="DI1461" s="2"/>
    </row>
    <row r="1462" spans="8:113" x14ac:dyDescent="0.25">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c r="AQ1462" s="2"/>
      <c r="AR1462" s="2"/>
      <c r="AS1462" s="2"/>
      <c r="AT1462" s="2"/>
      <c r="AU1462" s="2"/>
      <c r="AV1462" s="2"/>
      <c r="AW1462" s="2"/>
      <c r="AX1462" s="2"/>
      <c r="AY1462" s="2"/>
      <c r="AZ1462" s="2"/>
      <c r="BA1462" s="2"/>
      <c r="BB1462" s="2"/>
      <c r="BC1462" s="2"/>
      <c r="BD1462" s="2"/>
      <c r="BE1462" s="2"/>
      <c r="BF1462" s="2"/>
      <c r="BG1462" s="2"/>
      <c r="BH1462" s="2"/>
      <c r="BI1462" s="2"/>
      <c r="BJ1462" s="2"/>
      <c r="BK1462" s="2"/>
      <c r="BL1462" s="2"/>
      <c r="BM1462" s="2"/>
      <c r="BN1462" s="2"/>
      <c r="BO1462" s="2"/>
      <c r="BP1462" s="2"/>
      <c r="BQ1462" s="2"/>
      <c r="BR1462" s="2"/>
      <c r="BS1462" s="2"/>
      <c r="BT1462" s="2"/>
      <c r="BU1462" s="2"/>
      <c r="BV1462" s="2"/>
      <c r="BW1462" s="2"/>
      <c r="BX1462" s="2"/>
      <c r="BY1462" s="2"/>
      <c r="BZ1462" s="2"/>
      <c r="CA1462" s="2"/>
      <c r="CB1462" s="2"/>
      <c r="CC1462" s="2"/>
      <c r="CD1462" s="2"/>
      <c r="CE1462" s="2"/>
      <c r="CF1462" s="2"/>
      <c r="CG1462" s="2"/>
      <c r="CH1462" s="2"/>
      <c r="CI1462" s="2"/>
      <c r="CJ1462" s="2"/>
      <c r="CK1462" s="2"/>
      <c r="CL1462" s="2"/>
      <c r="CM1462" s="2"/>
      <c r="CN1462" s="2"/>
      <c r="CO1462" s="2"/>
      <c r="CP1462" s="2"/>
      <c r="CQ1462" s="2"/>
      <c r="CR1462" s="2"/>
      <c r="CS1462" s="2"/>
      <c r="CT1462" s="2"/>
      <c r="CU1462" s="2"/>
      <c r="CV1462" s="2"/>
      <c r="CW1462" s="2"/>
      <c r="CX1462" s="2"/>
      <c r="CY1462" s="2"/>
      <c r="CZ1462" s="2"/>
      <c r="DA1462" s="2"/>
      <c r="DB1462" s="2"/>
      <c r="DC1462" s="2"/>
      <c r="DD1462" s="2"/>
      <c r="DE1462" s="2"/>
      <c r="DF1462" s="2"/>
      <c r="DG1462" s="2"/>
      <c r="DH1462" s="2"/>
      <c r="DI1462" s="2"/>
    </row>
    <row r="1463" spans="8:113" x14ac:dyDescent="0.25">
      <c r="H1463" s="2"/>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c r="AU1463" s="2"/>
      <c r="AV1463" s="2"/>
      <c r="AW1463" s="2"/>
      <c r="AX1463" s="2"/>
      <c r="AY1463" s="2"/>
      <c r="AZ1463" s="2"/>
      <c r="BA1463" s="2"/>
      <c r="BB1463" s="2"/>
      <c r="BC1463" s="2"/>
      <c r="BD1463" s="2"/>
      <c r="BE1463" s="2"/>
      <c r="BF1463" s="2"/>
      <c r="BG1463" s="2"/>
      <c r="BH1463" s="2"/>
      <c r="BI1463" s="2"/>
      <c r="BJ1463" s="2"/>
      <c r="BK1463" s="2"/>
      <c r="BL1463" s="2"/>
      <c r="BM1463" s="2"/>
      <c r="BN1463" s="2"/>
      <c r="BO1463" s="2"/>
      <c r="BP1463" s="2"/>
      <c r="BQ1463" s="2"/>
      <c r="BR1463" s="2"/>
      <c r="BS1463" s="2"/>
      <c r="BT1463" s="2"/>
      <c r="BU1463" s="2"/>
      <c r="BV1463" s="2"/>
      <c r="BW1463" s="2"/>
      <c r="BX1463" s="2"/>
      <c r="BY1463" s="2"/>
      <c r="BZ1463" s="2"/>
      <c r="CA1463" s="2"/>
      <c r="CB1463" s="2"/>
      <c r="CC1463" s="2"/>
      <c r="CD1463" s="2"/>
      <c r="CE1463" s="2"/>
      <c r="CF1463" s="2"/>
      <c r="CG1463" s="2"/>
      <c r="CH1463" s="2"/>
      <c r="CI1463" s="2"/>
      <c r="CJ1463" s="2"/>
      <c r="CK1463" s="2"/>
      <c r="CL1463" s="2"/>
      <c r="CM1463" s="2"/>
      <c r="CN1463" s="2"/>
      <c r="CO1463" s="2"/>
      <c r="CP1463" s="2"/>
      <c r="CQ1463" s="2"/>
      <c r="CR1463" s="2"/>
      <c r="CS1463" s="2"/>
      <c r="CT1463" s="2"/>
      <c r="CU1463" s="2"/>
      <c r="CV1463" s="2"/>
      <c r="CW1463" s="2"/>
      <c r="CX1463" s="2"/>
      <c r="CY1463" s="2"/>
      <c r="CZ1463" s="2"/>
      <c r="DA1463" s="2"/>
      <c r="DB1463" s="2"/>
      <c r="DC1463" s="2"/>
      <c r="DD1463" s="2"/>
      <c r="DE1463" s="2"/>
      <c r="DF1463" s="2"/>
      <c r="DG1463" s="2"/>
      <c r="DH1463" s="2"/>
      <c r="DI1463" s="2"/>
    </row>
    <row r="1464" spans="8:113" x14ac:dyDescent="0.25">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c r="AU1464" s="2"/>
      <c r="AV1464" s="2"/>
      <c r="AW1464" s="2"/>
      <c r="AX1464" s="2"/>
      <c r="AY1464" s="2"/>
      <c r="AZ1464" s="2"/>
      <c r="BA1464" s="2"/>
      <c r="BB1464" s="2"/>
      <c r="BC1464" s="2"/>
      <c r="BD1464" s="2"/>
      <c r="BE1464" s="2"/>
      <c r="BF1464" s="2"/>
      <c r="BG1464" s="2"/>
      <c r="BH1464" s="2"/>
      <c r="BI1464" s="2"/>
      <c r="BJ1464" s="2"/>
      <c r="BK1464" s="2"/>
      <c r="BL1464" s="2"/>
      <c r="BM1464" s="2"/>
      <c r="BN1464" s="2"/>
      <c r="BO1464" s="2"/>
      <c r="BP1464" s="2"/>
      <c r="BQ1464" s="2"/>
      <c r="BR1464" s="2"/>
      <c r="BS1464" s="2"/>
      <c r="BT1464" s="2"/>
      <c r="BU1464" s="2"/>
      <c r="BV1464" s="2"/>
      <c r="BW1464" s="2"/>
      <c r="BX1464" s="2"/>
      <c r="BY1464" s="2"/>
      <c r="BZ1464" s="2"/>
      <c r="CA1464" s="2"/>
      <c r="CB1464" s="2"/>
      <c r="CC1464" s="2"/>
      <c r="CD1464" s="2"/>
      <c r="CE1464" s="2"/>
      <c r="CF1464" s="2"/>
      <c r="CG1464" s="2"/>
      <c r="CH1464" s="2"/>
      <c r="CI1464" s="2"/>
      <c r="CJ1464" s="2"/>
      <c r="CK1464" s="2"/>
      <c r="CL1464" s="2"/>
      <c r="CM1464" s="2"/>
      <c r="CN1464" s="2"/>
      <c r="CO1464" s="2"/>
      <c r="CP1464" s="2"/>
      <c r="CQ1464" s="2"/>
      <c r="CR1464" s="2"/>
      <c r="CS1464" s="2"/>
      <c r="CT1464" s="2"/>
      <c r="CU1464" s="2"/>
      <c r="CV1464" s="2"/>
      <c r="CW1464" s="2"/>
      <c r="CX1464" s="2"/>
      <c r="CY1464" s="2"/>
      <c r="CZ1464" s="2"/>
      <c r="DA1464" s="2"/>
      <c r="DB1464" s="2"/>
      <c r="DC1464" s="2"/>
      <c r="DD1464" s="2"/>
      <c r="DE1464" s="2"/>
      <c r="DF1464" s="2"/>
      <c r="DG1464" s="2"/>
      <c r="DH1464" s="2"/>
      <c r="DI1464" s="2"/>
    </row>
    <row r="1465" spans="8:113" x14ac:dyDescent="0.25">
      <c r="H1465" s="2"/>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c r="AQ1465" s="2"/>
      <c r="AR1465" s="2"/>
      <c r="AS1465" s="2"/>
      <c r="AT1465" s="2"/>
      <c r="AU1465" s="2"/>
      <c r="AV1465" s="2"/>
      <c r="AW1465" s="2"/>
      <c r="AX1465" s="2"/>
      <c r="AY1465" s="2"/>
      <c r="AZ1465" s="2"/>
      <c r="BA1465" s="2"/>
      <c r="BB1465" s="2"/>
      <c r="BC1465" s="2"/>
      <c r="BD1465" s="2"/>
      <c r="BE1465" s="2"/>
      <c r="BF1465" s="2"/>
      <c r="BG1465" s="2"/>
      <c r="BH1465" s="2"/>
      <c r="BI1465" s="2"/>
      <c r="BJ1465" s="2"/>
      <c r="BK1465" s="2"/>
      <c r="BL1465" s="2"/>
      <c r="BM1465" s="2"/>
      <c r="BN1465" s="2"/>
      <c r="BO1465" s="2"/>
      <c r="BP1465" s="2"/>
      <c r="BQ1465" s="2"/>
      <c r="BR1465" s="2"/>
      <c r="BS1465" s="2"/>
      <c r="BT1465" s="2"/>
      <c r="BU1465" s="2"/>
      <c r="BV1465" s="2"/>
      <c r="BW1465" s="2"/>
      <c r="BX1465" s="2"/>
      <c r="BY1465" s="2"/>
      <c r="BZ1465" s="2"/>
      <c r="CA1465" s="2"/>
      <c r="CB1465" s="2"/>
      <c r="CC1465" s="2"/>
      <c r="CD1465" s="2"/>
      <c r="CE1465" s="2"/>
      <c r="CF1465" s="2"/>
      <c r="CG1465" s="2"/>
      <c r="CH1465" s="2"/>
      <c r="CI1465" s="2"/>
      <c r="CJ1465" s="2"/>
      <c r="CK1465" s="2"/>
      <c r="CL1465" s="2"/>
      <c r="CM1465" s="2"/>
      <c r="CN1465" s="2"/>
      <c r="CO1465" s="2"/>
      <c r="CP1465" s="2"/>
      <c r="CQ1465" s="2"/>
      <c r="CR1465" s="2"/>
      <c r="CS1465" s="2"/>
      <c r="CT1465" s="2"/>
      <c r="CU1465" s="2"/>
      <c r="CV1465" s="2"/>
      <c r="CW1465" s="2"/>
      <c r="CX1465" s="2"/>
      <c r="CY1465" s="2"/>
      <c r="CZ1465" s="2"/>
      <c r="DA1465" s="2"/>
      <c r="DB1465" s="2"/>
      <c r="DC1465" s="2"/>
      <c r="DD1465" s="2"/>
      <c r="DE1465" s="2"/>
      <c r="DF1465" s="2"/>
      <c r="DG1465" s="2"/>
      <c r="DH1465" s="2"/>
      <c r="DI1465" s="2"/>
    </row>
    <row r="1466" spans="8:113" x14ac:dyDescent="0.25">
      <c r="H1466" s="2"/>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c r="AQ1466" s="2"/>
      <c r="AR1466" s="2"/>
      <c r="AS1466" s="2"/>
      <c r="AT1466" s="2"/>
      <c r="AU1466" s="2"/>
      <c r="AV1466" s="2"/>
      <c r="AW1466" s="2"/>
      <c r="AX1466" s="2"/>
      <c r="AY1466" s="2"/>
      <c r="AZ1466" s="2"/>
      <c r="BA1466" s="2"/>
      <c r="BB1466" s="2"/>
      <c r="BC1466" s="2"/>
      <c r="BD1466" s="2"/>
      <c r="BE1466" s="2"/>
      <c r="BF1466" s="2"/>
      <c r="BG1466" s="2"/>
      <c r="BH1466" s="2"/>
      <c r="BI1466" s="2"/>
      <c r="BJ1466" s="2"/>
      <c r="BK1466" s="2"/>
      <c r="BL1466" s="2"/>
      <c r="BM1466" s="2"/>
      <c r="BN1466" s="2"/>
      <c r="BO1466" s="2"/>
      <c r="BP1466" s="2"/>
      <c r="BQ1466" s="2"/>
      <c r="BR1466" s="2"/>
      <c r="BS1466" s="2"/>
      <c r="BT1466" s="2"/>
      <c r="BU1466" s="2"/>
      <c r="BV1466" s="2"/>
      <c r="BW1466" s="2"/>
      <c r="BX1466" s="2"/>
      <c r="BY1466" s="2"/>
      <c r="BZ1466" s="2"/>
      <c r="CA1466" s="2"/>
      <c r="CB1466" s="2"/>
      <c r="CC1466" s="2"/>
      <c r="CD1466" s="2"/>
      <c r="CE1466" s="2"/>
      <c r="CF1466" s="2"/>
      <c r="CG1466" s="2"/>
      <c r="CH1466" s="2"/>
      <c r="CI1466" s="2"/>
      <c r="CJ1466" s="2"/>
      <c r="CK1466" s="2"/>
      <c r="CL1466" s="2"/>
      <c r="CM1466" s="2"/>
      <c r="CN1466" s="2"/>
      <c r="CO1466" s="2"/>
      <c r="CP1466" s="2"/>
      <c r="CQ1466" s="2"/>
      <c r="CR1466" s="2"/>
      <c r="CS1466" s="2"/>
      <c r="CT1466" s="2"/>
      <c r="CU1466" s="2"/>
      <c r="CV1466" s="2"/>
      <c r="CW1466" s="2"/>
      <c r="CX1466" s="2"/>
      <c r="CY1466" s="2"/>
      <c r="CZ1466" s="2"/>
      <c r="DA1466" s="2"/>
      <c r="DB1466" s="2"/>
      <c r="DC1466" s="2"/>
      <c r="DD1466" s="2"/>
      <c r="DE1466" s="2"/>
      <c r="DF1466" s="2"/>
      <c r="DG1466" s="2"/>
      <c r="DH1466" s="2"/>
      <c r="DI1466" s="2"/>
    </row>
    <row r="1467" spans="8:113" x14ac:dyDescent="0.25">
      <c r="H1467" s="2"/>
      <c r="I1467" s="2"/>
      <c r="J1467" s="2"/>
      <c r="K1467" s="2"/>
      <c r="L1467" s="2"/>
      <c r="M1467" s="2"/>
      <c r="N1467" s="2"/>
      <c r="O1467" s="2"/>
      <c r="P1467" s="2"/>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c r="AQ1467" s="2"/>
      <c r="AR1467" s="2"/>
      <c r="AS1467" s="2"/>
      <c r="AT1467" s="2"/>
      <c r="AU1467" s="2"/>
      <c r="AV1467" s="2"/>
      <c r="AW1467" s="2"/>
      <c r="AX1467" s="2"/>
      <c r="AY1467" s="2"/>
      <c r="AZ1467" s="2"/>
      <c r="BA1467" s="2"/>
      <c r="BB1467" s="2"/>
      <c r="BC1467" s="2"/>
      <c r="BD1467" s="2"/>
      <c r="BE1467" s="2"/>
      <c r="BF1467" s="2"/>
      <c r="BG1467" s="2"/>
      <c r="BH1467" s="2"/>
      <c r="BI1467" s="2"/>
      <c r="BJ1467" s="2"/>
      <c r="BK1467" s="2"/>
      <c r="BL1467" s="2"/>
      <c r="BM1467" s="2"/>
      <c r="BN1467" s="2"/>
      <c r="BO1467" s="2"/>
      <c r="BP1467" s="2"/>
      <c r="BQ1467" s="2"/>
      <c r="BR1467" s="2"/>
      <c r="BS1467" s="2"/>
      <c r="BT1467" s="2"/>
      <c r="BU1467" s="2"/>
      <c r="BV1467" s="2"/>
      <c r="BW1467" s="2"/>
      <c r="BX1467" s="2"/>
      <c r="BY1467" s="2"/>
      <c r="BZ1467" s="2"/>
      <c r="CA1467" s="2"/>
      <c r="CB1467" s="2"/>
      <c r="CC1467" s="2"/>
      <c r="CD1467" s="2"/>
      <c r="CE1467" s="2"/>
      <c r="CF1467" s="2"/>
      <c r="CG1467" s="2"/>
      <c r="CH1467" s="2"/>
      <c r="CI1467" s="2"/>
      <c r="CJ1467" s="2"/>
      <c r="CK1467" s="2"/>
      <c r="CL1467" s="2"/>
      <c r="CM1467" s="2"/>
      <c r="CN1467" s="2"/>
      <c r="CO1467" s="2"/>
      <c r="CP1467" s="2"/>
      <c r="CQ1467" s="2"/>
      <c r="CR1467" s="2"/>
      <c r="CS1467" s="2"/>
      <c r="CT1467" s="2"/>
      <c r="CU1467" s="2"/>
      <c r="CV1467" s="2"/>
      <c r="CW1467" s="2"/>
      <c r="CX1467" s="2"/>
      <c r="CY1467" s="2"/>
      <c r="CZ1467" s="2"/>
      <c r="DA1467" s="2"/>
      <c r="DB1467" s="2"/>
      <c r="DC1467" s="2"/>
      <c r="DD1467" s="2"/>
      <c r="DE1467" s="2"/>
      <c r="DF1467" s="2"/>
      <c r="DG1467" s="2"/>
      <c r="DH1467" s="2"/>
      <c r="DI1467" s="2"/>
    </row>
    <row r="1468" spans="8:113" x14ac:dyDescent="0.25">
      <c r="H1468" s="2"/>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2"/>
      <c r="AF1468" s="2"/>
      <c r="AG1468" s="2"/>
      <c r="AH1468" s="2"/>
      <c r="AI1468" s="2"/>
      <c r="AJ1468" s="2"/>
      <c r="AK1468" s="2"/>
      <c r="AL1468" s="2"/>
      <c r="AM1468" s="2"/>
      <c r="AN1468" s="2"/>
      <c r="AO1468" s="2"/>
      <c r="AP1468" s="2"/>
      <c r="AQ1468" s="2"/>
      <c r="AR1468" s="2"/>
      <c r="AS1468" s="2"/>
      <c r="AT1468" s="2"/>
      <c r="AU1468" s="2"/>
      <c r="AV1468" s="2"/>
      <c r="AW1468" s="2"/>
      <c r="AX1468" s="2"/>
      <c r="AY1468" s="2"/>
      <c r="AZ1468" s="2"/>
      <c r="BA1468" s="2"/>
      <c r="BB1468" s="2"/>
      <c r="BC1468" s="2"/>
      <c r="BD1468" s="2"/>
      <c r="BE1468" s="2"/>
      <c r="BF1468" s="2"/>
      <c r="BG1468" s="2"/>
      <c r="BH1468" s="2"/>
      <c r="BI1468" s="2"/>
      <c r="BJ1468" s="2"/>
      <c r="BK1468" s="2"/>
      <c r="BL1468" s="2"/>
      <c r="BM1468" s="2"/>
      <c r="BN1468" s="2"/>
      <c r="BO1468" s="2"/>
      <c r="BP1468" s="2"/>
      <c r="BQ1468" s="2"/>
      <c r="BR1468" s="2"/>
      <c r="BS1468" s="2"/>
      <c r="BT1468" s="2"/>
      <c r="BU1468" s="2"/>
      <c r="BV1468" s="2"/>
      <c r="BW1468" s="2"/>
      <c r="BX1468" s="2"/>
      <c r="BY1468" s="2"/>
      <c r="BZ1468" s="2"/>
      <c r="CA1468" s="2"/>
      <c r="CB1468" s="2"/>
      <c r="CC1468" s="2"/>
      <c r="CD1468" s="2"/>
      <c r="CE1468" s="2"/>
      <c r="CF1468" s="2"/>
      <c r="CG1468" s="2"/>
      <c r="CH1468" s="2"/>
      <c r="CI1468" s="2"/>
      <c r="CJ1468" s="2"/>
      <c r="CK1468" s="2"/>
      <c r="CL1468" s="2"/>
      <c r="CM1468" s="2"/>
      <c r="CN1468" s="2"/>
      <c r="CO1468" s="2"/>
      <c r="CP1468" s="2"/>
      <c r="CQ1468" s="2"/>
      <c r="CR1468" s="2"/>
      <c r="CS1468" s="2"/>
      <c r="CT1468" s="2"/>
      <c r="CU1468" s="2"/>
      <c r="CV1468" s="2"/>
      <c r="CW1468" s="2"/>
      <c r="CX1468" s="2"/>
      <c r="CY1468" s="2"/>
      <c r="CZ1468" s="2"/>
      <c r="DA1468" s="2"/>
      <c r="DB1468" s="2"/>
      <c r="DC1468" s="2"/>
      <c r="DD1468" s="2"/>
      <c r="DE1468" s="2"/>
      <c r="DF1468" s="2"/>
      <c r="DG1468" s="2"/>
      <c r="DH1468" s="2"/>
      <c r="DI1468" s="2"/>
    </row>
    <row r="1469" spans="8:113" x14ac:dyDescent="0.25">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c r="AW1469" s="2"/>
      <c r="AX1469" s="2"/>
      <c r="AY1469" s="2"/>
      <c r="AZ1469" s="2"/>
      <c r="BA1469" s="2"/>
      <c r="BB1469" s="2"/>
      <c r="BC1469" s="2"/>
      <c r="BD1469" s="2"/>
      <c r="BE1469" s="2"/>
      <c r="BF1469" s="2"/>
      <c r="BG1469" s="2"/>
      <c r="BH1469" s="2"/>
      <c r="BI1469" s="2"/>
      <c r="BJ1469" s="2"/>
      <c r="BK1469" s="2"/>
      <c r="BL1469" s="2"/>
      <c r="BM1469" s="2"/>
      <c r="BN1469" s="2"/>
      <c r="BO1469" s="2"/>
      <c r="BP1469" s="2"/>
      <c r="BQ1469" s="2"/>
      <c r="BR1469" s="2"/>
      <c r="BS1469" s="2"/>
      <c r="BT1469" s="2"/>
      <c r="BU1469" s="2"/>
      <c r="BV1469" s="2"/>
      <c r="BW1469" s="2"/>
      <c r="BX1469" s="2"/>
      <c r="BY1469" s="2"/>
      <c r="BZ1469" s="2"/>
      <c r="CA1469" s="2"/>
      <c r="CB1469" s="2"/>
      <c r="CC1469" s="2"/>
      <c r="CD1469" s="2"/>
      <c r="CE1469" s="2"/>
      <c r="CF1469" s="2"/>
      <c r="CG1469" s="2"/>
      <c r="CH1469" s="2"/>
      <c r="CI1469" s="2"/>
      <c r="CJ1469" s="2"/>
      <c r="CK1469" s="2"/>
      <c r="CL1469" s="2"/>
      <c r="CM1469" s="2"/>
      <c r="CN1469" s="2"/>
      <c r="CO1469" s="2"/>
      <c r="CP1469" s="2"/>
      <c r="CQ1469" s="2"/>
      <c r="CR1469" s="2"/>
      <c r="CS1469" s="2"/>
      <c r="CT1469" s="2"/>
      <c r="CU1469" s="2"/>
      <c r="CV1469" s="2"/>
      <c r="CW1469" s="2"/>
      <c r="CX1469" s="2"/>
      <c r="CY1469" s="2"/>
      <c r="CZ1469" s="2"/>
      <c r="DA1469" s="2"/>
      <c r="DB1469" s="2"/>
      <c r="DC1469" s="2"/>
      <c r="DD1469" s="2"/>
      <c r="DE1469" s="2"/>
      <c r="DF1469" s="2"/>
      <c r="DG1469" s="2"/>
      <c r="DH1469" s="2"/>
      <c r="DI1469" s="2"/>
    </row>
    <row r="1470" spans="8:113" x14ac:dyDescent="0.25">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c r="AQ1470" s="2"/>
      <c r="AR1470" s="2"/>
      <c r="AS1470" s="2"/>
      <c r="AT1470" s="2"/>
      <c r="AU1470" s="2"/>
      <c r="AV1470" s="2"/>
      <c r="AW1470" s="2"/>
      <c r="AX1470" s="2"/>
      <c r="AY1470" s="2"/>
      <c r="AZ1470" s="2"/>
      <c r="BA1470" s="2"/>
      <c r="BB1470" s="2"/>
      <c r="BC1470" s="2"/>
      <c r="BD1470" s="2"/>
      <c r="BE1470" s="2"/>
      <c r="BF1470" s="2"/>
      <c r="BG1470" s="2"/>
      <c r="BH1470" s="2"/>
      <c r="BI1470" s="2"/>
      <c r="BJ1470" s="2"/>
      <c r="BK1470" s="2"/>
      <c r="BL1470" s="2"/>
      <c r="BM1470" s="2"/>
      <c r="BN1470" s="2"/>
      <c r="BO1470" s="2"/>
      <c r="BP1470" s="2"/>
      <c r="BQ1470" s="2"/>
      <c r="BR1470" s="2"/>
      <c r="BS1470" s="2"/>
      <c r="BT1470" s="2"/>
      <c r="BU1470" s="2"/>
      <c r="BV1470" s="2"/>
      <c r="BW1470" s="2"/>
      <c r="BX1470" s="2"/>
      <c r="BY1470" s="2"/>
      <c r="BZ1470" s="2"/>
      <c r="CA1470" s="2"/>
      <c r="CB1470" s="2"/>
      <c r="CC1470" s="2"/>
      <c r="CD1470" s="2"/>
      <c r="CE1470" s="2"/>
      <c r="CF1470" s="2"/>
      <c r="CG1470" s="2"/>
      <c r="CH1470" s="2"/>
      <c r="CI1470" s="2"/>
      <c r="CJ1470" s="2"/>
      <c r="CK1470" s="2"/>
      <c r="CL1470" s="2"/>
      <c r="CM1470" s="2"/>
      <c r="CN1470" s="2"/>
      <c r="CO1470" s="2"/>
      <c r="CP1470" s="2"/>
      <c r="CQ1470" s="2"/>
      <c r="CR1470" s="2"/>
      <c r="CS1470" s="2"/>
      <c r="CT1470" s="2"/>
      <c r="CU1470" s="2"/>
      <c r="CV1470" s="2"/>
      <c r="CW1470" s="2"/>
      <c r="CX1470" s="2"/>
      <c r="CY1470" s="2"/>
      <c r="CZ1470" s="2"/>
      <c r="DA1470" s="2"/>
      <c r="DB1470" s="2"/>
      <c r="DC1470" s="2"/>
      <c r="DD1470" s="2"/>
      <c r="DE1470" s="2"/>
      <c r="DF1470" s="2"/>
      <c r="DG1470" s="2"/>
      <c r="DH1470" s="2"/>
      <c r="DI1470" s="2"/>
    </row>
    <row r="1471" spans="8:113" x14ac:dyDescent="0.25">
      <c r="H1471" s="2"/>
      <c r="I1471" s="2"/>
      <c r="J1471" s="2"/>
      <c r="K1471" s="2"/>
      <c r="L1471" s="2"/>
      <c r="M1471" s="2"/>
      <c r="N1471" s="2"/>
      <c r="O1471" s="2"/>
      <c r="P1471" s="2"/>
      <c r="Q1471" s="2"/>
      <c r="R1471" s="2"/>
      <c r="S1471" s="2"/>
      <c r="T1471" s="2"/>
      <c r="U1471" s="2"/>
      <c r="V1471" s="2"/>
      <c r="W1471" s="2"/>
      <c r="X1471" s="2"/>
      <c r="Y1471" s="2"/>
      <c r="Z1471" s="2"/>
      <c r="AA1471" s="2"/>
      <c r="AB1471" s="2"/>
      <c r="AC1471" s="2"/>
      <c r="AD1471" s="2"/>
      <c r="AE1471" s="2"/>
      <c r="AF1471" s="2"/>
      <c r="AG1471" s="2"/>
      <c r="AH1471" s="2"/>
      <c r="AI1471" s="2"/>
      <c r="AJ1471" s="2"/>
      <c r="AK1471" s="2"/>
      <c r="AL1471" s="2"/>
      <c r="AM1471" s="2"/>
      <c r="AN1471" s="2"/>
      <c r="AO1471" s="2"/>
      <c r="AP1471" s="2"/>
      <c r="AQ1471" s="2"/>
      <c r="AR1471" s="2"/>
      <c r="AS1471" s="2"/>
      <c r="AT1471" s="2"/>
      <c r="AU1471" s="2"/>
      <c r="AV1471" s="2"/>
      <c r="AW1471" s="2"/>
      <c r="AX1471" s="2"/>
      <c r="AY1471" s="2"/>
      <c r="AZ1471" s="2"/>
      <c r="BA1471" s="2"/>
      <c r="BB1471" s="2"/>
      <c r="BC1471" s="2"/>
      <c r="BD1471" s="2"/>
      <c r="BE1471" s="2"/>
      <c r="BF1471" s="2"/>
      <c r="BG1471" s="2"/>
      <c r="BH1471" s="2"/>
      <c r="BI1471" s="2"/>
      <c r="BJ1471" s="2"/>
      <c r="BK1471" s="2"/>
      <c r="BL1471" s="2"/>
      <c r="BM1471" s="2"/>
      <c r="BN1471" s="2"/>
      <c r="BO1471" s="2"/>
      <c r="BP1471" s="2"/>
      <c r="BQ1471" s="2"/>
      <c r="BR1471" s="2"/>
      <c r="BS1471" s="2"/>
      <c r="BT1471" s="2"/>
      <c r="BU1471" s="2"/>
      <c r="BV1471" s="2"/>
      <c r="BW1471" s="2"/>
      <c r="BX1471" s="2"/>
      <c r="BY1471" s="2"/>
      <c r="BZ1471" s="2"/>
      <c r="CA1471" s="2"/>
      <c r="CB1471" s="2"/>
      <c r="CC1471" s="2"/>
      <c r="CD1471" s="2"/>
      <c r="CE1471" s="2"/>
      <c r="CF1471" s="2"/>
      <c r="CG1471" s="2"/>
      <c r="CH1471" s="2"/>
      <c r="CI1471" s="2"/>
      <c r="CJ1471" s="2"/>
      <c r="CK1471" s="2"/>
      <c r="CL1471" s="2"/>
      <c r="CM1471" s="2"/>
      <c r="CN1471" s="2"/>
      <c r="CO1471" s="2"/>
      <c r="CP1471" s="2"/>
      <c r="CQ1471" s="2"/>
      <c r="CR1471" s="2"/>
      <c r="CS1471" s="2"/>
      <c r="CT1471" s="2"/>
      <c r="CU1471" s="2"/>
      <c r="CV1471" s="2"/>
      <c r="CW1471" s="2"/>
      <c r="CX1471" s="2"/>
      <c r="CY1471" s="2"/>
      <c r="CZ1471" s="2"/>
      <c r="DA1471" s="2"/>
      <c r="DB1471" s="2"/>
      <c r="DC1471" s="2"/>
      <c r="DD1471" s="2"/>
      <c r="DE1471" s="2"/>
      <c r="DF1471" s="2"/>
      <c r="DG1471" s="2"/>
      <c r="DH1471" s="2"/>
      <c r="DI1471" s="2"/>
    </row>
    <row r="1472" spans="8:113" x14ac:dyDescent="0.25">
      <c r="H1472" s="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c r="AU1472" s="2"/>
      <c r="AV1472" s="2"/>
      <c r="AW1472" s="2"/>
      <c r="AX1472" s="2"/>
      <c r="AY1472" s="2"/>
      <c r="AZ1472" s="2"/>
      <c r="BA1472" s="2"/>
      <c r="BB1472" s="2"/>
      <c r="BC1472" s="2"/>
      <c r="BD1472" s="2"/>
      <c r="BE1472" s="2"/>
      <c r="BF1472" s="2"/>
      <c r="BG1472" s="2"/>
      <c r="BH1472" s="2"/>
      <c r="BI1472" s="2"/>
      <c r="BJ1472" s="2"/>
      <c r="BK1472" s="2"/>
      <c r="BL1472" s="2"/>
      <c r="BM1472" s="2"/>
      <c r="BN1472" s="2"/>
      <c r="BO1472" s="2"/>
      <c r="BP1472" s="2"/>
      <c r="BQ1472" s="2"/>
      <c r="BR1472" s="2"/>
      <c r="BS1472" s="2"/>
      <c r="BT1472" s="2"/>
      <c r="BU1472" s="2"/>
      <c r="BV1472" s="2"/>
      <c r="BW1472" s="2"/>
      <c r="BX1472" s="2"/>
      <c r="BY1472" s="2"/>
      <c r="BZ1472" s="2"/>
      <c r="CA1472" s="2"/>
      <c r="CB1472" s="2"/>
      <c r="CC1472" s="2"/>
      <c r="CD1472" s="2"/>
      <c r="CE1472" s="2"/>
      <c r="CF1472" s="2"/>
      <c r="CG1472" s="2"/>
      <c r="CH1472" s="2"/>
      <c r="CI1472" s="2"/>
      <c r="CJ1472" s="2"/>
      <c r="CK1472" s="2"/>
      <c r="CL1472" s="2"/>
      <c r="CM1472" s="2"/>
      <c r="CN1472" s="2"/>
      <c r="CO1472" s="2"/>
      <c r="CP1472" s="2"/>
      <c r="CQ1472" s="2"/>
      <c r="CR1472" s="2"/>
      <c r="CS1472" s="2"/>
      <c r="CT1472" s="2"/>
      <c r="CU1472" s="2"/>
      <c r="CV1472" s="2"/>
      <c r="CW1472" s="2"/>
      <c r="CX1472" s="2"/>
      <c r="CY1472" s="2"/>
      <c r="CZ1472" s="2"/>
      <c r="DA1472" s="2"/>
      <c r="DB1472" s="2"/>
      <c r="DC1472" s="2"/>
      <c r="DD1472" s="2"/>
      <c r="DE1472" s="2"/>
      <c r="DF1472" s="2"/>
      <c r="DG1472" s="2"/>
      <c r="DH1472" s="2"/>
      <c r="DI1472" s="2"/>
    </row>
    <row r="1473" spans="8:113" x14ac:dyDescent="0.25">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c r="AW1473" s="2"/>
      <c r="AX1473" s="2"/>
      <c r="AY1473" s="2"/>
      <c r="AZ1473" s="2"/>
      <c r="BA1473" s="2"/>
      <c r="BB1473" s="2"/>
      <c r="BC1473" s="2"/>
      <c r="BD1473" s="2"/>
      <c r="BE1473" s="2"/>
      <c r="BF1473" s="2"/>
      <c r="BG1473" s="2"/>
      <c r="BH1473" s="2"/>
      <c r="BI1473" s="2"/>
      <c r="BJ1473" s="2"/>
      <c r="BK1473" s="2"/>
      <c r="BL1473" s="2"/>
      <c r="BM1473" s="2"/>
      <c r="BN1473" s="2"/>
      <c r="BO1473" s="2"/>
      <c r="BP1473" s="2"/>
      <c r="BQ1473" s="2"/>
      <c r="BR1473" s="2"/>
      <c r="BS1473" s="2"/>
      <c r="BT1473" s="2"/>
      <c r="BU1473" s="2"/>
      <c r="BV1473" s="2"/>
      <c r="BW1473" s="2"/>
      <c r="BX1473" s="2"/>
      <c r="BY1473" s="2"/>
      <c r="BZ1473" s="2"/>
      <c r="CA1473" s="2"/>
      <c r="CB1473" s="2"/>
      <c r="CC1473" s="2"/>
      <c r="CD1473" s="2"/>
      <c r="CE1473" s="2"/>
      <c r="CF1473" s="2"/>
      <c r="CG1473" s="2"/>
      <c r="CH1473" s="2"/>
      <c r="CI1473" s="2"/>
      <c r="CJ1473" s="2"/>
      <c r="CK1473" s="2"/>
      <c r="CL1473" s="2"/>
      <c r="CM1473" s="2"/>
      <c r="CN1473" s="2"/>
      <c r="CO1473" s="2"/>
      <c r="CP1473" s="2"/>
      <c r="CQ1473" s="2"/>
      <c r="CR1473" s="2"/>
      <c r="CS1473" s="2"/>
      <c r="CT1473" s="2"/>
      <c r="CU1473" s="2"/>
      <c r="CV1473" s="2"/>
      <c r="CW1473" s="2"/>
      <c r="CX1473" s="2"/>
      <c r="CY1473" s="2"/>
      <c r="CZ1473" s="2"/>
      <c r="DA1473" s="2"/>
      <c r="DB1473" s="2"/>
      <c r="DC1473" s="2"/>
      <c r="DD1473" s="2"/>
      <c r="DE1473" s="2"/>
      <c r="DF1473" s="2"/>
      <c r="DG1473" s="2"/>
      <c r="DH1473" s="2"/>
      <c r="DI1473" s="2"/>
    </row>
    <row r="1474" spans="8:113" x14ac:dyDescent="0.25">
      <c r="H1474" s="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c r="AW1474" s="2"/>
      <c r="AX1474" s="2"/>
      <c r="AY1474" s="2"/>
      <c r="AZ1474" s="2"/>
      <c r="BA1474" s="2"/>
      <c r="BB1474" s="2"/>
      <c r="BC1474" s="2"/>
      <c r="BD1474" s="2"/>
      <c r="BE1474" s="2"/>
      <c r="BF1474" s="2"/>
      <c r="BG1474" s="2"/>
      <c r="BH1474" s="2"/>
      <c r="BI1474" s="2"/>
      <c r="BJ1474" s="2"/>
      <c r="BK1474" s="2"/>
      <c r="BL1474" s="2"/>
      <c r="BM1474" s="2"/>
      <c r="BN1474" s="2"/>
      <c r="BO1474" s="2"/>
      <c r="BP1474" s="2"/>
      <c r="BQ1474" s="2"/>
      <c r="BR1474" s="2"/>
      <c r="BS1474" s="2"/>
      <c r="BT1474" s="2"/>
      <c r="BU1474" s="2"/>
      <c r="BV1474" s="2"/>
      <c r="BW1474" s="2"/>
      <c r="BX1474" s="2"/>
      <c r="BY1474" s="2"/>
      <c r="BZ1474" s="2"/>
      <c r="CA1474" s="2"/>
      <c r="CB1474" s="2"/>
      <c r="CC1474" s="2"/>
      <c r="CD1474" s="2"/>
      <c r="CE1474" s="2"/>
      <c r="CF1474" s="2"/>
      <c r="CG1474" s="2"/>
      <c r="CH1474" s="2"/>
      <c r="CI1474" s="2"/>
      <c r="CJ1474" s="2"/>
      <c r="CK1474" s="2"/>
      <c r="CL1474" s="2"/>
      <c r="CM1474" s="2"/>
      <c r="CN1474" s="2"/>
      <c r="CO1474" s="2"/>
      <c r="CP1474" s="2"/>
      <c r="CQ1474" s="2"/>
      <c r="CR1474" s="2"/>
      <c r="CS1474" s="2"/>
      <c r="CT1474" s="2"/>
      <c r="CU1474" s="2"/>
      <c r="CV1474" s="2"/>
      <c r="CW1474" s="2"/>
      <c r="CX1474" s="2"/>
      <c r="CY1474" s="2"/>
      <c r="CZ1474" s="2"/>
      <c r="DA1474" s="2"/>
      <c r="DB1474" s="2"/>
      <c r="DC1474" s="2"/>
      <c r="DD1474" s="2"/>
      <c r="DE1474" s="2"/>
      <c r="DF1474" s="2"/>
      <c r="DG1474" s="2"/>
      <c r="DH1474" s="2"/>
      <c r="DI1474" s="2"/>
    </row>
    <row r="1475" spans="8:113" x14ac:dyDescent="0.25">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c r="AW1475" s="2"/>
      <c r="AX1475" s="2"/>
      <c r="AY1475" s="2"/>
      <c r="AZ1475" s="2"/>
      <c r="BA1475" s="2"/>
      <c r="BB1475" s="2"/>
      <c r="BC1475" s="2"/>
      <c r="BD1475" s="2"/>
      <c r="BE1475" s="2"/>
      <c r="BF1475" s="2"/>
      <c r="BG1475" s="2"/>
      <c r="BH1475" s="2"/>
      <c r="BI1475" s="2"/>
      <c r="BJ1475" s="2"/>
      <c r="BK1475" s="2"/>
      <c r="BL1475" s="2"/>
      <c r="BM1475" s="2"/>
      <c r="BN1475" s="2"/>
      <c r="BO1475" s="2"/>
      <c r="BP1475" s="2"/>
      <c r="BQ1475" s="2"/>
      <c r="BR1475" s="2"/>
      <c r="BS1475" s="2"/>
      <c r="BT1475" s="2"/>
      <c r="BU1475" s="2"/>
      <c r="BV1475" s="2"/>
      <c r="BW1475" s="2"/>
      <c r="BX1475" s="2"/>
      <c r="BY1475" s="2"/>
      <c r="BZ1475" s="2"/>
      <c r="CA1475" s="2"/>
      <c r="CB1475" s="2"/>
      <c r="CC1475" s="2"/>
      <c r="CD1475" s="2"/>
      <c r="CE1475" s="2"/>
      <c r="CF1475" s="2"/>
      <c r="CG1475" s="2"/>
      <c r="CH1475" s="2"/>
      <c r="CI1475" s="2"/>
      <c r="CJ1475" s="2"/>
      <c r="CK1475" s="2"/>
      <c r="CL1475" s="2"/>
      <c r="CM1475" s="2"/>
      <c r="CN1475" s="2"/>
      <c r="CO1475" s="2"/>
      <c r="CP1475" s="2"/>
      <c r="CQ1475" s="2"/>
      <c r="CR1475" s="2"/>
      <c r="CS1475" s="2"/>
      <c r="CT1475" s="2"/>
      <c r="CU1475" s="2"/>
      <c r="CV1475" s="2"/>
      <c r="CW1475" s="2"/>
      <c r="CX1475" s="2"/>
      <c r="CY1475" s="2"/>
      <c r="CZ1475" s="2"/>
      <c r="DA1475" s="2"/>
      <c r="DB1475" s="2"/>
      <c r="DC1475" s="2"/>
      <c r="DD1475" s="2"/>
      <c r="DE1475" s="2"/>
      <c r="DF1475" s="2"/>
      <c r="DG1475" s="2"/>
      <c r="DH1475" s="2"/>
      <c r="DI1475" s="2"/>
    </row>
    <row r="1476" spans="8:113" x14ac:dyDescent="0.25">
      <c r="H1476" s="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c r="AU1476" s="2"/>
      <c r="AV1476" s="2"/>
      <c r="AW1476" s="2"/>
      <c r="AX1476" s="2"/>
      <c r="AY1476" s="2"/>
      <c r="AZ1476" s="2"/>
      <c r="BA1476" s="2"/>
      <c r="BB1476" s="2"/>
      <c r="BC1476" s="2"/>
      <c r="BD1476" s="2"/>
      <c r="BE1476" s="2"/>
      <c r="BF1476" s="2"/>
      <c r="BG1476" s="2"/>
      <c r="BH1476" s="2"/>
      <c r="BI1476" s="2"/>
      <c r="BJ1476" s="2"/>
      <c r="BK1476" s="2"/>
      <c r="BL1476" s="2"/>
      <c r="BM1476" s="2"/>
      <c r="BN1476" s="2"/>
      <c r="BO1476" s="2"/>
      <c r="BP1476" s="2"/>
      <c r="BQ1476" s="2"/>
      <c r="BR1476" s="2"/>
      <c r="BS1476" s="2"/>
      <c r="BT1476" s="2"/>
      <c r="BU1476" s="2"/>
      <c r="BV1476" s="2"/>
      <c r="BW1476" s="2"/>
      <c r="BX1476" s="2"/>
      <c r="BY1476" s="2"/>
      <c r="BZ1476" s="2"/>
      <c r="CA1476" s="2"/>
      <c r="CB1476" s="2"/>
      <c r="CC1476" s="2"/>
      <c r="CD1476" s="2"/>
      <c r="CE1476" s="2"/>
      <c r="CF1476" s="2"/>
      <c r="CG1476" s="2"/>
      <c r="CH1476" s="2"/>
      <c r="CI1476" s="2"/>
      <c r="CJ1476" s="2"/>
      <c r="CK1476" s="2"/>
      <c r="CL1476" s="2"/>
      <c r="CM1476" s="2"/>
      <c r="CN1476" s="2"/>
      <c r="CO1476" s="2"/>
      <c r="CP1476" s="2"/>
      <c r="CQ1476" s="2"/>
      <c r="CR1476" s="2"/>
      <c r="CS1476" s="2"/>
      <c r="CT1476" s="2"/>
      <c r="CU1476" s="2"/>
      <c r="CV1476" s="2"/>
      <c r="CW1476" s="2"/>
      <c r="CX1476" s="2"/>
      <c r="CY1476" s="2"/>
      <c r="CZ1476" s="2"/>
      <c r="DA1476" s="2"/>
      <c r="DB1476" s="2"/>
      <c r="DC1476" s="2"/>
      <c r="DD1476" s="2"/>
      <c r="DE1476" s="2"/>
      <c r="DF1476" s="2"/>
      <c r="DG1476" s="2"/>
      <c r="DH1476" s="2"/>
      <c r="DI1476" s="2"/>
    </row>
    <row r="1477" spans="8:113" x14ac:dyDescent="0.25">
      <c r="H1477" s="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c r="AQ1477" s="2"/>
      <c r="AR1477" s="2"/>
      <c r="AS1477" s="2"/>
      <c r="AT1477" s="2"/>
      <c r="AU1477" s="2"/>
      <c r="AV1477" s="2"/>
      <c r="AW1477" s="2"/>
      <c r="AX1477" s="2"/>
      <c r="AY1477" s="2"/>
      <c r="AZ1477" s="2"/>
      <c r="BA1477" s="2"/>
      <c r="BB1477" s="2"/>
      <c r="BC1477" s="2"/>
      <c r="BD1477" s="2"/>
      <c r="BE1477" s="2"/>
      <c r="BF1477" s="2"/>
      <c r="BG1477" s="2"/>
      <c r="BH1477" s="2"/>
      <c r="BI1477" s="2"/>
      <c r="BJ1477" s="2"/>
      <c r="BK1477" s="2"/>
      <c r="BL1477" s="2"/>
      <c r="BM1477" s="2"/>
      <c r="BN1477" s="2"/>
      <c r="BO1477" s="2"/>
      <c r="BP1477" s="2"/>
      <c r="BQ1477" s="2"/>
      <c r="BR1477" s="2"/>
      <c r="BS1477" s="2"/>
      <c r="BT1477" s="2"/>
      <c r="BU1477" s="2"/>
      <c r="BV1477" s="2"/>
      <c r="BW1477" s="2"/>
      <c r="BX1477" s="2"/>
      <c r="BY1477" s="2"/>
      <c r="BZ1477" s="2"/>
      <c r="CA1477" s="2"/>
      <c r="CB1477" s="2"/>
      <c r="CC1477" s="2"/>
      <c r="CD1477" s="2"/>
      <c r="CE1477" s="2"/>
      <c r="CF1477" s="2"/>
      <c r="CG1477" s="2"/>
      <c r="CH1477" s="2"/>
      <c r="CI1477" s="2"/>
      <c r="CJ1477" s="2"/>
      <c r="CK1477" s="2"/>
      <c r="CL1477" s="2"/>
      <c r="CM1477" s="2"/>
      <c r="CN1477" s="2"/>
      <c r="CO1477" s="2"/>
      <c r="CP1477" s="2"/>
      <c r="CQ1477" s="2"/>
      <c r="CR1477" s="2"/>
      <c r="CS1477" s="2"/>
      <c r="CT1477" s="2"/>
      <c r="CU1477" s="2"/>
      <c r="CV1477" s="2"/>
      <c r="CW1477" s="2"/>
      <c r="CX1477" s="2"/>
      <c r="CY1477" s="2"/>
      <c r="CZ1477" s="2"/>
      <c r="DA1477" s="2"/>
      <c r="DB1477" s="2"/>
      <c r="DC1477" s="2"/>
      <c r="DD1477" s="2"/>
      <c r="DE1477" s="2"/>
      <c r="DF1477" s="2"/>
      <c r="DG1477" s="2"/>
      <c r="DH1477" s="2"/>
      <c r="DI1477" s="2"/>
    </row>
    <row r="1478" spans="8:113" x14ac:dyDescent="0.25">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c r="AU1478" s="2"/>
      <c r="AV1478" s="2"/>
      <c r="AW1478" s="2"/>
      <c r="AX1478" s="2"/>
      <c r="AY1478" s="2"/>
      <c r="AZ1478" s="2"/>
      <c r="BA1478" s="2"/>
      <c r="BB1478" s="2"/>
      <c r="BC1478" s="2"/>
      <c r="BD1478" s="2"/>
      <c r="BE1478" s="2"/>
      <c r="BF1478" s="2"/>
      <c r="BG1478" s="2"/>
      <c r="BH1478" s="2"/>
      <c r="BI1478" s="2"/>
      <c r="BJ1478" s="2"/>
      <c r="BK1478" s="2"/>
      <c r="BL1478" s="2"/>
      <c r="BM1478" s="2"/>
      <c r="BN1478" s="2"/>
      <c r="BO1478" s="2"/>
      <c r="BP1478" s="2"/>
      <c r="BQ1478" s="2"/>
      <c r="BR1478" s="2"/>
      <c r="BS1478" s="2"/>
      <c r="BT1478" s="2"/>
      <c r="BU1478" s="2"/>
      <c r="BV1478" s="2"/>
      <c r="BW1478" s="2"/>
      <c r="BX1478" s="2"/>
      <c r="BY1478" s="2"/>
      <c r="BZ1478" s="2"/>
      <c r="CA1478" s="2"/>
      <c r="CB1478" s="2"/>
      <c r="CC1478" s="2"/>
      <c r="CD1478" s="2"/>
      <c r="CE1478" s="2"/>
      <c r="CF1478" s="2"/>
      <c r="CG1478" s="2"/>
      <c r="CH1478" s="2"/>
      <c r="CI1478" s="2"/>
      <c r="CJ1478" s="2"/>
      <c r="CK1478" s="2"/>
      <c r="CL1478" s="2"/>
      <c r="CM1478" s="2"/>
      <c r="CN1478" s="2"/>
      <c r="CO1478" s="2"/>
      <c r="CP1478" s="2"/>
      <c r="CQ1478" s="2"/>
      <c r="CR1478" s="2"/>
      <c r="CS1478" s="2"/>
      <c r="CT1478" s="2"/>
      <c r="CU1478" s="2"/>
      <c r="CV1478" s="2"/>
      <c r="CW1478" s="2"/>
      <c r="CX1478" s="2"/>
      <c r="CY1478" s="2"/>
      <c r="CZ1478" s="2"/>
      <c r="DA1478" s="2"/>
      <c r="DB1478" s="2"/>
      <c r="DC1478" s="2"/>
      <c r="DD1478" s="2"/>
      <c r="DE1478" s="2"/>
      <c r="DF1478" s="2"/>
      <c r="DG1478" s="2"/>
      <c r="DH1478" s="2"/>
      <c r="DI1478" s="2"/>
    </row>
    <row r="1479" spans="8:113" x14ac:dyDescent="0.25">
      <c r="H1479" s="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c r="AQ1479" s="2"/>
      <c r="AR1479" s="2"/>
      <c r="AS1479" s="2"/>
      <c r="AT1479" s="2"/>
      <c r="AU1479" s="2"/>
      <c r="AV1479" s="2"/>
      <c r="AW1479" s="2"/>
      <c r="AX1479" s="2"/>
      <c r="AY1479" s="2"/>
      <c r="AZ1479" s="2"/>
      <c r="BA1479" s="2"/>
      <c r="BB1479" s="2"/>
      <c r="BC1479" s="2"/>
      <c r="BD1479" s="2"/>
      <c r="BE1479" s="2"/>
      <c r="BF1479" s="2"/>
      <c r="BG1479" s="2"/>
      <c r="BH1479" s="2"/>
      <c r="BI1479" s="2"/>
      <c r="BJ1479" s="2"/>
      <c r="BK1479" s="2"/>
      <c r="BL1479" s="2"/>
      <c r="BM1479" s="2"/>
      <c r="BN1479" s="2"/>
      <c r="BO1479" s="2"/>
      <c r="BP1479" s="2"/>
      <c r="BQ1479" s="2"/>
      <c r="BR1479" s="2"/>
      <c r="BS1479" s="2"/>
      <c r="BT1479" s="2"/>
      <c r="BU1479" s="2"/>
      <c r="BV1479" s="2"/>
      <c r="BW1479" s="2"/>
      <c r="BX1479" s="2"/>
      <c r="BY1479" s="2"/>
      <c r="BZ1479" s="2"/>
      <c r="CA1479" s="2"/>
      <c r="CB1479" s="2"/>
      <c r="CC1479" s="2"/>
      <c r="CD1479" s="2"/>
      <c r="CE1479" s="2"/>
      <c r="CF1479" s="2"/>
      <c r="CG1479" s="2"/>
      <c r="CH1479" s="2"/>
      <c r="CI1479" s="2"/>
      <c r="CJ1479" s="2"/>
      <c r="CK1479" s="2"/>
      <c r="CL1479" s="2"/>
      <c r="CM1479" s="2"/>
      <c r="CN1479" s="2"/>
      <c r="CO1479" s="2"/>
      <c r="CP1479" s="2"/>
      <c r="CQ1479" s="2"/>
      <c r="CR1479" s="2"/>
      <c r="CS1479" s="2"/>
      <c r="CT1479" s="2"/>
      <c r="CU1479" s="2"/>
      <c r="CV1479" s="2"/>
      <c r="CW1479" s="2"/>
      <c r="CX1479" s="2"/>
      <c r="CY1479" s="2"/>
      <c r="CZ1479" s="2"/>
      <c r="DA1479" s="2"/>
      <c r="DB1479" s="2"/>
      <c r="DC1479" s="2"/>
      <c r="DD1479" s="2"/>
      <c r="DE1479" s="2"/>
      <c r="DF1479" s="2"/>
      <c r="DG1479" s="2"/>
      <c r="DH1479" s="2"/>
      <c r="DI1479" s="2"/>
    </row>
    <row r="1480" spans="8:113" x14ac:dyDescent="0.25">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c r="AQ1480" s="2"/>
      <c r="AR1480" s="2"/>
      <c r="AS1480" s="2"/>
      <c r="AT1480" s="2"/>
      <c r="AU1480" s="2"/>
      <c r="AV1480" s="2"/>
      <c r="AW1480" s="2"/>
      <c r="AX1480" s="2"/>
      <c r="AY1480" s="2"/>
      <c r="AZ1480" s="2"/>
      <c r="BA1480" s="2"/>
      <c r="BB1480" s="2"/>
      <c r="BC1480" s="2"/>
      <c r="BD1480" s="2"/>
      <c r="BE1480" s="2"/>
      <c r="BF1480" s="2"/>
      <c r="BG1480" s="2"/>
      <c r="BH1480" s="2"/>
      <c r="BI1480" s="2"/>
      <c r="BJ1480" s="2"/>
      <c r="BK1480" s="2"/>
      <c r="BL1480" s="2"/>
      <c r="BM1480" s="2"/>
      <c r="BN1480" s="2"/>
      <c r="BO1480" s="2"/>
      <c r="BP1480" s="2"/>
      <c r="BQ1480" s="2"/>
      <c r="BR1480" s="2"/>
      <c r="BS1480" s="2"/>
      <c r="BT1480" s="2"/>
      <c r="BU1480" s="2"/>
      <c r="BV1480" s="2"/>
      <c r="BW1480" s="2"/>
      <c r="BX1480" s="2"/>
      <c r="BY1480" s="2"/>
      <c r="BZ1480" s="2"/>
      <c r="CA1480" s="2"/>
      <c r="CB1480" s="2"/>
      <c r="CC1480" s="2"/>
      <c r="CD1480" s="2"/>
      <c r="CE1480" s="2"/>
      <c r="CF1480" s="2"/>
      <c r="CG1480" s="2"/>
      <c r="CH1480" s="2"/>
      <c r="CI1480" s="2"/>
      <c r="CJ1480" s="2"/>
      <c r="CK1480" s="2"/>
      <c r="CL1480" s="2"/>
      <c r="CM1480" s="2"/>
      <c r="CN1480" s="2"/>
      <c r="CO1480" s="2"/>
      <c r="CP1480" s="2"/>
      <c r="CQ1480" s="2"/>
      <c r="CR1480" s="2"/>
      <c r="CS1480" s="2"/>
      <c r="CT1480" s="2"/>
      <c r="CU1480" s="2"/>
      <c r="CV1480" s="2"/>
      <c r="CW1480" s="2"/>
      <c r="CX1480" s="2"/>
      <c r="CY1480" s="2"/>
      <c r="CZ1480" s="2"/>
      <c r="DA1480" s="2"/>
      <c r="DB1480" s="2"/>
      <c r="DC1480" s="2"/>
      <c r="DD1480" s="2"/>
      <c r="DE1480" s="2"/>
      <c r="DF1480" s="2"/>
      <c r="DG1480" s="2"/>
      <c r="DH1480" s="2"/>
      <c r="DI1480" s="2"/>
    </row>
    <row r="1481" spans="8:113" x14ac:dyDescent="0.25">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c r="AU1481" s="2"/>
      <c r="AV1481" s="2"/>
      <c r="AW1481" s="2"/>
      <c r="AX1481" s="2"/>
      <c r="AY1481" s="2"/>
      <c r="AZ1481" s="2"/>
      <c r="BA1481" s="2"/>
      <c r="BB1481" s="2"/>
      <c r="BC1481" s="2"/>
      <c r="BD1481" s="2"/>
      <c r="BE1481" s="2"/>
      <c r="BF1481" s="2"/>
      <c r="BG1481" s="2"/>
      <c r="BH1481" s="2"/>
      <c r="BI1481" s="2"/>
      <c r="BJ1481" s="2"/>
      <c r="BK1481" s="2"/>
      <c r="BL1481" s="2"/>
      <c r="BM1481" s="2"/>
      <c r="BN1481" s="2"/>
      <c r="BO1481" s="2"/>
      <c r="BP1481" s="2"/>
      <c r="BQ1481" s="2"/>
      <c r="BR1481" s="2"/>
      <c r="BS1481" s="2"/>
      <c r="BT1481" s="2"/>
      <c r="BU1481" s="2"/>
      <c r="BV1481" s="2"/>
      <c r="BW1481" s="2"/>
      <c r="BX1481" s="2"/>
      <c r="BY1481" s="2"/>
      <c r="BZ1481" s="2"/>
      <c r="CA1481" s="2"/>
      <c r="CB1481" s="2"/>
      <c r="CC1481" s="2"/>
      <c r="CD1481" s="2"/>
      <c r="CE1481" s="2"/>
      <c r="CF1481" s="2"/>
      <c r="CG1481" s="2"/>
      <c r="CH1481" s="2"/>
      <c r="CI1481" s="2"/>
      <c r="CJ1481" s="2"/>
      <c r="CK1481" s="2"/>
      <c r="CL1481" s="2"/>
      <c r="CM1481" s="2"/>
      <c r="CN1481" s="2"/>
      <c r="CO1481" s="2"/>
      <c r="CP1481" s="2"/>
      <c r="CQ1481" s="2"/>
      <c r="CR1481" s="2"/>
      <c r="CS1481" s="2"/>
      <c r="CT1481" s="2"/>
      <c r="CU1481" s="2"/>
      <c r="CV1481" s="2"/>
      <c r="CW1481" s="2"/>
      <c r="CX1481" s="2"/>
      <c r="CY1481" s="2"/>
      <c r="CZ1481" s="2"/>
      <c r="DA1481" s="2"/>
      <c r="DB1481" s="2"/>
      <c r="DC1481" s="2"/>
      <c r="DD1481" s="2"/>
      <c r="DE1481" s="2"/>
      <c r="DF1481" s="2"/>
      <c r="DG1481" s="2"/>
      <c r="DH1481" s="2"/>
      <c r="DI1481" s="2"/>
    </row>
    <row r="1482" spans="8:113" x14ac:dyDescent="0.25">
      <c r="H1482" s="2"/>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c r="AW1482" s="2"/>
      <c r="AX1482" s="2"/>
      <c r="AY1482" s="2"/>
      <c r="AZ1482" s="2"/>
      <c r="BA1482" s="2"/>
      <c r="BB1482" s="2"/>
      <c r="BC1482" s="2"/>
      <c r="BD1482" s="2"/>
      <c r="BE1482" s="2"/>
      <c r="BF1482" s="2"/>
      <c r="BG1482" s="2"/>
      <c r="BH1482" s="2"/>
      <c r="BI1482" s="2"/>
      <c r="BJ1482" s="2"/>
      <c r="BK1482" s="2"/>
      <c r="BL1482" s="2"/>
      <c r="BM1482" s="2"/>
      <c r="BN1482" s="2"/>
      <c r="BO1482" s="2"/>
      <c r="BP1482" s="2"/>
      <c r="BQ1482" s="2"/>
      <c r="BR1482" s="2"/>
      <c r="BS1482" s="2"/>
      <c r="BT1482" s="2"/>
      <c r="BU1482" s="2"/>
      <c r="BV1482" s="2"/>
      <c r="BW1482" s="2"/>
      <c r="BX1482" s="2"/>
      <c r="BY1482" s="2"/>
      <c r="BZ1482" s="2"/>
      <c r="CA1482" s="2"/>
      <c r="CB1482" s="2"/>
      <c r="CC1482" s="2"/>
      <c r="CD1482" s="2"/>
      <c r="CE1482" s="2"/>
      <c r="CF1482" s="2"/>
      <c r="CG1482" s="2"/>
      <c r="CH1482" s="2"/>
      <c r="CI1482" s="2"/>
      <c r="CJ1482" s="2"/>
      <c r="CK1482" s="2"/>
      <c r="CL1482" s="2"/>
      <c r="CM1482" s="2"/>
      <c r="CN1482" s="2"/>
      <c r="CO1482" s="2"/>
      <c r="CP1482" s="2"/>
      <c r="CQ1482" s="2"/>
      <c r="CR1482" s="2"/>
      <c r="CS1482" s="2"/>
      <c r="CT1482" s="2"/>
      <c r="CU1482" s="2"/>
      <c r="CV1482" s="2"/>
      <c r="CW1482" s="2"/>
      <c r="CX1482" s="2"/>
      <c r="CY1482" s="2"/>
      <c r="CZ1482" s="2"/>
      <c r="DA1482" s="2"/>
      <c r="DB1482" s="2"/>
      <c r="DC1482" s="2"/>
      <c r="DD1482" s="2"/>
      <c r="DE1482" s="2"/>
      <c r="DF1482" s="2"/>
      <c r="DG1482" s="2"/>
      <c r="DH1482" s="2"/>
      <c r="DI1482" s="2"/>
    </row>
    <row r="1483" spans="8:113" x14ac:dyDescent="0.25">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c r="AU1483" s="2"/>
      <c r="AV1483" s="2"/>
      <c r="AW1483" s="2"/>
      <c r="AX1483" s="2"/>
      <c r="AY1483" s="2"/>
      <c r="AZ1483" s="2"/>
      <c r="BA1483" s="2"/>
      <c r="BB1483" s="2"/>
      <c r="BC1483" s="2"/>
      <c r="BD1483" s="2"/>
      <c r="BE1483" s="2"/>
      <c r="BF1483" s="2"/>
      <c r="BG1483" s="2"/>
      <c r="BH1483" s="2"/>
      <c r="BI1483" s="2"/>
      <c r="BJ1483" s="2"/>
      <c r="BK1483" s="2"/>
      <c r="BL1483" s="2"/>
      <c r="BM1483" s="2"/>
      <c r="BN1483" s="2"/>
      <c r="BO1483" s="2"/>
      <c r="BP1483" s="2"/>
      <c r="BQ1483" s="2"/>
      <c r="BR1483" s="2"/>
      <c r="BS1483" s="2"/>
      <c r="BT1483" s="2"/>
      <c r="BU1483" s="2"/>
      <c r="BV1483" s="2"/>
      <c r="BW1483" s="2"/>
      <c r="BX1483" s="2"/>
      <c r="BY1483" s="2"/>
      <c r="BZ1483" s="2"/>
      <c r="CA1483" s="2"/>
      <c r="CB1483" s="2"/>
      <c r="CC1483" s="2"/>
      <c r="CD1483" s="2"/>
      <c r="CE1483" s="2"/>
      <c r="CF1483" s="2"/>
      <c r="CG1483" s="2"/>
      <c r="CH1483" s="2"/>
      <c r="CI1483" s="2"/>
      <c r="CJ1483" s="2"/>
      <c r="CK1483" s="2"/>
      <c r="CL1483" s="2"/>
      <c r="CM1483" s="2"/>
      <c r="CN1483" s="2"/>
      <c r="CO1483" s="2"/>
      <c r="CP1483" s="2"/>
      <c r="CQ1483" s="2"/>
      <c r="CR1483" s="2"/>
      <c r="CS1483" s="2"/>
      <c r="CT1483" s="2"/>
      <c r="CU1483" s="2"/>
      <c r="CV1483" s="2"/>
      <c r="CW1483" s="2"/>
      <c r="CX1483" s="2"/>
      <c r="CY1483" s="2"/>
      <c r="CZ1483" s="2"/>
      <c r="DA1483" s="2"/>
      <c r="DB1483" s="2"/>
      <c r="DC1483" s="2"/>
      <c r="DD1483" s="2"/>
      <c r="DE1483" s="2"/>
      <c r="DF1483" s="2"/>
      <c r="DG1483" s="2"/>
      <c r="DH1483" s="2"/>
      <c r="DI1483" s="2"/>
    </row>
    <row r="1484" spans="8:113" x14ac:dyDescent="0.25">
      <c r="H1484" s="2"/>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c r="AQ1484" s="2"/>
      <c r="AR1484" s="2"/>
      <c r="AS1484" s="2"/>
      <c r="AT1484" s="2"/>
      <c r="AU1484" s="2"/>
      <c r="AV1484" s="2"/>
      <c r="AW1484" s="2"/>
      <c r="AX1484" s="2"/>
      <c r="AY1484" s="2"/>
      <c r="AZ1484" s="2"/>
      <c r="BA1484" s="2"/>
      <c r="BB1484" s="2"/>
      <c r="BC1484" s="2"/>
      <c r="BD1484" s="2"/>
      <c r="BE1484" s="2"/>
      <c r="BF1484" s="2"/>
      <c r="BG1484" s="2"/>
      <c r="BH1484" s="2"/>
      <c r="BI1484" s="2"/>
      <c r="BJ1484" s="2"/>
      <c r="BK1484" s="2"/>
      <c r="BL1484" s="2"/>
      <c r="BM1484" s="2"/>
      <c r="BN1484" s="2"/>
      <c r="BO1484" s="2"/>
      <c r="BP1484" s="2"/>
      <c r="BQ1484" s="2"/>
      <c r="BR1484" s="2"/>
      <c r="BS1484" s="2"/>
      <c r="BT1484" s="2"/>
      <c r="BU1484" s="2"/>
      <c r="BV1484" s="2"/>
      <c r="BW1484" s="2"/>
      <c r="BX1484" s="2"/>
      <c r="BY1484" s="2"/>
      <c r="BZ1484" s="2"/>
      <c r="CA1484" s="2"/>
      <c r="CB1484" s="2"/>
      <c r="CC1484" s="2"/>
      <c r="CD1484" s="2"/>
      <c r="CE1484" s="2"/>
      <c r="CF1484" s="2"/>
      <c r="CG1484" s="2"/>
      <c r="CH1484" s="2"/>
      <c r="CI1484" s="2"/>
      <c r="CJ1484" s="2"/>
      <c r="CK1484" s="2"/>
      <c r="CL1484" s="2"/>
      <c r="CM1484" s="2"/>
      <c r="CN1484" s="2"/>
      <c r="CO1484" s="2"/>
      <c r="CP1484" s="2"/>
      <c r="CQ1484" s="2"/>
      <c r="CR1484" s="2"/>
      <c r="CS1484" s="2"/>
      <c r="CT1484" s="2"/>
      <c r="CU1484" s="2"/>
      <c r="CV1484" s="2"/>
      <c r="CW1484" s="2"/>
      <c r="CX1484" s="2"/>
      <c r="CY1484" s="2"/>
      <c r="CZ1484" s="2"/>
      <c r="DA1484" s="2"/>
      <c r="DB1484" s="2"/>
      <c r="DC1484" s="2"/>
      <c r="DD1484" s="2"/>
      <c r="DE1484" s="2"/>
      <c r="DF1484" s="2"/>
      <c r="DG1484" s="2"/>
      <c r="DH1484" s="2"/>
      <c r="DI1484" s="2"/>
    </row>
    <row r="1485" spans="8:113" x14ac:dyDescent="0.25">
      <c r="H1485" s="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c r="AQ1485" s="2"/>
      <c r="AR1485" s="2"/>
      <c r="AS1485" s="2"/>
      <c r="AT1485" s="2"/>
      <c r="AU1485" s="2"/>
      <c r="AV1485" s="2"/>
      <c r="AW1485" s="2"/>
      <c r="AX1485" s="2"/>
      <c r="AY1485" s="2"/>
      <c r="AZ1485" s="2"/>
      <c r="BA1485" s="2"/>
      <c r="BB1485" s="2"/>
      <c r="BC1485" s="2"/>
      <c r="BD1485" s="2"/>
      <c r="BE1485" s="2"/>
      <c r="BF1485" s="2"/>
      <c r="BG1485" s="2"/>
      <c r="BH1485" s="2"/>
      <c r="BI1485" s="2"/>
      <c r="BJ1485" s="2"/>
      <c r="BK1485" s="2"/>
      <c r="BL1485" s="2"/>
      <c r="BM1485" s="2"/>
      <c r="BN1485" s="2"/>
      <c r="BO1485" s="2"/>
      <c r="BP1485" s="2"/>
      <c r="BQ1485" s="2"/>
      <c r="BR1485" s="2"/>
      <c r="BS1485" s="2"/>
      <c r="BT1485" s="2"/>
      <c r="BU1485" s="2"/>
      <c r="BV1485" s="2"/>
      <c r="BW1485" s="2"/>
      <c r="BX1485" s="2"/>
      <c r="BY1485" s="2"/>
      <c r="BZ1485" s="2"/>
      <c r="CA1485" s="2"/>
      <c r="CB1485" s="2"/>
      <c r="CC1485" s="2"/>
      <c r="CD1485" s="2"/>
      <c r="CE1485" s="2"/>
      <c r="CF1485" s="2"/>
      <c r="CG1485" s="2"/>
      <c r="CH1485" s="2"/>
      <c r="CI1485" s="2"/>
      <c r="CJ1485" s="2"/>
      <c r="CK1485" s="2"/>
      <c r="CL1485" s="2"/>
      <c r="CM1485" s="2"/>
      <c r="CN1485" s="2"/>
      <c r="CO1485" s="2"/>
      <c r="CP1485" s="2"/>
      <c r="CQ1485" s="2"/>
      <c r="CR1485" s="2"/>
      <c r="CS1485" s="2"/>
      <c r="CT1485" s="2"/>
      <c r="CU1485" s="2"/>
      <c r="CV1485" s="2"/>
      <c r="CW1485" s="2"/>
      <c r="CX1485" s="2"/>
      <c r="CY1485" s="2"/>
      <c r="CZ1485" s="2"/>
      <c r="DA1485" s="2"/>
      <c r="DB1485" s="2"/>
      <c r="DC1485" s="2"/>
      <c r="DD1485" s="2"/>
      <c r="DE1485" s="2"/>
      <c r="DF1485" s="2"/>
      <c r="DG1485" s="2"/>
      <c r="DH1485" s="2"/>
      <c r="DI1485" s="2"/>
    </row>
    <row r="1486" spans="8:113" x14ac:dyDescent="0.25">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c r="AQ1486" s="2"/>
      <c r="AR1486" s="2"/>
      <c r="AS1486" s="2"/>
      <c r="AT1486" s="2"/>
      <c r="AU1486" s="2"/>
      <c r="AV1486" s="2"/>
      <c r="AW1486" s="2"/>
      <c r="AX1486" s="2"/>
      <c r="AY1486" s="2"/>
      <c r="AZ1486" s="2"/>
      <c r="BA1486" s="2"/>
      <c r="BB1486" s="2"/>
      <c r="BC1486" s="2"/>
      <c r="BD1486" s="2"/>
      <c r="BE1486" s="2"/>
      <c r="BF1486" s="2"/>
      <c r="BG1486" s="2"/>
      <c r="BH1486" s="2"/>
      <c r="BI1486" s="2"/>
      <c r="BJ1486" s="2"/>
      <c r="BK1486" s="2"/>
      <c r="BL1486" s="2"/>
      <c r="BM1486" s="2"/>
      <c r="BN1486" s="2"/>
      <c r="BO1486" s="2"/>
      <c r="BP1486" s="2"/>
      <c r="BQ1486" s="2"/>
      <c r="BR1486" s="2"/>
      <c r="BS1486" s="2"/>
      <c r="BT1486" s="2"/>
      <c r="BU1486" s="2"/>
      <c r="BV1486" s="2"/>
      <c r="BW1486" s="2"/>
      <c r="BX1486" s="2"/>
      <c r="BY1486" s="2"/>
      <c r="BZ1486" s="2"/>
      <c r="CA1486" s="2"/>
      <c r="CB1486" s="2"/>
      <c r="CC1486" s="2"/>
      <c r="CD1486" s="2"/>
      <c r="CE1486" s="2"/>
      <c r="CF1486" s="2"/>
      <c r="CG1486" s="2"/>
      <c r="CH1486" s="2"/>
      <c r="CI1486" s="2"/>
      <c r="CJ1486" s="2"/>
      <c r="CK1486" s="2"/>
      <c r="CL1486" s="2"/>
      <c r="CM1486" s="2"/>
      <c r="CN1486" s="2"/>
      <c r="CO1486" s="2"/>
      <c r="CP1486" s="2"/>
      <c r="CQ1486" s="2"/>
      <c r="CR1486" s="2"/>
      <c r="CS1486" s="2"/>
      <c r="CT1486" s="2"/>
      <c r="CU1486" s="2"/>
      <c r="CV1486" s="2"/>
      <c r="CW1486" s="2"/>
      <c r="CX1486" s="2"/>
      <c r="CY1486" s="2"/>
      <c r="CZ1486" s="2"/>
      <c r="DA1486" s="2"/>
      <c r="DB1486" s="2"/>
      <c r="DC1486" s="2"/>
      <c r="DD1486" s="2"/>
      <c r="DE1486" s="2"/>
      <c r="DF1486" s="2"/>
      <c r="DG1486" s="2"/>
      <c r="DH1486" s="2"/>
      <c r="DI1486" s="2"/>
    </row>
    <row r="1487" spans="8:113" x14ac:dyDescent="0.25">
      <c r="H1487" s="2"/>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c r="AQ1487" s="2"/>
      <c r="AR1487" s="2"/>
      <c r="AS1487" s="2"/>
      <c r="AT1487" s="2"/>
      <c r="AU1487" s="2"/>
      <c r="AV1487" s="2"/>
      <c r="AW1487" s="2"/>
      <c r="AX1487" s="2"/>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c r="CC1487" s="2"/>
      <c r="CD1487" s="2"/>
      <c r="CE1487" s="2"/>
      <c r="CF1487" s="2"/>
      <c r="CG1487" s="2"/>
      <c r="CH1487" s="2"/>
      <c r="CI1487" s="2"/>
      <c r="CJ1487" s="2"/>
      <c r="CK1487" s="2"/>
      <c r="CL1487" s="2"/>
      <c r="CM1487" s="2"/>
      <c r="CN1487" s="2"/>
      <c r="CO1487" s="2"/>
      <c r="CP1487" s="2"/>
      <c r="CQ1487" s="2"/>
      <c r="CR1487" s="2"/>
      <c r="CS1487" s="2"/>
      <c r="CT1487" s="2"/>
      <c r="CU1487" s="2"/>
      <c r="CV1487" s="2"/>
      <c r="CW1487" s="2"/>
      <c r="CX1487" s="2"/>
      <c r="CY1487" s="2"/>
      <c r="CZ1487" s="2"/>
      <c r="DA1487" s="2"/>
      <c r="DB1487" s="2"/>
      <c r="DC1487" s="2"/>
      <c r="DD1487" s="2"/>
      <c r="DE1487" s="2"/>
      <c r="DF1487" s="2"/>
      <c r="DG1487" s="2"/>
      <c r="DH1487" s="2"/>
      <c r="DI1487" s="2"/>
    </row>
    <row r="1488" spans="8:113" x14ac:dyDescent="0.25">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c r="AU1488" s="2"/>
      <c r="AV1488" s="2"/>
      <c r="AW1488" s="2"/>
      <c r="AX1488" s="2"/>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c r="CC1488" s="2"/>
      <c r="CD1488" s="2"/>
      <c r="CE1488" s="2"/>
      <c r="CF1488" s="2"/>
      <c r="CG1488" s="2"/>
      <c r="CH1488" s="2"/>
      <c r="CI1488" s="2"/>
      <c r="CJ1488" s="2"/>
      <c r="CK1488" s="2"/>
      <c r="CL1488" s="2"/>
      <c r="CM1488" s="2"/>
      <c r="CN1488" s="2"/>
      <c r="CO1488" s="2"/>
      <c r="CP1488" s="2"/>
      <c r="CQ1488" s="2"/>
      <c r="CR1488" s="2"/>
      <c r="CS1488" s="2"/>
      <c r="CT1488" s="2"/>
      <c r="CU1488" s="2"/>
      <c r="CV1488" s="2"/>
      <c r="CW1488" s="2"/>
      <c r="CX1488" s="2"/>
      <c r="CY1488" s="2"/>
      <c r="CZ1488" s="2"/>
      <c r="DA1488" s="2"/>
      <c r="DB1488" s="2"/>
      <c r="DC1488" s="2"/>
      <c r="DD1488" s="2"/>
      <c r="DE1488" s="2"/>
      <c r="DF1488" s="2"/>
      <c r="DG1488" s="2"/>
      <c r="DH1488" s="2"/>
      <c r="DI1488" s="2"/>
    </row>
    <row r="1489" spans="8:113" x14ac:dyDescent="0.25">
      <c r="H1489" s="2"/>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c r="AW1489" s="2"/>
      <c r="AX1489" s="2"/>
      <c r="AY1489" s="2"/>
      <c r="AZ1489" s="2"/>
      <c r="BA1489" s="2"/>
      <c r="BB1489" s="2"/>
      <c r="BC1489" s="2"/>
      <c r="BD1489" s="2"/>
      <c r="BE1489" s="2"/>
      <c r="BF1489" s="2"/>
      <c r="BG1489" s="2"/>
      <c r="BH1489" s="2"/>
      <c r="BI1489" s="2"/>
      <c r="BJ1489" s="2"/>
      <c r="BK1489" s="2"/>
      <c r="BL1489" s="2"/>
      <c r="BM1489" s="2"/>
      <c r="BN1489" s="2"/>
      <c r="BO1489" s="2"/>
      <c r="BP1489" s="2"/>
      <c r="BQ1489" s="2"/>
      <c r="BR1489" s="2"/>
      <c r="BS1489" s="2"/>
      <c r="BT1489" s="2"/>
      <c r="BU1489" s="2"/>
      <c r="BV1489" s="2"/>
      <c r="BW1489" s="2"/>
      <c r="BX1489" s="2"/>
      <c r="BY1489" s="2"/>
      <c r="BZ1489" s="2"/>
      <c r="CA1489" s="2"/>
      <c r="CB1489" s="2"/>
      <c r="CC1489" s="2"/>
      <c r="CD1489" s="2"/>
      <c r="CE1489" s="2"/>
      <c r="CF1489" s="2"/>
      <c r="CG1489" s="2"/>
      <c r="CH1489" s="2"/>
      <c r="CI1489" s="2"/>
      <c r="CJ1489" s="2"/>
      <c r="CK1489" s="2"/>
      <c r="CL1489" s="2"/>
      <c r="CM1489" s="2"/>
      <c r="CN1489" s="2"/>
      <c r="CO1489" s="2"/>
      <c r="CP1489" s="2"/>
      <c r="CQ1489" s="2"/>
      <c r="CR1489" s="2"/>
      <c r="CS1489" s="2"/>
      <c r="CT1489" s="2"/>
      <c r="CU1489" s="2"/>
      <c r="CV1489" s="2"/>
      <c r="CW1489" s="2"/>
      <c r="CX1489" s="2"/>
      <c r="CY1489" s="2"/>
      <c r="CZ1489" s="2"/>
      <c r="DA1489" s="2"/>
      <c r="DB1489" s="2"/>
      <c r="DC1489" s="2"/>
      <c r="DD1489" s="2"/>
      <c r="DE1489" s="2"/>
      <c r="DF1489" s="2"/>
      <c r="DG1489" s="2"/>
      <c r="DH1489" s="2"/>
      <c r="DI1489" s="2"/>
    </row>
    <row r="1490" spans="8:113" x14ac:dyDescent="0.25">
      <c r="H1490" s="2"/>
      <c r="I1490" s="2"/>
      <c r="J1490" s="2"/>
      <c r="K1490" s="2"/>
      <c r="L1490" s="2"/>
      <c r="M1490" s="2"/>
      <c r="N1490" s="2"/>
      <c r="O1490" s="2"/>
      <c r="P1490" s="2"/>
      <c r="Q1490" s="2"/>
      <c r="R1490" s="2"/>
      <c r="S1490" s="2"/>
      <c r="T1490" s="2"/>
      <c r="U1490" s="2"/>
      <c r="V1490" s="2"/>
      <c r="W1490" s="2"/>
      <c r="X1490" s="2"/>
      <c r="Y1490" s="2"/>
      <c r="Z1490" s="2"/>
      <c r="AA1490" s="2"/>
      <c r="AB1490" s="2"/>
      <c r="AC1490" s="2"/>
      <c r="AD1490" s="2"/>
      <c r="AE1490" s="2"/>
      <c r="AF1490" s="2"/>
      <c r="AG1490" s="2"/>
      <c r="AH1490" s="2"/>
      <c r="AI1490" s="2"/>
      <c r="AJ1490" s="2"/>
      <c r="AK1490" s="2"/>
      <c r="AL1490" s="2"/>
      <c r="AM1490" s="2"/>
      <c r="AN1490" s="2"/>
      <c r="AO1490" s="2"/>
      <c r="AP1490" s="2"/>
      <c r="AQ1490" s="2"/>
      <c r="AR1490" s="2"/>
      <c r="AS1490" s="2"/>
      <c r="AT1490" s="2"/>
      <c r="AU1490" s="2"/>
      <c r="AV1490" s="2"/>
      <c r="AW1490" s="2"/>
      <c r="AX1490" s="2"/>
      <c r="AY1490" s="2"/>
      <c r="AZ1490" s="2"/>
      <c r="BA1490" s="2"/>
      <c r="BB1490" s="2"/>
      <c r="BC1490" s="2"/>
      <c r="BD1490" s="2"/>
      <c r="BE1490" s="2"/>
      <c r="BF1490" s="2"/>
      <c r="BG1490" s="2"/>
      <c r="BH1490" s="2"/>
      <c r="BI1490" s="2"/>
      <c r="BJ1490" s="2"/>
      <c r="BK1490" s="2"/>
      <c r="BL1490" s="2"/>
      <c r="BM1490" s="2"/>
      <c r="BN1490" s="2"/>
      <c r="BO1490" s="2"/>
      <c r="BP1490" s="2"/>
      <c r="BQ1490" s="2"/>
      <c r="BR1490" s="2"/>
      <c r="BS1490" s="2"/>
      <c r="BT1490" s="2"/>
      <c r="BU1490" s="2"/>
      <c r="BV1490" s="2"/>
      <c r="BW1490" s="2"/>
      <c r="BX1490" s="2"/>
      <c r="BY1490" s="2"/>
      <c r="BZ1490" s="2"/>
      <c r="CA1490" s="2"/>
      <c r="CB1490" s="2"/>
      <c r="CC1490" s="2"/>
      <c r="CD1490" s="2"/>
      <c r="CE1490" s="2"/>
      <c r="CF1490" s="2"/>
      <c r="CG1490" s="2"/>
      <c r="CH1490" s="2"/>
      <c r="CI1490" s="2"/>
      <c r="CJ1490" s="2"/>
      <c r="CK1490" s="2"/>
      <c r="CL1490" s="2"/>
      <c r="CM1490" s="2"/>
      <c r="CN1490" s="2"/>
      <c r="CO1490" s="2"/>
      <c r="CP1490" s="2"/>
      <c r="CQ1490" s="2"/>
      <c r="CR1490" s="2"/>
      <c r="CS1490" s="2"/>
      <c r="CT1490" s="2"/>
      <c r="CU1490" s="2"/>
      <c r="CV1490" s="2"/>
      <c r="CW1490" s="2"/>
      <c r="CX1490" s="2"/>
      <c r="CY1490" s="2"/>
      <c r="CZ1490" s="2"/>
      <c r="DA1490" s="2"/>
      <c r="DB1490" s="2"/>
      <c r="DC1490" s="2"/>
      <c r="DD1490" s="2"/>
      <c r="DE1490" s="2"/>
      <c r="DF1490" s="2"/>
      <c r="DG1490" s="2"/>
      <c r="DH1490" s="2"/>
      <c r="DI1490" s="2"/>
    </row>
    <row r="1491" spans="8:113" x14ac:dyDescent="0.25">
      <c r="H1491" s="2"/>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c r="AU1491" s="2"/>
      <c r="AV1491" s="2"/>
      <c r="AW1491" s="2"/>
      <c r="AX1491" s="2"/>
      <c r="AY1491" s="2"/>
      <c r="AZ1491" s="2"/>
      <c r="BA1491" s="2"/>
      <c r="BB1491" s="2"/>
      <c r="BC1491" s="2"/>
      <c r="BD1491" s="2"/>
      <c r="BE1491" s="2"/>
      <c r="BF1491" s="2"/>
      <c r="BG1491" s="2"/>
      <c r="BH1491" s="2"/>
      <c r="BI1491" s="2"/>
      <c r="BJ1491" s="2"/>
      <c r="BK1491" s="2"/>
      <c r="BL1491" s="2"/>
      <c r="BM1491" s="2"/>
      <c r="BN1491" s="2"/>
      <c r="BO1491" s="2"/>
      <c r="BP1491" s="2"/>
      <c r="BQ1491" s="2"/>
      <c r="BR1491" s="2"/>
      <c r="BS1491" s="2"/>
      <c r="BT1491" s="2"/>
      <c r="BU1491" s="2"/>
      <c r="BV1491" s="2"/>
      <c r="BW1491" s="2"/>
      <c r="BX1491" s="2"/>
      <c r="BY1491" s="2"/>
      <c r="BZ1491" s="2"/>
      <c r="CA1491" s="2"/>
      <c r="CB1491" s="2"/>
      <c r="CC1491" s="2"/>
      <c r="CD1491" s="2"/>
      <c r="CE1491" s="2"/>
      <c r="CF1491" s="2"/>
      <c r="CG1491" s="2"/>
      <c r="CH1491" s="2"/>
      <c r="CI1491" s="2"/>
      <c r="CJ1491" s="2"/>
      <c r="CK1491" s="2"/>
      <c r="CL1491" s="2"/>
      <c r="CM1491" s="2"/>
      <c r="CN1491" s="2"/>
      <c r="CO1491" s="2"/>
      <c r="CP1491" s="2"/>
      <c r="CQ1491" s="2"/>
      <c r="CR1491" s="2"/>
      <c r="CS1491" s="2"/>
      <c r="CT1491" s="2"/>
      <c r="CU1491" s="2"/>
      <c r="CV1491" s="2"/>
      <c r="CW1491" s="2"/>
      <c r="CX1491" s="2"/>
      <c r="CY1491" s="2"/>
      <c r="CZ1491" s="2"/>
      <c r="DA1491" s="2"/>
      <c r="DB1491" s="2"/>
      <c r="DC1491" s="2"/>
      <c r="DD1491" s="2"/>
      <c r="DE1491" s="2"/>
      <c r="DF1491" s="2"/>
      <c r="DG1491" s="2"/>
      <c r="DH1491" s="2"/>
      <c r="DI1491" s="2"/>
    </row>
    <row r="1492" spans="8:113" x14ac:dyDescent="0.25">
      <c r="H1492" s="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2"/>
      <c r="AP1492" s="2"/>
      <c r="AQ1492" s="2"/>
      <c r="AR1492" s="2"/>
      <c r="AS1492" s="2"/>
      <c r="AT1492" s="2"/>
      <c r="AU1492" s="2"/>
      <c r="AV1492" s="2"/>
      <c r="AW1492" s="2"/>
      <c r="AX1492" s="2"/>
      <c r="AY1492" s="2"/>
      <c r="AZ1492" s="2"/>
      <c r="BA1492" s="2"/>
      <c r="BB1492" s="2"/>
      <c r="BC1492" s="2"/>
      <c r="BD1492" s="2"/>
      <c r="BE1492" s="2"/>
      <c r="BF1492" s="2"/>
      <c r="BG1492" s="2"/>
      <c r="BH1492" s="2"/>
      <c r="BI1492" s="2"/>
      <c r="BJ1492" s="2"/>
      <c r="BK1492" s="2"/>
      <c r="BL1492" s="2"/>
      <c r="BM1492" s="2"/>
      <c r="BN1492" s="2"/>
      <c r="BO1492" s="2"/>
      <c r="BP1492" s="2"/>
      <c r="BQ1492" s="2"/>
      <c r="BR1492" s="2"/>
      <c r="BS1492" s="2"/>
      <c r="BT1492" s="2"/>
      <c r="BU1492" s="2"/>
      <c r="BV1492" s="2"/>
      <c r="BW1492" s="2"/>
      <c r="BX1492" s="2"/>
      <c r="BY1492" s="2"/>
      <c r="BZ1492" s="2"/>
      <c r="CA1492" s="2"/>
      <c r="CB1492" s="2"/>
      <c r="CC1492" s="2"/>
      <c r="CD1492" s="2"/>
      <c r="CE1492" s="2"/>
      <c r="CF1492" s="2"/>
      <c r="CG1492" s="2"/>
      <c r="CH1492" s="2"/>
      <c r="CI1492" s="2"/>
      <c r="CJ1492" s="2"/>
      <c r="CK1492" s="2"/>
      <c r="CL1492" s="2"/>
      <c r="CM1492" s="2"/>
      <c r="CN1492" s="2"/>
      <c r="CO1492" s="2"/>
      <c r="CP1492" s="2"/>
      <c r="CQ1492" s="2"/>
      <c r="CR1492" s="2"/>
      <c r="CS1492" s="2"/>
      <c r="CT1492" s="2"/>
      <c r="CU1492" s="2"/>
      <c r="CV1492" s="2"/>
      <c r="CW1492" s="2"/>
      <c r="CX1492" s="2"/>
      <c r="CY1492" s="2"/>
      <c r="CZ1492" s="2"/>
      <c r="DA1492" s="2"/>
      <c r="DB1492" s="2"/>
      <c r="DC1492" s="2"/>
      <c r="DD1492" s="2"/>
      <c r="DE1492" s="2"/>
      <c r="DF1492" s="2"/>
      <c r="DG1492" s="2"/>
      <c r="DH1492" s="2"/>
      <c r="DI1492" s="2"/>
    </row>
    <row r="1493" spans="8:113" x14ac:dyDescent="0.25">
      <c r="H1493" s="2"/>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2"/>
      <c r="AF1493" s="2"/>
      <c r="AG1493" s="2"/>
      <c r="AH1493" s="2"/>
      <c r="AI1493" s="2"/>
      <c r="AJ1493" s="2"/>
      <c r="AK1493" s="2"/>
      <c r="AL1493" s="2"/>
      <c r="AM1493" s="2"/>
      <c r="AN1493" s="2"/>
      <c r="AO1493" s="2"/>
      <c r="AP1493" s="2"/>
      <c r="AQ1493" s="2"/>
      <c r="AR1493" s="2"/>
      <c r="AS1493" s="2"/>
      <c r="AT1493" s="2"/>
      <c r="AU1493" s="2"/>
      <c r="AV1493" s="2"/>
      <c r="AW1493" s="2"/>
      <c r="AX1493" s="2"/>
      <c r="AY1493" s="2"/>
      <c r="AZ1493" s="2"/>
      <c r="BA1493" s="2"/>
      <c r="BB1493" s="2"/>
      <c r="BC1493" s="2"/>
      <c r="BD1493" s="2"/>
      <c r="BE1493" s="2"/>
      <c r="BF1493" s="2"/>
      <c r="BG1493" s="2"/>
      <c r="BH1493" s="2"/>
      <c r="BI1493" s="2"/>
      <c r="BJ1493" s="2"/>
      <c r="BK1493" s="2"/>
      <c r="BL1493" s="2"/>
      <c r="BM1493" s="2"/>
      <c r="BN1493" s="2"/>
      <c r="BO1493" s="2"/>
      <c r="BP1493" s="2"/>
      <c r="BQ1493" s="2"/>
      <c r="BR1493" s="2"/>
      <c r="BS1493" s="2"/>
      <c r="BT1493" s="2"/>
      <c r="BU1493" s="2"/>
      <c r="BV1493" s="2"/>
      <c r="BW1493" s="2"/>
      <c r="BX1493" s="2"/>
      <c r="BY1493" s="2"/>
      <c r="BZ1493" s="2"/>
      <c r="CA1493" s="2"/>
      <c r="CB1493" s="2"/>
      <c r="CC1493" s="2"/>
      <c r="CD1493" s="2"/>
      <c r="CE1493" s="2"/>
      <c r="CF1493" s="2"/>
      <c r="CG1493" s="2"/>
      <c r="CH1493" s="2"/>
      <c r="CI1493" s="2"/>
      <c r="CJ1493" s="2"/>
      <c r="CK1493" s="2"/>
      <c r="CL1493" s="2"/>
      <c r="CM1493" s="2"/>
      <c r="CN1493" s="2"/>
      <c r="CO1493" s="2"/>
      <c r="CP1493" s="2"/>
      <c r="CQ1493" s="2"/>
      <c r="CR1493" s="2"/>
      <c r="CS1493" s="2"/>
      <c r="CT1493" s="2"/>
      <c r="CU1493" s="2"/>
      <c r="CV1493" s="2"/>
      <c r="CW1493" s="2"/>
      <c r="CX1493" s="2"/>
      <c r="CY1493" s="2"/>
      <c r="CZ1493" s="2"/>
      <c r="DA1493" s="2"/>
      <c r="DB1493" s="2"/>
      <c r="DC1493" s="2"/>
      <c r="DD1493" s="2"/>
      <c r="DE1493" s="2"/>
      <c r="DF1493" s="2"/>
      <c r="DG1493" s="2"/>
      <c r="DH1493" s="2"/>
      <c r="DI1493" s="2"/>
    </row>
    <row r="1494" spans="8:113" x14ac:dyDescent="0.25">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c r="AQ1494" s="2"/>
      <c r="AR1494" s="2"/>
      <c r="AS1494" s="2"/>
      <c r="AT1494" s="2"/>
      <c r="AU1494" s="2"/>
      <c r="AV1494" s="2"/>
      <c r="AW1494" s="2"/>
      <c r="AX1494" s="2"/>
      <c r="AY1494" s="2"/>
      <c r="AZ1494" s="2"/>
      <c r="BA1494" s="2"/>
      <c r="BB1494" s="2"/>
      <c r="BC1494" s="2"/>
      <c r="BD1494" s="2"/>
      <c r="BE1494" s="2"/>
      <c r="BF1494" s="2"/>
      <c r="BG1494" s="2"/>
      <c r="BH1494" s="2"/>
      <c r="BI1494" s="2"/>
      <c r="BJ1494" s="2"/>
      <c r="BK1494" s="2"/>
      <c r="BL1494" s="2"/>
      <c r="BM1494" s="2"/>
      <c r="BN1494" s="2"/>
      <c r="BO1494" s="2"/>
      <c r="BP1494" s="2"/>
      <c r="BQ1494" s="2"/>
      <c r="BR1494" s="2"/>
      <c r="BS1494" s="2"/>
      <c r="BT1494" s="2"/>
      <c r="BU1494" s="2"/>
      <c r="BV1494" s="2"/>
      <c r="BW1494" s="2"/>
      <c r="BX1494" s="2"/>
      <c r="BY1494" s="2"/>
      <c r="BZ1494" s="2"/>
      <c r="CA1494" s="2"/>
      <c r="CB1494" s="2"/>
      <c r="CC1494" s="2"/>
      <c r="CD1494" s="2"/>
      <c r="CE1494" s="2"/>
      <c r="CF1494" s="2"/>
      <c r="CG1494" s="2"/>
      <c r="CH1494" s="2"/>
      <c r="CI1494" s="2"/>
      <c r="CJ1494" s="2"/>
      <c r="CK1494" s="2"/>
      <c r="CL1494" s="2"/>
      <c r="CM1494" s="2"/>
      <c r="CN1494" s="2"/>
      <c r="CO1494" s="2"/>
      <c r="CP1494" s="2"/>
      <c r="CQ1494" s="2"/>
      <c r="CR1494" s="2"/>
      <c r="CS1494" s="2"/>
      <c r="CT1494" s="2"/>
      <c r="CU1494" s="2"/>
      <c r="CV1494" s="2"/>
      <c r="CW1494" s="2"/>
      <c r="CX1494" s="2"/>
      <c r="CY1494" s="2"/>
      <c r="CZ1494" s="2"/>
      <c r="DA1494" s="2"/>
      <c r="DB1494" s="2"/>
      <c r="DC1494" s="2"/>
      <c r="DD1494" s="2"/>
      <c r="DE1494" s="2"/>
      <c r="DF1494" s="2"/>
      <c r="DG1494" s="2"/>
      <c r="DH1494" s="2"/>
      <c r="DI1494" s="2"/>
    </row>
    <row r="1495" spans="8:113" x14ac:dyDescent="0.25">
      <c r="H1495" s="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c r="AQ1495" s="2"/>
      <c r="AR1495" s="2"/>
      <c r="AS1495" s="2"/>
      <c r="AT1495" s="2"/>
      <c r="AU1495" s="2"/>
      <c r="AV1495" s="2"/>
      <c r="AW1495" s="2"/>
      <c r="AX1495" s="2"/>
      <c r="AY1495" s="2"/>
      <c r="AZ1495" s="2"/>
      <c r="BA1495" s="2"/>
      <c r="BB1495" s="2"/>
      <c r="BC1495" s="2"/>
      <c r="BD1495" s="2"/>
      <c r="BE1495" s="2"/>
      <c r="BF1495" s="2"/>
      <c r="BG1495" s="2"/>
      <c r="BH1495" s="2"/>
      <c r="BI1495" s="2"/>
      <c r="BJ1495" s="2"/>
      <c r="BK1495" s="2"/>
      <c r="BL1495" s="2"/>
      <c r="BM1495" s="2"/>
      <c r="BN1495" s="2"/>
      <c r="BO1495" s="2"/>
      <c r="BP1495" s="2"/>
      <c r="BQ1495" s="2"/>
      <c r="BR1495" s="2"/>
      <c r="BS1495" s="2"/>
      <c r="BT1495" s="2"/>
      <c r="BU1495" s="2"/>
      <c r="BV1495" s="2"/>
      <c r="BW1495" s="2"/>
      <c r="BX1495" s="2"/>
      <c r="BY1495" s="2"/>
      <c r="BZ1495" s="2"/>
      <c r="CA1495" s="2"/>
      <c r="CB1495" s="2"/>
      <c r="CC1495" s="2"/>
      <c r="CD1495" s="2"/>
      <c r="CE1495" s="2"/>
      <c r="CF1495" s="2"/>
      <c r="CG1495" s="2"/>
      <c r="CH1495" s="2"/>
      <c r="CI1495" s="2"/>
      <c r="CJ1495" s="2"/>
      <c r="CK1495" s="2"/>
      <c r="CL1495" s="2"/>
      <c r="CM1495" s="2"/>
      <c r="CN1495" s="2"/>
      <c r="CO1495" s="2"/>
      <c r="CP1495" s="2"/>
      <c r="CQ1495" s="2"/>
      <c r="CR1495" s="2"/>
      <c r="CS1495" s="2"/>
      <c r="CT1495" s="2"/>
      <c r="CU1495" s="2"/>
      <c r="CV1495" s="2"/>
      <c r="CW1495" s="2"/>
      <c r="CX1495" s="2"/>
      <c r="CY1495" s="2"/>
      <c r="CZ1495" s="2"/>
      <c r="DA1495" s="2"/>
      <c r="DB1495" s="2"/>
      <c r="DC1495" s="2"/>
      <c r="DD1495" s="2"/>
      <c r="DE1495" s="2"/>
      <c r="DF1495" s="2"/>
      <c r="DG1495" s="2"/>
      <c r="DH1495" s="2"/>
      <c r="DI1495" s="2"/>
    </row>
    <row r="1496" spans="8:113" x14ac:dyDescent="0.25">
      <c r="H1496" s="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c r="AQ1496" s="2"/>
      <c r="AR1496" s="2"/>
      <c r="AS1496" s="2"/>
      <c r="AT1496" s="2"/>
      <c r="AU1496" s="2"/>
      <c r="AV1496" s="2"/>
      <c r="AW1496" s="2"/>
      <c r="AX1496" s="2"/>
      <c r="AY1496" s="2"/>
      <c r="AZ1496" s="2"/>
      <c r="BA1496" s="2"/>
      <c r="BB1496" s="2"/>
      <c r="BC1496" s="2"/>
      <c r="BD1496" s="2"/>
      <c r="BE1496" s="2"/>
      <c r="BF1496" s="2"/>
      <c r="BG1496" s="2"/>
      <c r="BH1496" s="2"/>
      <c r="BI1496" s="2"/>
      <c r="BJ1496" s="2"/>
      <c r="BK1496" s="2"/>
      <c r="BL1496" s="2"/>
      <c r="BM1496" s="2"/>
      <c r="BN1496" s="2"/>
      <c r="BO1496" s="2"/>
      <c r="BP1496" s="2"/>
      <c r="BQ1496" s="2"/>
      <c r="BR1496" s="2"/>
      <c r="BS1496" s="2"/>
      <c r="BT1496" s="2"/>
      <c r="BU1496" s="2"/>
      <c r="BV1496" s="2"/>
      <c r="BW1496" s="2"/>
      <c r="BX1496" s="2"/>
      <c r="BY1496" s="2"/>
      <c r="BZ1496" s="2"/>
      <c r="CA1496" s="2"/>
      <c r="CB1496" s="2"/>
      <c r="CC1496" s="2"/>
      <c r="CD1496" s="2"/>
      <c r="CE1496" s="2"/>
      <c r="CF1496" s="2"/>
      <c r="CG1496" s="2"/>
      <c r="CH1496" s="2"/>
      <c r="CI1496" s="2"/>
      <c r="CJ1496" s="2"/>
      <c r="CK1496" s="2"/>
      <c r="CL1496" s="2"/>
      <c r="CM1496" s="2"/>
      <c r="CN1496" s="2"/>
      <c r="CO1496" s="2"/>
      <c r="CP1496" s="2"/>
      <c r="CQ1496" s="2"/>
      <c r="CR1496" s="2"/>
      <c r="CS1496" s="2"/>
      <c r="CT1496" s="2"/>
      <c r="CU1496" s="2"/>
      <c r="CV1496" s="2"/>
      <c r="CW1496" s="2"/>
      <c r="CX1496" s="2"/>
      <c r="CY1496" s="2"/>
      <c r="CZ1496" s="2"/>
      <c r="DA1496" s="2"/>
      <c r="DB1496" s="2"/>
      <c r="DC1496" s="2"/>
      <c r="DD1496" s="2"/>
      <c r="DE1496" s="2"/>
      <c r="DF1496" s="2"/>
      <c r="DG1496" s="2"/>
      <c r="DH1496" s="2"/>
      <c r="DI1496" s="2"/>
    </row>
    <row r="1497" spans="8:113" x14ac:dyDescent="0.25">
      <c r="H1497" s="2"/>
      <c r="I1497" s="2"/>
      <c r="J1497" s="2"/>
      <c r="K1497" s="2"/>
      <c r="L1497" s="2"/>
      <c r="M1497" s="2"/>
      <c r="N1497" s="2"/>
      <c r="O1497" s="2"/>
      <c r="P1497" s="2"/>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c r="AQ1497" s="2"/>
      <c r="AR1497" s="2"/>
      <c r="AS1497" s="2"/>
      <c r="AT1497" s="2"/>
      <c r="AU1497" s="2"/>
      <c r="AV1497" s="2"/>
      <c r="AW1497" s="2"/>
      <c r="AX1497" s="2"/>
      <c r="AY1497" s="2"/>
      <c r="AZ1497" s="2"/>
      <c r="BA1497" s="2"/>
      <c r="BB1497" s="2"/>
      <c r="BC1497" s="2"/>
      <c r="BD1497" s="2"/>
      <c r="BE1497" s="2"/>
      <c r="BF1497" s="2"/>
      <c r="BG1497" s="2"/>
      <c r="BH1497" s="2"/>
      <c r="BI1497" s="2"/>
      <c r="BJ1497" s="2"/>
      <c r="BK1497" s="2"/>
      <c r="BL1497" s="2"/>
      <c r="BM1497" s="2"/>
      <c r="BN1497" s="2"/>
      <c r="BO1497" s="2"/>
      <c r="BP1497" s="2"/>
      <c r="BQ1497" s="2"/>
      <c r="BR1497" s="2"/>
      <c r="BS1497" s="2"/>
      <c r="BT1497" s="2"/>
      <c r="BU1497" s="2"/>
      <c r="BV1497" s="2"/>
      <c r="BW1497" s="2"/>
      <c r="BX1497" s="2"/>
      <c r="BY1497" s="2"/>
      <c r="BZ1497" s="2"/>
      <c r="CA1497" s="2"/>
      <c r="CB1497" s="2"/>
      <c r="CC1497" s="2"/>
      <c r="CD1497" s="2"/>
      <c r="CE1497" s="2"/>
      <c r="CF1497" s="2"/>
      <c r="CG1497" s="2"/>
      <c r="CH1497" s="2"/>
      <c r="CI1497" s="2"/>
      <c r="CJ1497" s="2"/>
      <c r="CK1497" s="2"/>
      <c r="CL1497" s="2"/>
      <c r="CM1497" s="2"/>
      <c r="CN1497" s="2"/>
      <c r="CO1497" s="2"/>
      <c r="CP1497" s="2"/>
      <c r="CQ1497" s="2"/>
      <c r="CR1497" s="2"/>
      <c r="CS1497" s="2"/>
      <c r="CT1497" s="2"/>
      <c r="CU1497" s="2"/>
      <c r="CV1497" s="2"/>
      <c r="CW1497" s="2"/>
      <c r="CX1497" s="2"/>
      <c r="CY1497" s="2"/>
      <c r="CZ1497" s="2"/>
      <c r="DA1497" s="2"/>
      <c r="DB1497" s="2"/>
      <c r="DC1497" s="2"/>
      <c r="DD1497" s="2"/>
      <c r="DE1497" s="2"/>
      <c r="DF1497" s="2"/>
      <c r="DG1497" s="2"/>
      <c r="DH1497" s="2"/>
      <c r="DI1497" s="2"/>
    </row>
    <row r="1498" spans="8:113" x14ac:dyDescent="0.25">
      <c r="H1498" s="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c r="AU1498" s="2"/>
      <c r="AV1498" s="2"/>
      <c r="AW1498" s="2"/>
      <c r="AX1498" s="2"/>
      <c r="AY1498" s="2"/>
      <c r="AZ1498" s="2"/>
      <c r="BA1498" s="2"/>
      <c r="BB1498" s="2"/>
      <c r="BC1498" s="2"/>
      <c r="BD1498" s="2"/>
      <c r="BE1498" s="2"/>
      <c r="BF1498" s="2"/>
      <c r="BG1498" s="2"/>
      <c r="BH1498" s="2"/>
      <c r="BI1498" s="2"/>
      <c r="BJ1498" s="2"/>
      <c r="BK1498" s="2"/>
      <c r="BL1498" s="2"/>
      <c r="BM1498" s="2"/>
      <c r="BN1498" s="2"/>
      <c r="BO1498" s="2"/>
      <c r="BP1498" s="2"/>
      <c r="BQ1498" s="2"/>
      <c r="BR1498" s="2"/>
      <c r="BS1498" s="2"/>
      <c r="BT1498" s="2"/>
      <c r="BU1498" s="2"/>
      <c r="BV1498" s="2"/>
      <c r="BW1498" s="2"/>
      <c r="BX1498" s="2"/>
      <c r="BY1498" s="2"/>
      <c r="BZ1498" s="2"/>
      <c r="CA1498" s="2"/>
      <c r="CB1498" s="2"/>
      <c r="CC1498" s="2"/>
      <c r="CD1498" s="2"/>
      <c r="CE1498" s="2"/>
      <c r="CF1498" s="2"/>
      <c r="CG1498" s="2"/>
      <c r="CH1498" s="2"/>
      <c r="CI1498" s="2"/>
      <c r="CJ1498" s="2"/>
      <c r="CK1498" s="2"/>
      <c r="CL1498" s="2"/>
      <c r="CM1498" s="2"/>
      <c r="CN1498" s="2"/>
      <c r="CO1498" s="2"/>
      <c r="CP1498" s="2"/>
      <c r="CQ1498" s="2"/>
      <c r="CR1498" s="2"/>
      <c r="CS1498" s="2"/>
      <c r="CT1498" s="2"/>
      <c r="CU1498" s="2"/>
      <c r="CV1498" s="2"/>
      <c r="CW1498" s="2"/>
      <c r="CX1498" s="2"/>
      <c r="CY1498" s="2"/>
      <c r="CZ1498" s="2"/>
      <c r="DA1498" s="2"/>
      <c r="DB1498" s="2"/>
      <c r="DC1498" s="2"/>
      <c r="DD1498" s="2"/>
      <c r="DE1498" s="2"/>
      <c r="DF1498" s="2"/>
      <c r="DG1498" s="2"/>
      <c r="DH1498" s="2"/>
      <c r="DI1498" s="2"/>
    </row>
    <row r="1499" spans="8:113" x14ac:dyDescent="0.25">
      <c r="H1499" s="2"/>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c r="AQ1499" s="2"/>
      <c r="AR1499" s="2"/>
      <c r="AS1499" s="2"/>
      <c r="AT1499" s="2"/>
      <c r="AU1499" s="2"/>
      <c r="AV1499" s="2"/>
      <c r="AW1499" s="2"/>
      <c r="AX1499" s="2"/>
      <c r="AY1499" s="2"/>
      <c r="AZ1499" s="2"/>
      <c r="BA1499" s="2"/>
      <c r="BB1499" s="2"/>
      <c r="BC1499" s="2"/>
      <c r="BD1499" s="2"/>
      <c r="BE1499" s="2"/>
      <c r="BF1499" s="2"/>
      <c r="BG1499" s="2"/>
      <c r="BH1499" s="2"/>
      <c r="BI1499" s="2"/>
      <c r="BJ1499" s="2"/>
      <c r="BK1499" s="2"/>
      <c r="BL1499" s="2"/>
      <c r="BM1499" s="2"/>
      <c r="BN1499" s="2"/>
      <c r="BO1499" s="2"/>
      <c r="BP1499" s="2"/>
      <c r="BQ1499" s="2"/>
      <c r="BR1499" s="2"/>
      <c r="BS1499" s="2"/>
      <c r="BT1499" s="2"/>
      <c r="BU1499" s="2"/>
      <c r="BV1499" s="2"/>
      <c r="BW1499" s="2"/>
      <c r="BX1499" s="2"/>
      <c r="BY1499" s="2"/>
      <c r="BZ1499" s="2"/>
      <c r="CA1499" s="2"/>
      <c r="CB1499" s="2"/>
      <c r="CC1499" s="2"/>
      <c r="CD1499" s="2"/>
      <c r="CE1499" s="2"/>
      <c r="CF1499" s="2"/>
      <c r="CG1499" s="2"/>
      <c r="CH1499" s="2"/>
      <c r="CI1499" s="2"/>
      <c r="CJ1499" s="2"/>
      <c r="CK1499" s="2"/>
      <c r="CL1499" s="2"/>
      <c r="CM1499" s="2"/>
      <c r="CN1499" s="2"/>
      <c r="CO1499" s="2"/>
      <c r="CP1499" s="2"/>
      <c r="CQ1499" s="2"/>
      <c r="CR1499" s="2"/>
      <c r="CS1499" s="2"/>
      <c r="CT1499" s="2"/>
      <c r="CU1499" s="2"/>
      <c r="CV1499" s="2"/>
      <c r="CW1499" s="2"/>
      <c r="CX1499" s="2"/>
      <c r="CY1499" s="2"/>
      <c r="CZ1499" s="2"/>
      <c r="DA1499" s="2"/>
      <c r="DB1499" s="2"/>
      <c r="DC1499" s="2"/>
      <c r="DD1499" s="2"/>
      <c r="DE1499" s="2"/>
      <c r="DF1499" s="2"/>
      <c r="DG1499" s="2"/>
      <c r="DH1499" s="2"/>
      <c r="DI1499" s="2"/>
    </row>
    <row r="1500" spans="8:113" x14ac:dyDescent="0.25">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c r="AQ1500" s="2"/>
      <c r="AR1500" s="2"/>
      <c r="AS1500" s="2"/>
      <c r="AT1500" s="2"/>
      <c r="AU1500" s="2"/>
      <c r="AV1500" s="2"/>
      <c r="AW1500" s="2"/>
      <c r="AX1500" s="2"/>
      <c r="AY1500" s="2"/>
      <c r="AZ1500" s="2"/>
      <c r="BA1500" s="2"/>
      <c r="BB1500" s="2"/>
      <c r="BC1500" s="2"/>
      <c r="BD1500" s="2"/>
      <c r="BE1500" s="2"/>
      <c r="BF1500" s="2"/>
      <c r="BG1500" s="2"/>
      <c r="BH1500" s="2"/>
      <c r="BI1500" s="2"/>
      <c r="BJ1500" s="2"/>
      <c r="BK1500" s="2"/>
      <c r="BL1500" s="2"/>
      <c r="BM1500" s="2"/>
      <c r="BN1500" s="2"/>
      <c r="BO1500" s="2"/>
      <c r="BP1500" s="2"/>
      <c r="BQ1500" s="2"/>
      <c r="BR1500" s="2"/>
      <c r="BS1500" s="2"/>
      <c r="BT1500" s="2"/>
      <c r="BU1500" s="2"/>
      <c r="BV1500" s="2"/>
      <c r="BW1500" s="2"/>
      <c r="BX1500" s="2"/>
      <c r="BY1500" s="2"/>
      <c r="BZ1500" s="2"/>
      <c r="CA1500" s="2"/>
      <c r="CB1500" s="2"/>
      <c r="CC1500" s="2"/>
      <c r="CD1500" s="2"/>
      <c r="CE1500" s="2"/>
      <c r="CF1500" s="2"/>
      <c r="CG1500" s="2"/>
      <c r="CH1500" s="2"/>
      <c r="CI1500" s="2"/>
      <c r="CJ1500" s="2"/>
      <c r="CK1500" s="2"/>
      <c r="CL1500" s="2"/>
      <c r="CM1500" s="2"/>
      <c r="CN1500" s="2"/>
      <c r="CO1500" s="2"/>
      <c r="CP1500" s="2"/>
      <c r="CQ1500" s="2"/>
      <c r="CR1500" s="2"/>
      <c r="CS1500" s="2"/>
      <c r="CT1500" s="2"/>
      <c r="CU1500" s="2"/>
      <c r="CV1500" s="2"/>
      <c r="CW1500" s="2"/>
      <c r="CX1500" s="2"/>
      <c r="CY1500" s="2"/>
      <c r="CZ1500" s="2"/>
      <c r="DA1500" s="2"/>
      <c r="DB1500" s="2"/>
      <c r="DC1500" s="2"/>
      <c r="DD1500" s="2"/>
      <c r="DE1500" s="2"/>
      <c r="DF1500" s="2"/>
      <c r="DG1500" s="2"/>
      <c r="DH1500" s="2"/>
      <c r="DI1500" s="2"/>
    </row>
    <row r="1501" spans="8:113" x14ac:dyDescent="0.25">
      <c r="H1501" s="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c r="AW1501" s="2"/>
      <c r="AX1501" s="2"/>
      <c r="AY1501" s="2"/>
      <c r="AZ1501" s="2"/>
      <c r="BA1501" s="2"/>
      <c r="BB1501" s="2"/>
      <c r="BC1501" s="2"/>
      <c r="BD1501" s="2"/>
      <c r="BE1501" s="2"/>
      <c r="BF1501" s="2"/>
      <c r="BG1501" s="2"/>
      <c r="BH1501" s="2"/>
      <c r="BI1501" s="2"/>
      <c r="BJ1501" s="2"/>
      <c r="BK1501" s="2"/>
      <c r="BL1501" s="2"/>
      <c r="BM1501" s="2"/>
      <c r="BN1501" s="2"/>
      <c r="BO1501" s="2"/>
      <c r="BP1501" s="2"/>
      <c r="BQ1501" s="2"/>
      <c r="BR1501" s="2"/>
      <c r="BS1501" s="2"/>
      <c r="BT1501" s="2"/>
      <c r="BU1501" s="2"/>
      <c r="BV1501" s="2"/>
      <c r="BW1501" s="2"/>
      <c r="BX1501" s="2"/>
      <c r="BY1501" s="2"/>
      <c r="BZ1501" s="2"/>
      <c r="CA1501" s="2"/>
      <c r="CB1501" s="2"/>
      <c r="CC1501" s="2"/>
      <c r="CD1501" s="2"/>
      <c r="CE1501" s="2"/>
      <c r="CF1501" s="2"/>
      <c r="CG1501" s="2"/>
      <c r="CH1501" s="2"/>
      <c r="CI1501" s="2"/>
      <c r="CJ1501" s="2"/>
      <c r="CK1501" s="2"/>
      <c r="CL1501" s="2"/>
      <c r="CM1501" s="2"/>
      <c r="CN1501" s="2"/>
      <c r="CO1501" s="2"/>
      <c r="CP1501" s="2"/>
      <c r="CQ1501" s="2"/>
      <c r="CR1501" s="2"/>
      <c r="CS1501" s="2"/>
      <c r="CT1501" s="2"/>
      <c r="CU1501" s="2"/>
      <c r="CV1501" s="2"/>
      <c r="CW1501" s="2"/>
      <c r="CX1501" s="2"/>
      <c r="CY1501" s="2"/>
      <c r="CZ1501" s="2"/>
      <c r="DA1501" s="2"/>
      <c r="DB1501" s="2"/>
      <c r="DC1501" s="2"/>
      <c r="DD1501" s="2"/>
      <c r="DE1501" s="2"/>
      <c r="DF1501" s="2"/>
      <c r="DG1501" s="2"/>
      <c r="DH1501" s="2"/>
      <c r="DI1501" s="2"/>
    </row>
    <row r="1502" spans="8:113" x14ac:dyDescent="0.25">
      <c r="H1502" s="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c r="AU1502" s="2"/>
      <c r="AV1502" s="2"/>
      <c r="AW1502" s="2"/>
      <c r="AX1502" s="2"/>
      <c r="AY1502" s="2"/>
      <c r="AZ1502" s="2"/>
      <c r="BA1502" s="2"/>
      <c r="BB1502" s="2"/>
      <c r="BC1502" s="2"/>
      <c r="BD1502" s="2"/>
      <c r="BE1502" s="2"/>
      <c r="BF1502" s="2"/>
      <c r="BG1502" s="2"/>
      <c r="BH1502" s="2"/>
      <c r="BI1502" s="2"/>
      <c r="BJ1502" s="2"/>
      <c r="BK1502" s="2"/>
      <c r="BL1502" s="2"/>
      <c r="BM1502" s="2"/>
      <c r="BN1502" s="2"/>
      <c r="BO1502" s="2"/>
      <c r="BP1502" s="2"/>
      <c r="BQ1502" s="2"/>
      <c r="BR1502" s="2"/>
      <c r="BS1502" s="2"/>
      <c r="BT1502" s="2"/>
      <c r="BU1502" s="2"/>
      <c r="BV1502" s="2"/>
      <c r="BW1502" s="2"/>
      <c r="BX1502" s="2"/>
      <c r="BY1502" s="2"/>
      <c r="BZ1502" s="2"/>
      <c r="CA1502" s="2"/>
      <c r="CB1502" s="2"/>
      <c r="CC1502" s="2"/>
      <c r="CD1502" s="2"/>
      <c r="CE1502" s="2"/>
      <c r="CF1502" s="2"/>
      <c r="CG1502" s="2"/>
      <c r="CH1502" s="2"/>
      <c r="CI1502" s="2"/>
      <c r="CJ1502" s="2"/>
      <c r="CK1502" s="2"/>
      <c r="CL1502" s="2"/>
      <c r="CM1502" s="2"/>
      <c r="CN1502" s="2"/>
      <c r="CO1502" s="2"/>
      <c r="CP1502" s="2"/>
      <c r="CQ1502" s="2"/>
      <c r="CR1502" s="2"/>
      <c r="CS1502" s="2"/>
      <c r="CT1502" s="2"/>
      <c r="CU1502" s="2"/>
      <c r="CV1502" s="2"/>
      <c r="CW1502" s="2"/>
      <c r="CX1502" s="2"/>
      <c r="CY1502" s="2"/>
      <c r="CZ1502" s="2"/>
      <c r="DA1502" s="2"/>
      <c r="DB1502" s="2"/>
      <c r="DC1502" s="2"/>
      <c r="DD1502" s="2"/>
      <c r="DE1502" s="2"/>
      <c r="DF1502" s="2"/>
      <c r="DG1502" s="2"/>
      <c r="DH1502" s="2"/>
      <c r="DI1502" s="2"/>
    </row>
    <row r="1503" spans="8:113" x14ac:dyDescent="0.25">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c r="AQ1503" s="2"/>
      <c r="AR1503" s="2"/>
      <c r="AS1503" s="2"/>
      <c r="AT1503" s="2"/>
      <c r="AU1503" s="2"/>
      <c r="AV1503" s="2"/>
      <c r="AW1503" s="2"/>
      <c r="AX1503" s="2"/>
      <c r="AY1503" s="2"/>
      <c r="AZ1503" s="2"/>
      <c r="BA1503" s="2"/>
      <c r="BB1503" s="2"/>
      <c r="BC1503" s="2"/>
      <c r="BD1503" s="2"/>
      <c r="BE1503" s="2"/>
      <c r="BF1503" s="2"/>
      <c r="BG1503" s="2"/>
      <c r="BH1503" s="2"/>
      <c r="BI1503" s="2"/>
      <c r="BJ1503" s="2"/>
      <c r="BK1503" s="2"/>
      <c r="BL1503" s="2"/>
      <c r="BM1503" s="2"/>
      <c r="BN1503" s="2"/>
      <c r="BO1503" s="2"/>
      <c r="BP1503" s="2"/>
      <c r="BQ1503" s="2"/>
      <c r="BR1503" s="2"/>
      <c r="BS1503" s="2"/>
      <c r="BT1503" s="2"/>
      <c r="BU1503" s="2"/>
      <c r="BV1503" s="2"/>
      <c r="BW1503" s="2"/>
      <c r="BX1503" s="2"/>
      <c r="BY1503" s="2"/>
      <c r="BZ1503" s="2"/>
      <c r="CA1503" s="2"/>
      <c r="CB1503" s="2"/>
      <c r="CC1503" s="2"/>
      <c r="CD1503" s="2"/>
      <c r="CE1503" s="2"/>
      <c r="CF1503" s="2"/>
      <c r="CG1503" s="2"/>
      <c r="CH1503" s="2"/>
      <c r="CI1503" s="2"/>
      <c r="CJ1503" s="2"/>
      <c r="CK1503" s="2"/>
      <c r="CL1503" s="2"/>
      <c r="CM1503" s="2"/>
      <c r="CN1503" s="2"/>
      <c r="CO1503" s="2"/>
      <c r="CP1503" s="2"/>
      <c r="CQ1503" s="2"/>
      <c r="CR1503" s="2"/>
      <c r="CS1503" s="2"/>
      <c r="CT1503" s="2"/>
      <c r="CU1503" s="2"/>
      <c r="CV1503" s="2"/>
      <c r="CW1503" s="2"/>
      <c r="CX1503" s="2"/>
      <c r="CY1503" s="2"/>
      <c r="CZ1503" s="2"/>
      <c r="DA1503" s="2"/>
      <c r="DB1503" s="2"/>
      <c r="DC1503" s="2"/>
      <c r="DD1503" s="2"/>
      <c r="DE1503" s="2"/>
      <c r="DF1503" s="2"/>
      <c r="DG1503" s="2"/>
      <c r="DH1503" s="2"/>
      <c r="DI1503" s="2"/>
    </row>
    <row r="1504" spans="8:113" x14ac:dyDescent="0.25">
      <c r="H1504" s="2"/>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c r="AU1504" s="2"/>
      <c r="AV1504" s="2"/>
      <c r="AW1504" s="2"/>
      <c r="AX1504" s="2"/>
      <c r="AY1504" s="2"/>
      <c r="AZ1504" s="2"/>
      <c r="BA1504" s="2"/>
      <c r="BB1504" s="2"/>
      <c r="BC1504" s="2"/>
      <c r="BD1504" s="2"/>
      <c r="BE1504" s="2"/>
      <c r="BF1504" s="2"/>
      <c r="BG1504" s="2"/>
      <c r="BH1504" s="2"/>
      <c r="BI1504" s="2"/>
      <c r="BJ1504" s="2"/>
      <c r="BK1504" s="2"/>
      <c r="BL1504" s="2"/>
      <c r="BM1504" s="2"/>
      <c r="BN1504" s="2"/>
      <c r="BO1504" s="2"/>
      <c r="BP1504" s="2"/>
      <c r="BQ1504" s="2"/>
      <c r="BR1504" s="2"/>
      <c r="BS1504" s="2"/>
      <c r="BT1504" s="2"/>
      <c r="BU1504" s="2"/>
      <c r="BV1504" s="2"/>
      <c r="BW1504" s="2"/>
      <c r="BX1504" s="2"/>
      <c r="BY1504" s="2"/>
      <c r="BZ1504" s="2"/>
      <c r="CA1504" s="2"/>
      <c r="CB1504" s="2"/>
      <c r="CC1504" s="2"/>
      <c r="CD1504" s="2"/>
      <c r="CE1504" s="2"/>
      <c r="CF1504" s="2"/>
      <c r="CG1504" s="2"/>
      <c r="CH1504" s="2"/>
      <c r="CI1504" s="2"/>
      <c r="CJ1504" s="2"/>
      <c r="CK1504" s="2"/>
      <c r="CL1504" s="2"/>
      <c r="CM1504" s="2"/>
      <c r="CN1504" s="2"/>
      <c r="CO1504" s="2"/>
      <c r="CP1504" s="2"/>
      <c r="CQ1504" s="2"/>
      <c r="CR1504" s="2"/>
      <c r="CS1504" s="2"/>
      <c r="CT1504" s="2"/>
      <c r="CU1504" s="2"/>
      <c r="CV1504" s="2"/>
      <c r="CW1504" s="2"/>
      <c r="CX1504" s="2"/>
      <c r="CY1504" s="2"/>
      <c r="CZ1504" s="2"/>
      <c r="DA1504" s="2"/>
      <c r="DB1504" s="2"/>
      <c r="DC1504" s="2"/>
      <c r="DD1504" s="2"/>
      <c r="DE1504" s="2"/>
      <c r="DF1504" s="2"/>
      <c r="DG1504" s="2"/>
      <c r="DH1504" s="2"/>
      <c r="DI1504" s="2"/>
    </row>
    <row r="1505" spans="8:113" x14ac:dyDescent="0.25">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c r="AW1505" s="2"/>
      <c r="AX1505" s="2"/>
      <c r="AY1505" s="2"/>
      <c r="AZ1505" s="2"/>
      <c r="BA1505" s="2"/>
      <c r="BB1505" s="2"/>
      <c r="BC1505" s="2"/>
      <c r="BD1505" s="2"/>
      <c r="BE1505" s="2"/>
      <c r="BF1505" s="2"/>
      <c r="BG1505" s="2"/>
      <c r="BH1505" s="2"/>
      <c r="BI1505" s="2"/>
      <c r="BJ1505" s="2"/>
      <c r="BK1505" s="2"/>
      <c r="BL1505" s="2"/>
      <c r="BM1505" s="2"/>
      <c r="BN1505" s="2"/>
      <c r="BO1505" s="2"/>
      <c r="BP1505" s="2"/>
      <c r="BQ1505" s="2"/>
      <c r="BR1505" s="2"/>
      <c r="BS1505" s="2"/>
      <c r="BT1505" s="2"/>
      <c r="BU1505" s="2"/>
      <c r="BV1505" s="2"/>
      <c r="BW1505" s="2"/>
      <c r="BX1505" s="2"/>
      <c r="BY1505" s="2"/>
      <c r="BZ1505" s="2"/>
      <c r="CA1505" s="2"/>
      <c r="CB1505" s="2"/>
      <c r="CC1505" s="2"/>
      <c r="CD1505" s="2"/>
      <c r="CE1505" s="2"/>
      <c r="CF1505" s="2"/>
      <c r="CG1505" s="2"/>
      <c r="CH1505" s="2"/>
      <c r="CI1505" s="2"/>
      <c r="CJ1505" s="2"/>
      <c r="CK1505" s="2"/>
      <c r="CL1505" s="2"/>
      <c r="CM1505" s="2"/>
      <c r="CN1505" s="2"/>
      <c r="CO1505" s="2"/>
      <c r="CP1505" s="2"/>
      <c r="CQ1505" s="2"/>
      <c r="CR1505" s="2"/>
      <c r="CS1505" s="2"/>
      <c r="CT1505" s="2"/>
      <c r="CU1505" s="2"/>
      <c r="CV1505" s="2"/>
      <c r="CW1505" s="2"/>
      <c r="CX1505" s="2"/>
      <c r="CY1505" s="2"/>
      <c r="CZ1505" s="2"/>
      <c r="DA1505" s="2"/>
      <c r="DB1505" s="2"/>
      <c r="DC1505" s="2"/>
      <c r="DD1505" s="2"/>
      <c r="DE1505" s="2"/>
      <c r="DF1505" s="2"/>
      <c r="DG1505" s="2"/>
      <c r="DH1505" s="2"/>
      <c r="DI1505" s="2"/>
    </row>
    <row r="1506" spans="8:113" x14ac:dyDescent="0.25">
      <c r="H1506" s="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c r="AU1506" s="2"/>
      <c r="AV1506" s="2"/>
      <c r="AW1506" s="2"/>
      <c r="AX1506" s="2"/>
      <c r="AY1506" s="2"/>
      <c r="AZ1506" s="2"/>
      <c r="BA1506" s="2"/>
      <c r="BB1506" s="2"/>
      <c r="BC1506" s="2"/>
      <c r="BD1506" s="2"/>
      <c r="BE1506" s="2"/>
      <c r="BF1506" s="2"/>
      <c r="BG1506" s="2"/>
      <c r="BH1506" s="2"/>
      <c r="BI1506" s="2"/>
      <c r="BJ1506" s="2"/>
      <c r="BK1506" s="2"/>
      <c r="BL1506" s="2"/>
      <c r="BM1506" s="2"/>
      <c r="BN1506" s="2"/>
      <c r="BO1506" s="2"/>
      <c r="BP1506" s="2"/>
      <c r="BQ1506" s="2"/>
      <c r="BR1506" s="2"/>
      <c r="BS1506" s="2"/>
      <c r="BT1506" s="2"/>
      <c r="BU1506" s="2"/>
      <c r="BV1506" s="2"/>
      <c r="BW1506" s="2"/>
      <c r="BX1506" s="2"/>
      <c r="BY1506" s="2"/>
      <c r="BZ1506" s="2"/>
      <c r="CA1506" s="2"/>
      <c r="CB1506" s="2"/>
      <c r="CC1506" s="2"/>
      <c r="CD1506" s="2"/>
      <c r="CE1506" s="2"/>
      <c r="CF1506" s="2"/>
      <c r="CG1506" s="2"/>
      <c r="CH1506" s="2"/>
      <c r="CI1506" s="2"/>
      <c r="CJ1506" s="2"/>
      <c r="CK1506" s="2"/>
      <c r="CL1506" s="2"/>
      <c r="CM1506" s="2"/>
      <c r="CN1506" s="2"/>
      <c r="CO1506" s="2"/>
      <c r="CP1506" s="2"/>
      <c r="CQ1506" s="2"/>
      <c r="CR1506" s="2"/>
      <c r="CS1506" s="2"/>
      <c r="CT1506" s="2"/>
      <c r="CU1506" s="2"/>
      <c r="CV1506" s="2"/>
      <c r="CW1506" s="2"/>
      <c r="CX1506" s="2"/>
      <c r="CY1506" s="2"/>
      <c r="CZ1506" s="2"/>
      <c r="DA1506" s="2"/>
      <c r="DB1506" s="2"/>
      <c r="DC1506" s="2"/>
      <c r="DD1506" s="2"/>
      <c r="DE1506" s="2"/>
      <c r="DF1506" s="2"/>
      <c r="DG1506" s="2"/>
      <c r="DH1506" s="2"/>
      <c r="DI1506" s="2"/>
    </row>
    <row r="1507" spans="8:113" x14ac:dyDescent="0.25">
      <c r="H1507" s="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c r="AU1507" s="2"/>
      <c r="AV1507" s="2"/>
      <c r="AW1507" s="2"/>
      <c r="AX1507" s="2"/>
      <c r="AY1507" s="2"/>
      <c r="AZ1507" s="2"/>
      <c r="BA1507" s="2"/>
      <c r="BB1507" s="2"/>
      <c r="BC1507" s="2"/>
      <c r="BD1507" s="2"/>
      <c r="BE1507" s="2"/>
      <c r="BF1507" s="2"/>
      <c r="BG1507" s="2"/>
      <c r="BH1507" s="2"/>
      <c r="BI1507" s="2"/>
      <c r="BJ1507" s="2"/>
      <c r="BK1507" s="2"/>
      <c r="BL1507" s="2"/>
      <c r="BM1507" s="2"/>
      <c r="BN1507" s="2"/>
      <c r="BO1507" s="2"/>
      <c r="BP1507" s="2"/>
      <c r="BQ1507" s="2"/>
      <c r="BR1507" s="2"/>
      <c r="BS1507" s="2"/>
      <c r="BT1507" s="2"/>
      <c r="BU1507" s="2"/>
      <c r="BV1507" s="2"/>
      <c r="BW1507" s="2"/>
      <c r="BX1507" s="2"/>
      <c r="BY1507" s="2"/>
      <c r="BZ1507" s="2"/>
      <c r="CA1507" s="2"/>
      <c r="CB1507" s="2"/>
      <c r="CC1507" s="2"/>
      <c r="CD1507" s="2"/>
      <c r="CE1507" s="2"/>
      <c r="CF1507" s="2"/>
      <c r="CG1507" s="2"/>
      <c r="CH1507" s="2"/>
      <c r="CI1507" s="2"/>
      <c r="CJ1507" s="2"/>
      <c r="CK1507" s="2"/>
      <c r="CL1507" s="2"/>
      <c r="CM1507" s="2"/>
      <c r="CN1507" s="2"/>
      <c r="CO1507" s="2"/>
      <c r="CP1507" s="2"/>
      <c r="CQ1507" s="2"/>
      <c r="CR1507" s="2"/>
      <c r="CS1507" s="2"/>
      <c r="CT1507" s="2"/>
      <c r="CU1507" s="2"/>
      <c r="CV1507" s="2"/>
      <c r="CW1507" s="2"/>
      <c r="CX1507" s="2"/>
      <c r="CY1507" s="2"/>
      <c r="CZ1507" s="2"/>
      <c r="DA1507" s="2"/>
      <c r="DB1507" s="2"/>
      <c r="DC1507" s="2"/>
      <c r="DD1507" s="2"/>
      <c r="DE1507" s="2"/>
      <c r="DF1507" s="2"/>
      <c r="DG1507" s="2"/>
      <c r="DH1507" s="2"/>
      <c r="DI1507" s="2"/>
    </row>
    <row r="1508" spans="8:113" x14ac:dyDescent="0.25">
      <c r="H1508" s="2"/>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c r="AU1508" s="2"/>
      <c r="AV1508" s="2"/>
      <c r="AW1508" s="2"/>
      <c r="AX1508" s="2"/>
      <c r="AY1508" s="2"/>
      <c r="AZ1508" s="2"/>
      <c r="BA1508" s="2"/>
      <c r="BB1508" s="2"/>
      <c r="BC1508" s="2"/>
      <c r="BD1508" s="2"/>
      <c r="BE1508" s="2"/>
      <c r="BF1508" s="2"/>
      <c r="BG1508" s="2"/>
      <c r="BH1508" s="2"/>
      <c r="BI1508" s="2"/>
      <c r="BJ1508" s="2"/>
      <c r="BK1508" s="2"/>
      <c r="BL1508" s="2"/>
      <c r="BM1508" s="2"/>
      <c r="BN1508" s="2"/>
      <c r="BO1508" s="2"/>
      <c r="BP1508" s="2"/>
      <c r="BQ1508" s="2"/>
      <c r="BR1508" s="2"/>
      <c r="BS1508" s="2"/>
      <c r="BT1508" s="2"/>
      <c r="BU1508" s="2"/>
      <c r="BV1508" s="2"/>
      <c r="BW1508" s="2"/>
      <c r="BX1508" s="2"/>
      <c r="BY1508" s="2"/>
      <c r="BZ1508" s="2"/>
      <c r="CA1508" s="2"/>
      <c r="CB1508" s="2"/>
      <c r="CC1508" s="2"/>
      <c r="CD1508" s="2"/>
      <c r="CE1508" s="2"/>
      <c r="CF1508" s="2"/>
      <c r="CG1508" s="2"/>
      <c r="CH1508" s="2"/>
      <c r="CI1508" s="2"/>
      <c r="CJ1508" s="2"/>
      <c r="CK1508" s="2"/>
      <c r="CL1508" s="2"/>
      <c r="CM1508" s="2"/>
      <c r="CN1508" s="2"/>
      <c r="CO1508" s="2"/>
      <c r="CP1508" s="2"/>
      <c r="CQ1508" s="2"/>
      <c r="CR1508" s="2"/>
      <c r="CS1508" s="2"/>
      <c r="CT1508" s="2"/>
      <c r="CU1508" s="2"/>
      <c r="CV1508" s="2"/>
      <c r="CW1508" s="2"/>
      <c r="CX1508" s="2"/>
      <c r="CY1508" s="2"/>
      <c r="CZ1508" s="2"/>
      <c r="DA1508" s="2"/>
      <c r="DB1508" s="2"/>
      <c r="DC1508" s="2"/>
      <c r="DD1508" s="2"/>
      <c r="DE1508" s="2"/>
      <c r="DF1508" s="2"/>
      <c r="DG1508" s="2"/>
      <c r="DH1508" s="2"/>
      <c r="DI1508" s="2"/>
    </row>
    <row r="1509" spans="8:113" x14ac:dyDescent="0.25">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c r="AU1509" s="2"/>
      <c r="AV1509" s="2"/>
      <c r="AW1509" s="2"/>
      <c r="AX1509" s="2"/>
      <c r="AY1509" s="2"/>
      <c r="AZ1509" s="2"/>
      <c r="BA1509" s="2"/>
      <c r="BB1509" s="2"/>
      <c r="BC1509" s="2"/>
      <c r="BD1509" s="2"/>
      <c r="BE1509" s="2"/>
      <c r="BF1509" s="2"/>
      <c r="BG1509" s="2"/>
      <c r="BH1509" s="2"/>
      <c r="BI1509" s="2"/>
      <c r="BJ1509" s="2"/>
      <c r="BK1509" s="2"/>
      <c r="BL1509" s="2"/>
      <c r="BM1509" s="2"/>
      <c r="BN1509" s="2"/>
      <c r="BO1509" s="2"/>
      <c r="BP1509" s="2"/>
      <c r="BQ1509" s="2"/>
      <c r="BR1509" s="2"/>
      <c r="BS1509" s="2"/>
      <c r="BT1509" s="2"/>
      <c r="BU1509" s="2"/>
      <c r="BV1509" s="2"/>
      <c r="BW1509" s="2"/>
      <c r="BX1509" s="2"/>
      <c r="BY1509" s="2"/>
      <c r="BZ1509" s="2"/>
      <c r="CA1509" s="2"/>
      <c r="CB1509" s="2"/>
      <c r="CC1509" s="2"/>
      <c r="CD1509" s="2"/>
      <c r="CE1509" s="2"/>
      <c r="CF1509" s="2"/>
      <c r="CG1509" s="2"/>
      <c r="CH1509" s="2"/>
      <c r="CI1509" s="2"/>
      <c r="CJ1509" s="2"/>
      <c r="CK1509" s="2"/>
      <c r="CL1509" s="2"/>
      <c r="CM1509" s="2"/>
      <c r="CN1509" s="2"/>
      <c r="CO1509" s="2"/>
      <c r="CP1509" s="2"/>
      <c r="CQ1509" s="2"/>
      <c r="CR1509" s="2"/>
      <c r="CS1509" s="2"/>
      <c r="CT1509" s="2"/>
      <c r="CU1509" s="2"/>
      <c r="CV1509" s="2"/>
      <c r="CW1509" s="2"/>
      <c r="CX1509" s="2"/>
      <c r="CY1509" s="2"/>
      <c r="CZ1509" s="2"/>
      <c r="DA1509" s="2"/>
      <c r="DB1509" s="2"/>
      <c r="DC1509" s="2"/>
      <c r="DD1509" s="2"/>
      <c r="DE1509" s="2"/>
      <c r="DF1509" s="2"/>
      <c r="DG1509" s="2"/>
      <c r="DH1509" s="2"/>
      <c r="DI1509" s="2"/>
    </row>
    <row r="1510" spans="8:113" x14ac:dyDescent="0.25">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c r="AU1510" s="2"/>
      <c r="AV1510" s="2"/>
      <c r="AW1510" s="2"/>
      <c r="AX1510" s="2"/>
      <c r="AY1510" s="2"/>
      <c r="AZ1510" s="2"/>
      <c r="BA1510" s="2"/>
      <c r="BB1510" s="2"/>
      <c r="BC1510" s="2"/>
      <c r="BD1510" s="2"/>
      <c r="BE1510" s="2"/>
      <c r="BF1510" s="2"/>
      <c r="BG1510" s="2"/>
      <c r="BH1510" s="2"/>
      <c r="BI1510" s="2"/>
      <c r="BJ1510" s="2"/>
      <c r="BK1510" s="2"/>
      <c r="BL1510" s="2"/>
      <c r="BM1510" s="2"/>
      <c r="BN1510" s="2"/>
      <c r="BO1510" s="2"/>
      <c r="BP1510" s="2"/>
      <c r="BQ1510" s="2"/>
      <c r="BR1510" s="2"/>
      <c r="BS1510" s="2"/>
      <c r="BT1510" s="2"/>
      <c r="BU1510" s="2"/>
      <c r="BV1510" s="2"/>
      <c r="BW1510" s="2"/>
      <c r="BX1510" s="2"/>
      <c r="BY1510" s="2"/>
      <c r="BZ1510" s="2"/>
      <c r="CA1510" s="2"/>
      <c r="CB1510" s="2"/>
      <c r="CC1510" s="2"/>
      <c r="CD1510" s="2"/>
      <c r="CE1510" s="2"/>
      <c r="CF1510" s="2"/>
      <c r="CG1510" s="2"/>
      <c r="CH1510" s="2"/>
      <c r="CI1510" s="2"/>
      <c r="CJ1510" s="2"/>
      <c r="CK1510" s="2"/>
      <c r="CL1510" s="2"/>
      <c r="CM1510" s="2"/>
      <c r="CN1510" s="2"/>
      <c r="CO1510" s="2"/>
      <c r="CP1510" s="2"/>
      <c r="CQ1510" s="2"/>
      <c r="CR1510" s="2"/>
      <c r="CS1510" s="2"/>
      <c r="CT1510" s="2"/>
      <c r="CU1510" s="2"/>
      <c r="CV1510" s="2"/>
      <c r="CW1510" s="2"/>
      <c r="CX1510" s="2"/>
      <c r="CY1510" s="2"/>
      <c r="CZ1510" s="2"/>
      <c r="DA1510" s="2"/>
      <c r="DB1510" s="2"/>
      <c r="DC1510" s="2"/>
      <c r="DD1510" s="2"/>
      <c r="DE1510" s="2"/>
      <c r="DF1510" s="2"/>
      <c r="DG1510" s="2"/>
      <c r="DH1510" s="2"/>
      <c r="DI1510" s="2"/>
    </row>
    <row r="1511" spans="8:113" x14ac:dyDescent="0.25">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2"/>
      <c r="AP1511" s="2"/>
      <c r="AQ1511" s="2"/>
      <c r="AR1511" s="2"/>
      <c r="AS1511" s="2"/>
      <c r="AT1511" s="2"/>
      <c r="AU1511" s="2"/>
      <c r="AV1511" s="2"/>
      <c r="AW1511" s="2"/>
      <c r="AX1511" s="2"/>
      <c r="AY1511" s="2"/>
      <c r="AZ1511" s="2"/>
      <c r="BA1511" s="2"/>
      <c r="BB1511" s="2"/>
      <c r="BC1511" s="2"/>
      <c r="BD1511" s="2"/>
      <c r="BE1511" s="2"/>
      <c r="BF1511" s="2"/>
      <c r="BG1511" s="2"/>
      <c r="BH1511" s="2"/>
      <c r="BI1511" s="2"/>
      <c r="BJ1511" s="2"/>
      <c r="BK1511" s="2"/>
      <c r="BL1511" s="2"/>
      <c r="BM1511" s="2"/>
      <c r="BN1511" s="2"/>
      <c r="BO1511" s="2"/>
      <c r="BP1511" s="2"/>
      <c r="BQ1511" s="2"/>
      <c r="BR1511" s="2"/>
      <c r="BS1511" s="2"/>
      <c r="BT1511" s="2"/>
      <c r="BU1511" s="2"/>
      <c r="BV1511" s="2"/>
      <c r="BW1511" s="2"/>
      <c r="BX1511" s="2"/>
      <c r="BY1511" s="2"/>
      <c r="BZ1511" s="2"/>
      <c r="CA1511" s="2"/>
      <c r="CB1511" s="2"/>
      <c r="CC1511" s="2"/>
      <c r="CD1511" s="2"/>
      <c r="CE1511" s="2"/>
      <c r="CF1511" s="2"/>
      <c r="CG1511" s="2"/>
      <c r="CH1511" s="2"/>
      <c r="CI1511" s="2"/>
      <c r="CJ1511" s="2"/>
      <c r="CK1511" s="2"/>
      <c r="CL1511" s="2"/>
      <c r="CM1511" s="2"/>
      <c r="CN1511" s="2"/>
      <c r="CO1511" s="2"/>
      <c r="CP1511" s="2"/>
      <c r="CQ1511" s="2"/>
      <c r="CR1511" s="2"/>
      <c r="CS1511" s="2"/>
      <c r="CT1511" s="2"/>
      <c r="CU1511" s="2"/>
      <c r="CV1511" s="2"/>
      <c r="CW1511" s="2"/>
      <c r="CX1511" s="2"/>
      <c r="CY1511" s="2"/>
      <c r="CZ1511" s="2"/>
      <c r="DA1511" s="2"/>
      <c r="DB1511" s="2"/>
      <c r="DC1511" s="2"/>
      <c r="DD1511" s="2"/>
      <c r="DE1511" s="2"/>
      <c r="DF1511" s="2"/>
      <c r="DG1511" s="2"/>
      <c r="DH1511" s="2"/>
      <c r="DI1511" s="2"/>
    </row>
    <row r="1512" spans="8:113" x14ac:dyDescent="0.25">
      <c r="H1512" s="2"/>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c r="AU1512" s="2"/>
      <c r="AV1512" s="2"/>
      <c r="AW1512" s="2"/>
      <c r="AX1512" s="2"/>
      <c r="AY1512" s="2"/>
      <c r="AZ1512" s="2"/>
      <c r="BA1512" s="2"/>
      <c r="BB1512" s="2"/>
      <c r="BC1512" s="2"/>
      <c r="BD1512" s="2"/>
      <c r="BE1512" s="2"/>
      <c r="BF1512" s="2"/>
      <c r="BG1512" s="2"/>
      <c r="BH1512" s="2"/>
      <c r="BI1512" s="2"/>
      <c r="BJ1512" s="2"/>
      <c r="BK1512" s="2"/>
      <c r="BL1512" s="2"/>
      <c r="BM1512" s="2"/>
      <c r="BN1512" s="2"/>
      <c r="BO1512" s="2"/>
      <c r="BP1512" s="2"/>
      <c r="BQ1512" s="2"/>
      <c r="BR1512" s="2"/>
      <c r="BS1512" s="2"/>
      <c r="BT1512" s="2"/>
      <c r="BU1512" s="2"/>
      <c r="BV1512" s="2"/>
      <c r="BW1512" s="2"/>
      <c r="BX1512" s="2"/>
      <c r="BY1512" s="2"/>
      <c r="BZ1512" s="2"/>
      <c r="CA1512" s="2"/>
      <c r="CB1512" s="2"/>
      <c r="CC1512" s="2"/>
      <c r="CD1512" s="2"/>
      <c r="CE1512" s="2"/>
      <c r="CF1512" s="2"/>
      <c r="CG1512" s="2"/>
      <c r="CH1512" s="2"/>
      <c r="CI1512" s="2"/>
      <c r="CJ1512" s="2"/>
      <c r="CK1512" s="2"/>
      <c r="CL1512" s="2"/>
      <c r="CM1512" s="2"/>
      <c r="CN1512" s="2"/>
      <c r="CO1512" s="2"/>
      <c r="CP1512" s="2"/>
      <c r="CQ1512" s="2"/>
      <c r="CR1512" s="2"/>
      <c r="CS1512" s="2"/>
      <c r="CT1512" s="2"/>
      <c r="CU1512" s="2"/>
      <c r="CV1512" s="2"/>
      <c r="CW1512" s="2"/>
      <c r="CX1512" s="2"/>
      <c r="CY1512" s="2"/>
      <c r="CZ1512" s="2"/>
      <c r="DA1512" s="2"/>
      <c r="DB1512" s="2"/>
      <c r="DC1512" s="2"/>
      <c r="DD1512" s="2"/>
      <c r="DE1512" s="2"/>
      <c r="DF1512" s="2"/>
      <c r="DG1512" s="2"/>
      <c r="DH1512" s="2"/>
      <c r="DI1512" s="2"/>
    </row>
    <row r="1513" spans="8:113" x14ac:dyDescent="0.25">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c r="AU1513" s="2"/>
      <c r="AV1513" s="2"/>
      <c r="AW1513" s="2"/>
      <c r="AX1513" s="2"/>
      <c r="AY1513" s="2"/>
      <c r="AZ1513" s="2"/>
      <c r="BA1513" s="2"/>
      <c r="BB1513" s="2"/>
      <c r="BC1513" s="2"/>
      <c r="BD1513" s="2"/>
      <c r="BE1513" s="2"/>
      <c r="BF1513" s="2"/>
      <c r="BG1513" s="2"/>
      <c r="BH1513" s="2"/>
      <c r="BI1513" s="2"/>
      <c r="BJ1513" s="2"/>
      <c r="BK1513" s="2"/>
      <c r="BL1513" s="2"/>
      <c r="BM1513" s="2"/>
      <c r="BN1513" s="2"/>
      <c r="BO1513" s="2"/>
      <c r="BP1513" s="2"/>
      <c r="BQ1513" s="2"/>
      <c r="BR1513" s="2"/>
      <c r="BS1513" s="2"/>
      <c r="BT1513" s="2"/>
      <c r="BU1513" s="2"/>
      <c r="BV1513" s="2"/>
      <c r="BW1513" s="2"/>
      <c r="BX1513" s="2"/>
      <c r="BY1513" s="2"/>
      <c r="BZ1513" s="2"/>
      <c r="CA1513" s="2"/>
      <c r="CB1513" s="2"/>
      <c r="CC1513" s="2"/>
      <c r="CD1513" s="2"/>
      <c r="CE1513" s="2"/>
      <c r="CF1513" s="2"/>
      <c r="CG1513" s="2"/>
      <c r="CH1513" s="2"/>
      <c r="CI1513" s="2"/>
      <c r="CJ1513" s="2"/>
      <c r="CK1513" s="2"/>
      <c r="CL1513" s="2"/>
      <c r="CM1513" s="2"/>
      <c r="CN1513" s="2"/>
      <c r="CO1513" s="2"/>
      <c r="CP1513" s="2"/>
      <c r="CQ1513" s="2"/>
      <c r="CR1513" s="2"/>
      <c r="CS1513" s="2"/>
      <c r="CT1513" s="2"/>
      <c r="CU1513" s="2"/>
      <c r="CV1513" s="2"/>
      <c r="CW1513" s="2"/>
      <c r="CX1513" s="2"/>
      <c r="CY1513" s="2"/>
      <c r="CZ1513" s="2"/>
      <c r="DA1513" s="2"/>
      <c r="DB1513" s="2"/>
      <c r="DC1513" s="2"/>
      <c r="DD1513" s="2"/>
      <c r="DE1513" s="2"/>
      <c r="DF1513" s="2"/>
      <c r="DG1513" s="2"/>
      <c r="DH1513" s="2"/>
      <c r="DI1513" s="2"/>
    </row>
    <row r="1514" spans="8:113" x14ac:dyDescent="0.25">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c r="AU1514" s="2"/>
      <c r="AV1514" s="2"/>
      <c r="AW1514" s="2"/>
      <c r="AX1514" s="2"/>
      <c r="AY1514" s="2"/>
      <c r="AZ1514" s="2"/>
      <c r="BA1514" s="2"/>
      <c r="BB1514" s="2"/>
      <c r="BC1514" s="2"/>
      <c r="BD1514" s="2"/>
      <c r="BE1514" s="2"/>
      <c r="BF1514" s="2"/>
      <c r="BG1514" s="2"/>
      <c r="BH1514" s="2"/>
      <c r="BI1514" s="2"/>
      <c r="BJ1514" s="2"/>
      <c r="BK1514" s="2"/>
      <c r="BL1514" s="2"/>
      <c r="BM1514" s="2"/>
      <c r="BN1514" s="2"/>
      <c r="BO1514" s="2"/>
      <c r="BP1514" s="2"/>
      <c r="BQ1514" s="2"/>
      <c r="BR1514" s="2"/>
      <c r="BS1514" s="2"/>
      <c r="BT1514" s="2"/>
      <c r="BU1514" s="2"/>
      <c r="BV1514" s="2"/>
      <c r="BW1514" s="2"/>
      <c r="BX1514" s="2"/>
      <c r="BY1514" s="2"/>
      <c r="BZ1514" s="2"/>
      <c r="CA1514" s="2"/>
      <c r="CB1514" s="2"/>
      <c r="CC1514" s="2"/>
      <c r="CD1514" s="2"/>
      <c r="CE1514" s="2"/>
      <c r="CF1514" s="2"/>
      <c r="CG1514" s="2"/>
      <c r="CH1514" s="2"/>
      <c r="CI1514" s="2"/>
      <c r="CJ1514" s="2"/>
      <c r="CK1514" s="2"/>
      <c r="CL1514" s="2"/>
      <c r="CM1514" s="2"/>
      <c r="CN1514" s="2"/>
      <c r="CO1514" s="2"/>
      <c r="CP1514" s="2"/>
      <c r="CQ1514" s="2"/>
      <c r="CR1514" s="2"/>
      <c r="CS1514" s="2"/>
      <c r="CT1514" s="2"/>
      <c r="CU1514" s="2"/>
      <c r="CV1514" s="2"/>
      <c r="CW1514" s="2"/>
      <c r="CX1514" s="2"/>
      <c r="CY1514" s="2"/>
      <c r="CZ1514" s="2"/>
      <c r="DA1514" s="2"/>
      <c r="DB1514" s="2"/>
      <c r="DC1514" s="2"/>
      <c r="DD1514" s="2"/>
      <c r="DE1514" s="2"/>
      <c r="DF1514" s="2"/>
      <c r="DG1514" s="2"/>
      <c r="DH1514" s="2"/>
      <c r="DI1514" s="2"/>
    </row>
    <row r="1515" spans="8:113" x14ac:dyDescent="0.25">
      <c r="H1515" s="2"/>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c r="AU1515" s="2"/>
      <c r="AV1515" s="2"/>
      <c r="AW1515" s="2"/>
      <c r="AX1515" s="2"/>
      <c r="AY1515" s="2"/>
      <c r="AZ1515" s="2"/>
      <c r="BA1515" s="2"/>
      <c r="BB1515" s="2"/>
      <c r="BC1515" s="2"/>
      <c r="BD1515" s="2"/>
      <c r="BE1515" s="2"/>
      <c r="BF1515" s="2"/>
      <c r="BG1515" s="2"/>
      <c r="BH1515" s="2"/>
      <c r="BI1515" s="2"/>
      <c r="BJ1515" s="2"/>
      <c r="BK1515" s="2"/>
      <c r="BL1515" s="2"/>
      <c r="BM1515" s="2"/>
      <c r="BN1515" s="2"/>
      <c r="BO1515" s="2"/>
      <c r="BP1515" s="2"/>
      <c r="BQ1515" s="2"/>
      <c r="BR1515" s="2"/>
      <c r="BS1515" s="2"/>
      <c r="BT1515" s="2"/>
      <c r="BU1515" s="2"/>
      <c r="BV1515" s="2"/>
      <c r="BW1515" s="2"/>
      <c r="BX1515" s="2"/>
      <c r="BY1515" s="2"/>
      <c r="BZ1515" s="2"/>
      <c r="CA1515" s="2"/>
      <c r="CB1515" s="2"/>
      <c r="CC1515" s="2"/>
      <c r="CD1515" s="2"/>
      <c r="CE1515" s="2"/>
      <c r="CF1515" s="2"/>
      <c r="CG1515" s="2"/>
      <c r="CH1515" s="2"/>
      <c r="CI1515" s="2"/>
      <c r="CJ1515" s="2"/>
      <c r="CK1515" s="2"/>
      <c r="CL1515" s="2"/>
      <c r="CM1515" s="2"/>
      <c r="CN1515" s="2"/>
      <c r="CO1515" s="2"/>
      <c r="CP1515" s="2"/>
      <c r="CQ1515" s="2"/>
      <c r="CR1515" s="2"/>
      <c r="CS1515" s="2"/>
      <c r="CT1515" s="2"/>
      <c r="CU1515" s="2"/>
      <c r="CV1515" s="2"/>
      <c r="CW1515" s="2"/>
      <c r="CX1515" s="2"/>
      <c r="CY1515" s="2"/>
      <c r="CZ1515" s="2"/>
      <c r="DA1515" s="2"/>
      <c r="DB1515" s="2"/>
      <c r="DC1515" s="2"/>
      <c r="DD1515" s="2"/>
      <c r="DE1515" s="2"/>
      <c r="DF1515" s="2"/>
      <c r="DG1515" s="2"/>
      <c r="DH1515" s="2"/>
      <c r="DI1515" s="2"/>
    </row>
    <row r="1516" spans="8:113" x14ac:dyDescent="0.25">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2"/>
      <c r="AP1516" s="2"/>
      <c r="AQ1516" s="2"/>
      <c r="AR1516" s="2"/>
      <c r="AS1516" s="2"/>
      <c r="AT1516" s="2"/>
      <c r="AU1516" s="2"/>
      <c r="AV1516" s="2"/>
      <c r="AW1516" s="2"/>
      <c r="AX1516" s="2"/>
      <c r="AY1516" s="2"/>
      <c r="AZ1516" s="2"/>
      <c r="BA1516" s="2"/>
      <c r="BB1516" s="2"/>
      <c r="BC1516" s="2"/>
      <c r="BD1516" s="2"/>
      <c r="BE1516" s="2"/>
      <c r="BF1516" s="2"/>
      <c r="BG1516" s="2"/>
      <c r="BH1516" s="2"/>
      <c r="BI1516" s="2"/>
      <c r="BJ1516" s="2"/>
      <c r="BK1516" s="2"/>
      <c r="BL1516" s="2"/>
      <c r="BM1516" s="2"/>
      <c r="BN1516" s="2"/>
      <c r="BO1516" s="2"/>
      <c r="BP1516" s="2"/>
      <c r="BQ1516" s="2"/>
      <c r="BR1516" s="2"/>
      <c r="BS1516" s="2"/>
      <c r="BT1516" s="2"/>
      <c r="BU1516" s="2"/>
      <c r="BV1516" s="2"/>
      <c r="BW1516" s="2"/>
      <c r="BX1516" s="2"/>
      <c r="BY1516" s="2"/>
      <c r="BZ1516" s="2"/>
      <c r="CA1516" s="2"/>
      <c r="CB1516" s="2"/>
      <c r="CC1516" s="2"/>
      <c r="CD1516" s="2"/>
      <c r="CE1516" s="2"/>
      <c r="CF1516" s="2"/>
      <c r="CG1516" s="2"/>
      <c r="CH1516" s="2"/>
      <c r="CI1516" s="2"/>
      <c r="CJ1516" s="2"/>
      <c r="CK1516" s="2"/>
      <c r="CL1516" s="2"/>
      <c r="CM1516" s="2"/>
      <c r="CN1516" s="2"/>
      <c r="CO1516" s="2"/>
      <c r="CP1516" s="2"/>
      <c r="CQ1516" s="2"/>
      <c r="CR1516" s="2"/>
      <c r="CS1516" s="2"/>
      <c r="CT1516" s="2"/>
      <c r="CU1516" s="2"/>
      <c r="CV1516" s="2"/>
      <c r="CW1516" s="2"/>
      <c r="CX1516" s="2"/>
      <c r="CY1516" s="2"/>
      <c r="CZ1516" s="2"/>
      <c r="DA1516" s="2"/>
      <c r="DB1516" s="2"/>
      <c r="DC1516" s="2"/>
      <c r="DD1516" s="2"/>
      <c r="DE1516" s="2"/>
      <c r="DF1516" s="2"/>
      <c r="DG1516" s="2"/>
      <c r="DH1516" s="2"/>
      <c r="DI1516" s="2"/>
    </row>
    <row r="1517" spans="8:113" x14ac:dyDescent="0.25">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c r="AW1517" s="2"/>
      <c r="AX1517" s="2"/>
      <c r="AY1517" s="2"/>
      <c r="AZ1517" s="2"/>
      <c r="BA1517" s="2"/>
      <c r="BB1517" s="2"/>
      <c r="BC1517" s="2"/>
      <c r="BD1517" s="2"/>
      <c r="BE1517" s="2"/>
      <c r="BF1517" s="2"/>
      <c r="BG1517" s="2"/>
      <c r="BH1517" s="2"/>
      <c r="BI1517" s="2"/>
      <c r="BJ1517" s="2"/>
      <c r="BK1517" s="2"/>
      <c r="BL1517" s="2"/>
      <c r="BM1517" s="2"/>
      <c r="BN1517" s="2"/>
      <c r="BO1517" s="2"/>
      <c r="BP1517" s="2"/>
      <c r="BQ1517" s="2"/>
      <c r="BR1517" s="2"/>
      <c r="BS1517" s="2"/>
      <c r="BT1517" s="2"/>
      <c r="BU1517" s="2"/>
      <c r="BV1517" s="2"/>
      <c r="BW1517" s="2"/>
      <c r="BX1517" s="2"/>
      <c r="BY1517" s="2"/>
      <c r="BZ1517" s="2"/>
      <c r="CA1517" s="2"/>
      <c r="CB1517" s="2"/>
      <c r="CC1517" s="2"/>
      <c r="CD1517" s="2"/>
      <c r="CE1517" s="2"/>
      <c r="CF1517" s="2"/>
      <c r="CG1517" s="2"/>
      <c r="CH1517" s="2"/>
      <c r="CI1517" s="2"/>
      <c r="CJ1517" s="2"/>
      <c r="CK1517" s="2"/>
      <c r="CL1517" s="2"/>
      <c r="CM1517" s="2"/>
      <c r="CN1517" s="2"/>
      <c r="CO1517" s="2"/>
      <c r="CP1517" s="2"/>
      <c r="CQ1517" s="2"/>
      <c r="CR1517" s="2"/>
      <c r="CS1517" s="2"/>
      <c r="CT1517" s="2"/>
      <c r="CU1517" s="2"/>
      <c r="CV1517" s="2"/>
      <c r="CW1517" s="2"/>
      <c r="CX1517" s="2"/>
      <c r="CY1517" s="2"/>
      <c r="CZ1517" s="2"/>
      <c r="DA1517" s="2"/>
      <c r="DB1517" s="2"/>
      <c r="DC1517" s="2"/>
      <c r="DD1517" s="2"/>
      <c r="DE1517" s="2"/>
      <c r="DF1517" s="2"/>
      <c r="DG1517" s="2"/>
      <c r="DH1517" s="2"/>
      <c r="DI1517" s="2"/>
    </row>
    <row r="1518" spans="8:113" x14ac:dyDescent="0.25">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c r="AW1518" s="2"/>
      <c r="AX1518" s="2"/>
      <c r="AY1518" s="2"/>
      <c r="AZ1518" s="2"/>
      <c r="BA1518" s="2"/>
      <c r="BB1518" s="2"/>
      <c r="BC1518" s="2"/>
      <c r="BD1518" s="2"/>
      <c r="BE1518" s="2"/>
      <c r="BF1518" s="2"/>
      <c r="BG1518" s="2"/>
      <c r="BH1518" s="2"/>
      <c r="BI1518" s="2"/>
      <c r="BJ1518" s="2"/>
      <c r="BK1518" s="2"/>
      <c r="BL1518" s="2"/>
      <c r="BM1518" s="2"/>
      <c r="BN1518" s="2"/>
      <c r="BO1518" s="2"/>
      <c r="BP1518" s="2"/>
      <c r="BQ1518" s="2"/>
      <c r="BR1518" s="2"/>
      <c r="BS1518" s="2"/>
      <c r="BT1518" s="2"/>
      <c r="BU1518" s="2"/>
      <c r="BV1518" s="2"/>
      <c r="BW1518" s="2"/>
      <c r="BX1518" s="2"/>
      <c r="BY1518" s="2"/>
      <c r="BZ1518" s="2"/>
      <c r="CA1518" s="2"/>
      <c r="CB1518" s="2"/>
      <c r="CC1518" s="2"/>
      <c r="CD1518" s="2"/>
      <c r="CE1518" s="2"/>
      <c r="CF1518" s="2"/>
      <c r="CG1518" s="2"/>
      <c r="CH1518" s="2"/>
      <c r="CI1518" s="2"/>
      <c r="CJ1518" s="2"/>
      <c r="CK1518" s="2"/>
      <c r="CL1518" s="2"/>
      <c r="CM1518" s="2"/>
      <c r="CN1518" s="2"/>
      <c r="CO1518" s="2"/>
      <c r="CP1518" s="2"/>
      <c r="CQ1518" s="2"/>
      <c r="CR1518" s="2"/>
      <c r="CS1518" s="2"/>
      <c r="CT1518" s="2"/>
      <c r="CU1518" s="2"/>
      <c r="CV1518" s="2"/>
      <c r="CW1518" s="2"/>
      <c r="CX1518" s="2"/>
      <c r="CY1518" s="2"/>
      <c r="CZ1518" s="2"/>
      <c r="DA1518" s="2"/>
      <c r="DB1518" s="2"/>
      <c r="DC1518" s="2"/>
      <c r="DD1518" s="2"/>
      <c r="DE1518" s="2"/>
      <c r="DF1518" s="2"/>
      <c r="DG1518" s="2"/>
      <c r="DH1518" s="2"/>
      <c r="DI1518" s="2"/>
    </row>
    <row r="1519" spans="8:113" x14ac:dyDescent="0.25">
      <c r="H1519" s="2"/>
      <c r="I1519" s="2"/>
      <c r="J1519" s="2"/>
      <c r="K1519" s="2"/>
      <c r="L1519" s="2"/>
      <c r="M1519" s="2"/>
      <c r="N1519" s="2"/>
      <c r="O1519" s="2"/>
      <c r="P1519" s="2"/>
      <c r="Q1519" s="2"/>
      <c r="R1519" s="2"/>
      <c r="S1519" s="2"/>
      <c r="T1519" s="2"/>
      <c r="U1519" s="2"/>
      <c r="V1519" s="2"/>
      <c r="W1519" s="2"/>
      <c r="X1519" s="2"/>
      <c r="Y1519" s="2"/>
      <c r="Z1519" s="2"/>
      <c r="AA1519" s="2"/>
      <c r="AB1519" s="2"/>
      <c r="AC1519" s="2"/>
      <c r="AD1519" s="2"/>
      <c r="AE1519" s="2"/>
      <c r="AF1519" s="2"/>
      <c r="AG1519" s="2"/>
      <c r="AH1519" s="2"/>
      <c r="AI1519" s="2"/>
      <c r="AJ1519" s="2"/>
      <c r="AK1519" s="2"/>
      <c r="AL1519" s="2"/>
      <c r="AM1519" s="2"/>
      <c r="AN1519" s="2"/>
      <c r="AO1519" s="2"/>
      <c r="AP1519" s="2"/>
      <c r="AQ1519" s="2"/>
      <c r="AR1519" s="2"/>
      <c r="AS1519" s="2"/>
      <c r="AT1519" s="2"/>
      <c r="AU1519" s="2"/>
      <c r="AV1519" s="2"/>
      <c r="AW1519" s="2"/>
      <c r="AX1519" s="2"/>
      <c r="AY1519" s="2"/>
      <c r="AZ1519" s="2"/>
      <c r="BA1519" s="2"/>
      <c r="BB1519" s="2"/>
      <c r="BC1519" s="2"/>
      <c r="BD1519" s="2"/>
      <c r="BE1519" s="2"/>
      <c r="BF1519" s="2"/>
      <c r="BG1519" s="2"/>
      <c r="BH1519" s="2"/>
      <c r="BI1519" s="2"/>
      <c r="BJ1519" s="2"/>
      <c r="BK1519" s="2"/>
      <c r="BL1519" s="2"/>
      <c r="BM1519" s="2"/>
      <c r="BN1519" s="2"/>
      <c r="BO1519" s="2"/>
      <c r="BP1519" s="2"/>
      <c r="BQ1519" s="2"/>
      <c r="BR1519" s="2"/>
      <c r="BS1519" s="2"/>
      <c r="BT1519" s="2"/>
      <c r="BU1519" s="2"/>
      <c r="BV1519" s="2"/>
      <c r="BW1519" s="2"/>
      <c r="BX1519" s="2"/>
      <c r="BY1519" s="2"/>
      <c r="BZ1519" s="2"/>
      <c r="CA1519" s="2"/>
      <c r="CB1519" s="2"/>
      <c r="CC1519" s="2"/>
      <c r="CD1519" s="2"/>
      <c r="CE1519" s="2"/>
      <c r="CF1519" s="2"/>
      <c r="CG1519" s="2"/>
      <c r="CH1519" s="2"/>
      <c r="CI1519" s="2"/>
      <c r="CJ1519" s="2"/>
      <c r="CK1519" s="2"/>
      <c r="CL1519" s="2"/>
      <c r="CM1519" s="2"/>
      <c r="CN1519" s="2"/>
      <c r="CO1519" s="2"/>
      <c r="CP1519" s="2"/>
      <c r="CQ1519" s="2"/>
      <c r="CR1519" s="2"/>
      <c r="CS1519" s="2"/>
      <c r="CT1519" s="2"/>
      <c r="CU1519" s="2"/>
      <c r="CV1519" s="2"/>
      <c r="CW1519" s="2"/>
      <c r="CX1519" s="2"/>
      <c r="CY1519" s="2"/>
      <c r="CZ1519" s="2"/>
      <c r="DA1519" s="2"/>
      <c r="DB1519" s="2"/>
      <c r="DC1519" s="2"/>
      <c r="DD1519" s="2"/>
      <c r="DE1519" s="2"/>
      <c r="DF1519" s="2"/>
      <c r="DG1519" s="2"/>
      <c r="DH1519" s="2"/>
      <c r="DI1519" s="2"/>
    </row>
    <row r="1520" spans="8:113" x14ac:dyDescent="0.25">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c r="AW1520" s="2"/>
      <c r="AX1520" s="2"/>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row>
    <row r="1521" spans="8:113" x14ac:dyDescent="0.25">
      <c r="H1521" s="2"/>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c r="AW1521" s="2"/>
      <c r="AX1521" s="2"/>
      <c r="AY1521" s="2"/>
      <c r="AZ1521" s="2"/>
      <c r="BA1521" s="2"/>
      <c r="BB1521" s="2"/>
      <c r="BC1521" s="2"/>
      <c r="BD1521" s="2"/>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row>
    <row r="1522" spans="8:113" x14ac:dyDescent="0.25">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c r="AW1522" s="2"/>
      <c r="AX1522" s="2"/>
      <c r="AY1522" s="2"/>
      <c r="AZ1522" s="2"/>
      <c r="BA1522" s="2"/>
      <c r="BB1522" s="2"/>
      <c r="BC1522" s="2"/>
      <c r="BD1522" s="2"/>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c r="CC1522" s="2"/>
      <c r="CD1522" s="2"/>
      <c r="CE1522" s="2"/>
      <c r="CF1522" s="2"/>
      <c r="CG1522" s="2"/>
      <c r="CH1522" s="2"/>
      <c r="CI1522" s="2"/>
      <c r="CJ1522" s="2"/>
      <c r="CK1522" s="2"/>
      <c r="CL1522" s="2"/>
      <c r="CM1522" s="2"/>
      <c r="CN1522" s="2"/>
      <c r="CO1522" s="2"/>
      <c r="CP1522" s="2"/>
      <c r="CQ1522" s="2"/>
      <c r="CR1522" s="2"/>
      <c r="CS1522" s="2"/>
      <c r="CT1522" s="2"/>
      <c r="CU1522" s="2"/>
      <c r="CV1522" s="2"/>
      <c r="CW1522" s="2"/>
      <c r="CX1522" s="2"/>
      <c r="CY1522" s="2"/>
      <c r="CZ1522" s="2"/>
      <c r="DA1522" s="2"/>
      <c r="DB1522" s="2"/>
      <c r="DC1522" s="2"/>
      <c r="DD1522" s="2"/>
      <c r="DE1522" s="2"/>
      <c r="DF1522" s="2"/>
      <c r="DG1522" s="2"/>
      <c r="DH1522" s="2"/>
      <c r="DI1522" s="2"/>
    </row>
    <row r="1523" spans="8:113" x14ac:dyDescent="0.25">
      <c r="H1523" s="2"/>
      <c r="I1523" s="2"/>
      <c r="J1523" s="2"/>
      <c r="K1523" s="2"/>
      <c r="L1523" s="2"/>
      <c r="M1523" s="2"/>
      <c r="N1523" s="2"/>
      <c r="O1523" s="2"/>
      <c r="P1523" s="2"/>
      <c r="Q1523" s="2"/>
      <c r="R1523" s="2"/>
      <c r="S1523" s="2"/>
      <c r="T1523" s="2"/>
      <c r="U1523" s="2"/>
      <c r="V1523" s="2"/>
      <c r="W1523" s="2"/>
      <c r="X1523" s="2"/>
      <c r="Y1523" s="2"/>
      <c r="Z1523" s="2"/>
      <c r="AA1523" s="2"/>
      <c r="AB1523" s="2"/>
      <c r="AC1523" s="2"/>
      <c r="AD1523" s="2"/>
      <c r="AE1523" s="2"/>
      <c r="AF1523" s="2"/>
      <c r="AG1523" s="2"/>
      <c r="AH1523" s="2"/>
      <c r="AI1523" s="2"/>
      <c r="AJ1523" s="2"/>
      <c r="AK1523" s="2"/>
      <c r="AL1523" s="2"/>
      <c r="AM1523" s="2"/>
      <c r="AN1523" s="2"/>
      <c r="AO1523" s="2"/>
      <c r="AP1523" s="2"/>
      <c r="AQ1523" s="2"/>
      <c r="AR1523" s="2"/>
      <c r="AS1523" s="2"/>
      <c r="AT1523" s="2"/>
      <c r="AU1523" s="2"/>
      <c r="AV1523" s="2"/>
      <c r="AW1523" s="2"/>
      <c r="AX1523" s="2"/>
      <c r="AY1523" s="2"/>
      <c r="AZ1523" s="2"/>
      <c r="BA1523" s="2"/>
      <c r="BB1523" s="2"/>
      <c r="BC1523" s="2"/>
      <c r="BD1523" s="2"/>
      <c r="BE1523" s="2"/>
      <c r="BF1523" s="2"/>
      <c r="BG1523" s="2"/>
      <c r="BH1523" s="2"/>
      <c r="BI1523" s="2"/>
      <c r="BJ1523" s="2"/>
      <c r="BK1523" s="2"/>
      <c r="BL1523" s="2"/>
      <c r="BM1523" s="2"/>
      <c r="BN1523" s="2"/>
      <c r="BO1523" s="2"/>
      <c r="BP1523" s="2"/>
      <c r="BQ1523" s="2"/>
      <c r="BR1523" s="2"/>
      <c r="BS1523" s="2"/>
      <c r="BT1523" s="2"/>
      <c r="BU1523" s="2"/>
      <c r="BV1523" s="2"/>
      <c r="BW1523" s="2"/>
      <c r="BX1523" s="2"/>
      <c r="BY1523" s="2"/>
      <c r="BZ1523" s="2"/>
      <c r="CA1523" s="2"/>
      <c r="CB1523" s="2"/>
      <c r="CC1523" s="2"/>
      <c r="CD1523" s="2"/>
      <c r="CE1523" s="2"/>
      <c r="CF1523" s="2"/>
      <c r="CG1523" s="2"/>
      <c r="CH1523" s="2"/>
      <c r="CI1523" s="2"/>
      <c r="CJ1523" s="2"/>
      <c r="CK1523" s="2"/>
      <c r="CL1523" s="2"/>
      <c r="CM1523" s="2"/>
      <c r="CN1523" s="2"/>
      <c r="CO1523" s="2"/>
      <c r="CP1523" s="2"/>
      <c r="CQ1523" s="2"/>
      <c r="CR1523" s="2"/>
      <c r="CS1523" s="2"/>
      <c r="CT1523" s="2"/>
      <c r="CU1523" s="2"/>
      <c r="CV1523" s="2"/>
      <c r="CW1523" s="2"/>
      <c r="CX1523" s="2"/>
      <c r="CY1523" s="2"/>
      <c r="CZ1523" s="2"/>
      <c r="DA1523" s="2"/>
      <c r="DB1523" s="2"/>
      <c r="DC1523" s="2"/>
      <c r="DD1523" s="2"/>
      <c r="DE1523" s="2"/>
      <c r="DF1523" s="2"/>
      <c r="DG1523" s="2"/>
      <c r="DH1523" s="2"/>
      <c r="DI1523" s="2"/>
    </row>
    <row r="1524" spans="8:113" x14ac:dyDescent="0.25">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c r="AQ1524" s="2"/>
      <c r="AR1524" s="2"/>
      <c r="AS1524" s="2"/>
      <c r="AT1524" s="2"/>
      <c r="AU1524" s="2"/>
      <c r="AV1524" s="2"/>
      <c r="AW1524" s="2"/>
      <c r="AX1524" s="2"/>
      <c r="AY1524" s="2"/>
      <c r="AZ1524" s="2"/>
      <c r="BA1524" s="2"/>
      <c r="BB1524" s="2"/>
      <c r="BC1524" s="2"/>
      <c r="BD1524" s="2"/>
      <c r="BE1524" s="2"/>
      <c r="BF1524" s="2"/>
      <c r="BG1524" s="2"/>
      <c r="BH1524" s="2"/>
      <c r="BI1524" s="2"/>
      <c r="BJ1524" s="2"/>
      <c r="BK1524" s="2"/>
      <c r="BL1524" s="2"/>
      <c r="BM1524" s="2"/>
      <c r="BN1524" s="2"/>
      <c r="BO1524" s="2"/>
      <c r="BP1524" s="2"/>
      <c r="BQ1524" s="2"/>
      <c r="BR1524" s="2"/>
      <c r="BS1524" s="2"/>
      <c r="BT1524" s="2"/>
      <c r="BU1524" s="2"/>
      <c r="BV1524" s="2"/>
      <c r="BW1524" s="2"/>
      <c r="BX1524" s="2"/>
      <c r="BY1524" s="2"/>
      <c r="BZ1524" s="2"/>
      <c r="CA1524" s="2"/>
      <c r="CB1524" s="2"/>
      <c r="CC1524" s="2"/>
      <c r="CD1524" s="2"/>
      <c r="CE1524" s="2"/>
      <c r="CF1524" s="2"/>
      <c r="CG1524" s="2"/>
      <c r="CH1524" s="2"/>
      <c r="CI1524" s="2"/>
      <c r="CJ1524" s="2"/>
      <c r="CK1524" s="2"/>
      <c r="CL1524" s="2"/>
      <c r="CM1524" s="2"/>
      <c r="CN1524" s="2"/>
      <c r="CO1524" s="2"/>
      <c r="CP1524" s="2"/>
      <c r="CQ1524" s="2"/>
      <c r="CR1524" s="2"/>
      <c r="CS1524" s="2"/>
      <c r="CT1524" s="2"/>
      <c r="CU1524" s="2"/>
      <c r="CV1524" s="2"/>
      <c r="CW1524" s="2"/>
      <c r="CX1524" s="2"/>
      <c r="CY1524" s="2"/>
      <c r="CZ1524" s="2"/>
      <c r="DA1524" s="2"/>
      <c r="DB1524" s="2"/>
      <c r="DC1524" s="2"/>
      <c r="DD1524" s="2"/>
      <c r="DE1524" s="2"/>
      <c r="DF1524" s="2"/>
      <c r="DG1524" s="2"/>
      <c r="DH1524" s="2"/>
      <c r="DI1524" s="2"/>
    </row>
    <row r="1525" spans="8:113" x14ac:dyDescent="0.25">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c r="AW1525" s="2"/>
      <c r="AX1525" s="2"/>
      <c r="AY1525" s="2"/>
      <c r="AZ1525" s="2"/>
      <c r="BA1525" s="2"/>
      <c r="BB1525" s="2"/>
      <c r="BC1525" s="2"/>
      <c r="BD1525" s="2"/>
      <c r="BE1525" s="2"/>
      <c r="BF1525" s="2"/>
      <c r="BG1525" s="2"/>
      <c r="BH1525" s="2"/>
      <c r="BI1525" s="2"/>
      <c r="BJ1525" s="2"/>
      <c r="BK1525" s="2"/>
      <c r="BL1525" s="2"/>
      <c r="BM1525" s="2"/>
      <c r="BN1525" s="2"/>
      <c r="BO1525" s="2"/>
      <c r="BP1525" s="2"/>
      <c r="BQ1525" s="2"/>
      <c r="BR1525" s="2"/>
      <c r="BS1525" s="2"/>
      <c r="BT1525" s="2"/>
      <c r="BU1525" s="2"/>
      <c r="BV1525" s="2"/>
      <c r="BW1525" s="2"/>
      <c r="BX1525" s="2"/>
      <c r="BY1525" s="2"/>
      <c r="BZ1525" s="2"/>
      <c r="CA1525" s="2"/>
      <c r="CB1525" s="2"/>
      <c r="CC1525" s="2"/>
      <c r="CD1525" s="2"/>
      <c r="CE1525" s="2"/>
      <c r="CF1525" s="2"/>
      <c r="CG1525" s="2"/>
      <c r="CH1525" s="2"/>
      <c r="CI1525" s="2"/>
      <c r="CJ1525" s="2"/>
      <c r="CK1525" s="2"/>
      <c r="CL1525" s="2"/>
      <c r="CM1525" s="2"/>
      <c r="CN1525" s="2"/>
      <c r="CO1525" s="2"/>
      <c r="CP1525" s="2"/>
      <c r="CQ1525" s="2"/>
      <c r="CR1525" s="2"/>
      <c r="CS1525" s="2"/>
      <c r="CT1525" s="2"/>
      <c r="CU1525" s="2"/>
      <c r="CV1525" s="2"/>
      <c r="CW1525" s="2"/>
      <c r="CX1525" s="2"/>
      <c r="CY1525" s="2"/>
      <c r="CZ1525" s="2"/>
      <c r="DA1525" s="2"/>
      <c r="DB1525" s="2"/>
      <c r="DC1525" s="2"/>
      <c r="DD1525" s="2"/>
      <c r="DE1525" s="2"/>
      <c r="DF1525" s="2"/>
      <c r="DG1525" s="2"/>
      <c r="DH1525" s="2"/>
      <c r="DI1525" s="2"/>
    </row>
    <row r="1526" spans="8:113" x14ac:dyDescent="0.25">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c r="AU1526" s="2"/>
      <c r="AV1526" s="2"/>
      <c r="AW1526" s="2"/>
      <c r="AX1526" s="2"/>
      <c r="AY1526" s="2"/>
      <c r="AZ1526" s="2"/>
      <c r="BA1526" s="2"/>
      <c r="BB1526" s="2"/>
      <c r="BC1526" s="2"/>
      <c r="BD1526" s="2"/>
      <c r="BE1526" s="2"/>
      <c r="BF1526" s="2"/>
      <c r="BG1526" s="2"/>
      <c r="BH1526" s="2"/>
      <c r="BI1526" s="2"/>
      <c r="BJ1526" s="2"/>
      <c r="BK1526" s="2"/>
      <c r="BL1526" s="2"/>
      <c r="BM1526" s="2"/>
      <c r="BN1526" s="2"/>
      <c r="BO1526" s="2"/>
      <c r="BP1526" s="2"/>
      <c r="BQ1526" s="2"/>
      <c r="BR1526" s="2"/>
      <c r="BS1526" s="2"/>
      <c r="BT1526" s="2"/>
      <c r="BU1526" s="2"/>
      <c r="BV1526" s="2"/>
      <c r="BW1526" s="2"/>
      <c r="BX1526" s="2"/>
      <c r="BY1526" s="2"/>
      <c r="BZ1526" s="2"/>
      <c r="CA1526" s="2"/>
      <c r="CB1526" s="2"/>
      <c r="CC1526" s="2"/>
      <c r="CD1526" s="2"/>
      <c r="CE1526" s="2"/>
      <c r="CF1526" s="2"/>
      <c r="CG1526" s="2"/>
      <c r="CH1526" s="2"/>
      <c r="CI1526" s="2"/>
      <c r="CJ1526" s="2"/>
      <c r="CK1526" s="2"/>
      <c r="CL1526" s="2"/>
      <c r="CM1526" s="2"/>
      <c r="CN1526" s="2"/>
      <c r="CO1526" s="2"/>
      <c r="CP1526" s="2"/>
      <c r="CQ1526" s="2"/>
      <c r="CR1526" s="2"/>
      <c r="CS1526" s="2"/>
      <c r="CT1526" s="2"/>
      <c r="CU1526" s="2"/>
      <c r="CV1526" s="2"/>
      <c r="CW1526" s="2"/>
      <c r="CX1526" s="2"/>
      <c r="CY1526" s="2"/>
      <c r="CZ1526" s="2"/>
      <c r="DA1526" s="2"/>
      <c r="DB1526" s="2"/>
      <c r="DC1526" s="2"/>
      <c r="DD1526" s="2"/>
      <c r="DE1526" s="2"/>
      <c r="DF1526" s="2"/>
      <c r="DG1526" s="2"/>
      <c r="DH1526" s="2"/>
      <c r="DI1526" s="2"/>
    </row>
    <row r="1527" spans="8:113" x14ac:dyDescent="0.25">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c r="AW1527" s="2"/>
      <c r="AX1527" s="2"/>
      <c r="AY1527" s="2"/>
      <c r="AZ1527" s="2"/>
      <c r="BA1527" s="2"/>
      <c r="BB1527" s="2"/>
      <c r="BC1527" s="2"/>
      <c r="BD1527" s="2"/>
      <c r="BE1527" s="2"/>
      <c r="BF1527" s="2"/>
      <c r="BG1527" s="2"/>
      <c r="BH1527" s="2"/>
      <c r="BI1527" s="2"/>
      <c r="BJ1527" s="2"/>
      <c r="BK1527" s="2"/>
      <c r="BL1527" s="2"/>
      <c r="BM1527" s="2"/>
      <c r="BN1527" s="2"/>
      <c r="BO1527" s="2"/>
      <c r="BP1527" s="2"/>
      <c r="BQ1527" s="2"/>
      <c r="BR1527" s="2"/>
      <c r="BS1527" s="2"/>
      <c r="BT1527" s="2"/>
      <c r="BU1527" s="2"/>
      <c r="BV1527" s="2"/>
      <c r="BW1527" s="2"/>
      <c r="BX1527" s="2"/>
      <c r="BY1527" s="2"/>
      <c r="BZ1527" s="2"/>
      <c r="CA1527" s="2"/>
      <c r="CB1527" s="2"/>
      <c r="CC1527" s="2"/>
      <c r="CD1527" s="2"/>
      <c r="CE1527" s="2"/>
      <c r="CF1527" s="2"/>
      <c r="CG1527" s="2"/>
      <c r="CH1527" s="2"/>
      <c r="CI1527" s="2"/>
      <c r="CJ1527" s="2"/>
      <c r="CK1527" s="2"/>
      <c r="CL1527" s="2"/>
      <c r="CM1527" s="2"/>
      <c r="CN1527" s="2"/>
      <c r="CO1527" s="2"/>
      <c r="CP1527" s="2"/>
      <c r="CQ1527" s="2"/>
      <c r="CR1527" s="2"/>
      <c r="CS1527" s="2"/>
      <c r="CT1527" s="2"/>
      <c r="CU1527" s="2"/>
      <c r="CV1527" s="2"/>
      <c r="CW1527" s="2"/>
      <c r="CX1527" s="2"/>
      <c r="CY1527" s="2"/>
      <c r="CZ1527" s="2"/>
      <c r="DA1527" s="2"/>
      <c r="DB1527" s="2"/>
      <c r="DC1527" s="2"/>
      <c r="DD1527" s="2"/>
      <c r="DE1527" s="2"/>
      <c r="DF1527" s="2"/>
      <c r="DG1527" s="2"/>
      <c r="DH1527" s="2"/>
      <c r="DI1527" s="2"/>
    </row>
    <row r="1528" spans="8:113" x14ac:dyDescent="0.25">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c r="AW1528" s="2"/>
      <c r="AX1528" s="2"/>
      <c r="AY1528" s="2"/>
      <c r="AZ1528" s="2"/>
      <c r="BA1528" s="2"/>
      <c r="BB1528" s="2"/>
      <c r="BC1528" s="2"/>
      <c r="BD1528" s="2"/>
      <c r="BE1528" s="2"/>
      <c r="BF1528" s="2"/>
      <c r="BG1528" s="2"/>
      <c r="BH1528" s="2"/>
      <c r="BI1528" s="2"/>
      <c r="BJ1528" s="2"/>
      <c r="BK1528" s="2"/>
      <c r="BL1528" s="2"/>
      <c r="BM1528" s="2"/>
      <c r="BN1528" s="2"/>
      <c r="BO1528" s="2"/>
      <c r="BP1528" s="2"/>
      <c r="BQ1528" s="2"/>
      <c r="BR1528" s="2"/>
      <c r="BS1528" s="2"/>
      <c r="BT1528" s="2"/>
      <c r="BU1528" s="2"/>
      <c r="BV1528" s="2"/>
      <c r="BW1528" s="2"/>
      <c r="BX1528" s="2"/>
      <c r="BY1528" s="2"/>
      <c r="BZ1528" s="2"/>
      <c r="CA1528" s="2"/>
      <c r="CB1528" s="2"/>
      <c r="CC1528" s="2"/>
      <c r="CD1528" s="2"/>
      <c r="CE1528" s="2"/>
      <c r="CF1528" s="2"/>
      <c r="CG1528" s="2"/>
      <c r="CH1528" s="2"/>
      <c r="CI1528" s="2"/>
      <c r="CJ1528" s="2"/>
      <c r="CK1528" s="2"/>
      <c r="CL1528" s="2"/>
      <c r="CM1528" s="2"/>
      <c r="CN1528" s="2"/>
      <c r="CO1528" s="2"/>
      <c r="CP1528" s="2"/>
      <c r="CQ1528" s="2"/>
      <c r="CR1528" s="2"/>
      <c r="CS1528" s="2"/>
      <c r="CT1528" s="2"/>
      <c r="CU1528" s="2"/>
      <c r="CV1528" s="2"/>
      <c r="CW1528" s="2"/>
      <c r="CX1528" s="2"/>
      <c r="CY1528" s="2"/>
      <c r="CZ1528" s="2"/>
      <c r="DA1528" s="2"/>
      <c r="DB1528" s="2"/>
      <c r="DC1528" s="2"/>
      <c r="DD1528" s="2"/>
      <c r="DE1528" s="2"/>
      <c r="DF1528" s="2"/>
      <c r="DG1528" s="2"/>
      <c r="DH1528" s="2"/>
      <c r="DI1528" s="2"/>
    </row>
    <row r="1529" spans="8:113" x14ac:dyDescent="0.25">
      <c r="H1529" s="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c r="AU1529" s="2"/>
      <c r="AV1529" s="2"/>
      <c r="AW1529" s="2"/>
      <c r="AX1529" s="2"/>
      <c r="AY1529" s="2"/>
      <c r="AZ1529" s="2"/>
      <c r="BA1529" s="2"/>
      <c r="BB1529" s="2"/>
      <c r="BC1529" s="2"/>
      <c r="BD1529" s="2"/>
      <c r="BE1529" s="2"/>
      <c r="BF1529" s="2"/>
      <c r="BG1529" s="2"/>
      <c r="BH1529" s="2"/>
      <c r="BI1529" s="2"/>
      <c r="BJ1529" s="2"/>
      <c r="BK1529" s="2"/>
      <c r="BL1529" s="2"/>
      <c r="BM1529" s="2"/>
      <c r="BN1529" s="2"/>
      <c r="BO1529" s="2"/>
      <c r="BP1529" s="2"/>
      <c r="BQ1529" s="2"/>
      <c r="BR1529" s="2"/>
      <c r="BS1529" s="2"/>
      <c r="BT1529" s="2"/>
      <c r="BU1529" s="2"/>
      <c r="BV1529" s="2"/>
      <c r="BW1529" s="2"/>
      <c r="BX1529" s="2"/>
      <c r="BY1529" s="2"/>
      <c r="BZ1529" s="2"/>
      <c r="CA1529" s="2"/>
      <c r="CB1529" s="2"/>
      <c r="CC1529" s="2"/>
      <c r="CD1529" s="2"/>
      <c r="CE1529" s="2"/>
      <c r="CF1529" s="2"/>
      <c r="CG1529" s="2"/>
      <c r="CH1529" s="2"/>
      <c r="CI1529" s="2"/>
      <c r="CJ1529" s="2"/>
      <c r="CK1529" s="2"/>
      <c r="CL1529" s="2"/>
      <c r="CM1529" s="2"/>
      <c r="CN1529" s="2"/>
      <c r="CO1529" s="2"/>
      <c r="CP1529" s="2"/>
      <c r="CQ1529" s="2"/>
      <c r="CR1529" s="2"/>
      <c r="CS1529" s="2"/>
      <c r="CT1529" s="2"/>
      <c r="CU1529" s="2"/>
      <c r="CV1529" s="2"/>
      <c r="CW1529" s="2"/>
      <c r="CX1529" s="2"/>
      <c r="CY1529" s="2"/>
      <c r="CZ1529" s="2"/>
      <c r="DA1529" s="2"/>
      <c r="DB1529" s="2"/>
      <c r="DC1529" s="2"/>
      <c r="DD1529" s="2"/>
      <c r="DE1529" s="2"/>
      <c r="DF1529" s="2"/>
      <c r="DG1529" s="2"/>
      <c r="DH1529" s="2"/>
      <c r="DI1529" s="2"/>
    </row>
    <row r="1530" spans="8:113" x14ac:dyDescent="0.25">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c r="AQ1530" s="2"/>
      <c r="AR1530" s="2"/>
      <c r="AS1530" s="2"/>
      <c r="AT1530" s="2"/>
      <c r="AU1530" s="2"/>
      <c r="AV1530" s="2"/>
      <c r="AW1530" s="2"/>
      <c r="AX1530" s="2"/>
      <c r="AY1530" s="2"/>
      <c r="AZ1530" s="2"/>
      <c r="BA1530" s="2"/>
      <c r="BB1530" s="2"/>
      <c r="BC1530" s="2"/>
      <c r="BD1530" s="2"/>
      <c r="BE1530" s="2"/>
      <c r="BF1530" s="2"/>
      <c r="BG1530" s="2"/>
      <c r="BH1530" s="2"/>
      <c r="BI1530" s="2"/>
      <c r="BJ1530" s="2"/>
      <c r="BK1530" s="2"/>
      <c r="BL1530" s="2"/>
      <c r="BM1530" s="2"/>
      <c r="BN1530" s="2"/>
      <c r="BO1530" s="2"/>
      <c r="BP1530" s="2"/>
      <c r="BQ1530" s="2"/>
      <c r="BR1530" s="2"/>
      <c r="BS1530" s="2"/>
      <c r="BT1530" s="2"/>
      <c r="BU1530" s="2"/>
      <c r="BV1530" s="2"/>
      <c r="BW1530" s="2"/>
      <c r="BX1530" s="2"/>
      <c r="BY1530" s="2"/>
      <c r="BZ1530" s="2"/>
      <c r="CA1530" s="2"/>
      <c r="CB1530" s="2"/>
      <c r="CC1530" s="2"/>
      <c r="CD1530" s="2"/>
      <c r="CE1530" s="2"/>
      <c r="CF1530" s="2"/>
      <c r="CG1530" s="2"/>
      <c r="CH1530" s="2"/>
      <c r="CI1530" s="2"/>
      <c r="CJ1530" s="2"/>
      <c r="CK1530" s="2"/>
      <c r="CL1530" s="2"/>
      <c r="CM1530" s="2"/>
      <c r="CN1530" s="2"/>
      <c r="CO1530" s="2"/>
      <c r="CP1530" s="2"/>
      <c r="CQ1530" s="2"/>
      <c r="CR1530" s="2"/>
      <c r="CS1530" s="2"/>
      <c r="CT1530" s="2"/>
      <c r="CU1530" s="2"/>
      <c r="CV1530" s="2"/>
      <c r="CW1530" s="2"/>
      <c r="CX1530" s="2"/>
      <c r="CY1530" s="2"/>
      <c r="CZ1530" s="2"/>
      <c r="DA1530" s="2"/>
      <c r="DB1530" s="2"/>
      <c r="DC1530" s="2"/>
      <c r="DD1530" s="2"/>
      <c r="DE1530" s="2"/>
      <c r="DF1530" s="2"/>
      <c r="DG1530" s="2"/>
      <c r="DH1530" s="2"/>
      <c r="DI1530" s="2"/>
    </row>
    <row r="1531" spans="8:113" x14ac:dyDescent="0.25">
      <c r="H1531" s="2"/>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c r="AQ1531" s="2"/>
      <c r="AR1531" s="2"/>
      <c r="AS1531" s="2"/>
      <c r="AT1531" s="2"/>
      <c r="AU1531" s="2"/>
      <c r="AV1531" s="2"/>
      <c r="AW1531" s="2"/>
      <c r="AX1531" s="2"/>
      <c r="AY1531" s="2"/>
      <c r="AZ1531" s="2"/>
      <c r="BA1531" s="2"/>
      <c r="BB1531" s="2"/>
      <c r="BC1531" s="2"/>
      <c r="BD1531" s="2"/>
      <c r="BE1531" s="2"/>
      <c r="BF1531" s="2"/>
      <c r="BG1531" s="2"/>
      <c r="BH1531" s="2"/>
      <c r="BI1531" s="2"/>
      <c r="BJ1531" s="2"/>
      <c r="BK1531" s="2"/>
      <c r="BL1531" s="2"/>
      <c r="BM1531" s="2"/>
      <c r="BN1531" s="2"/>
      <c r="BO1531" s="2"/>
      <c r="BP1531" s="2"/>
      <c r="BQ1531" s="2"/>
      <c r="BR1531" s="2"/>
      <c r="BS1531" s="2"/>
      <c r="BT1531" s="2"/>
      <c r="BU1531" s="2"/>
      <c r="BV1531" s="2"/>
      <c r="BW1531" s="2"/>
      <c r="BX1531" s="2"/>
      <c r="BY1531" s="2"/>
      <c r="BZ1531" s="2"/>
      <c r="CA1531" s="2"/>
      <c r="CB1531" s="2"/>
      <c r="CC1531" s="2"/>
      <c r="CD1531" s="2"/>
      <c r="CE1531" s="2"/>
      <c r="CF1531" s="2"/>
      <c r="CG1531" s="2"/>
      <c r="CH1531" s="2"/>
      <c r="CI1531" s="2"/>
      <c r="CJ1531" s="2"/>
      <c r="CK1531" s="2"/>
      <c r="CL1531" s="2"/>
      <c r="CM1531" s="2"/>
      <c r="CN1531" s="2"/>
      <c r="CO1531" s="2"/>
      <c r="CP1531" s="2"/>
      <c r="CQ1531" s="2"/>
      <c r="CR1531" s="2"/>
      <c r="CS1531" s="2"/>
      <c r="CT1531" s="2"/>
      <c r="CU1531" s="2"/>
      <c r="CV1531" s="2"/>
      <c r="CW1531" s="2"/>
      <c r="CX1531" s="2"/>
      <c r="CY1531" s="2"/>
      <c r="CZ1531" s="2"/>
      <c r="DA1531" s="2"/>
      <c r="DB1531" s="2"/>
      <c r="DC1531" s="2"/>
      <c r="DD1531" s="2"/>
      <c r="DE1531" s="2"/>
      <c r="DF1531" s="2"/>
      <c r="DG1531" s="2"/>
      <c r="DH1531" s="2"/>
      <c r="DI1531" s="2"/>
    </row>
    <row r="1532" spans="8:113" x14ac:dyDescent="0.25">
      <c r="H1532" s="2"/>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c r="AQ1532" s="2"/>
      <c r="AR1532" s="2"/>
      <c r="AS1532" s="2"/>
      <c r="AT1532" s="2"/>
      <c r="AU1532" s="2"/>
      <c r="AV1532" s="2"/>
      <c r="AW1532" s="2"/>
      <c r="AX1532" s="2"/>
      <c r="AY1532" s="2"/>
      <c r="AZ1532" s="2"/>
      <c r="BA1532" s="2"/>
      <c r="BB1532" s="2"/>
      <c r="BC1532" s="2"/>
      <c r="BD1532" s="2"/>
      <c r="BE1532" s="2"/>
      <c r="BF1532" s="2"/>
      <c r="BG1532" s="2"/>
      <c r="BH1532" s="2"/>
      <c r="BI1532" s="2"/>
      <c r="BJ1532" s="2"/>
      <c r="BK1532" s="2"/>
      <c r="BL1532" s="2"/>
      <c r="BM1532" s="2"/>
      <c r="BN1532" s="2"/>
      <c r="BO1532" s="2"/>
      <c r="BP1532" s="2"/>
      <c r="BQ1532" s="2"/>
      <c r="BR1532" s="2"/>
      <c r="BS1532" s="2"/>
      <c r="BT1532" s="2"/>
      <c r="BU1532" s="2"/>
      <c r="BV1532" s="2"/>
      <c r="BW1532" s="2"/>
      <c r="BX1532" s="2"/>
      <c r="BY1532" s="2"/>
      <c r="BZ1532" s="2"/>
      <c r="CA1532" s="2"/>
      <c r="CB1532" s="2"/>
      <c r="CC1532" s="2"/>
      <c r="CD1532" s="2"/>
      <c r="CE1532" s="2"/>
      <c r="CF1532" s="2"/>
      <c r="CG1532" s="2"/>
      <c r="CH1532" s="2"/>
      <c r="CI1532" s="2"/>
      <c r="CJ1532" s="2"/>
      <c r="CK1532" s="2"/>
      <c r="CL1532" s="2"/>
      <c r="CM1532" s="2"/>
      <c r="CN1532" s="2"/>
      <c r="CO1532" s="2"/>
      <c r="CP1532" s="2"/>
      <c r="CQ1532" s="2"/>
      <c r="CR1532" s="2"/>
      <c r="CS1532" s="2"/>
      <c r="CT1532" s="2"/>
      <c r="CU1532" s="2"/>
      <c r="CV1532" s="2"/>
      <c r="CW1532" s="2"/>
      <c r="CX1532" s="2"/>
      <c r="CY1532" s="2"/>
      <c r="CZ1532" s="2"/>
      <c r="DA1532" s="2"/>
      <c r="DB1532" s="2"/>
      <c r="DC1532" s="2"/>
      <c r="DD1532" s="2"/>
      <c r="DE1532" s="2"/>
      <c r="DF1532" s="2"/>
      <c r="DG1532" s="2"/>
      <c r="DH1532" s="2"/>
      <c r="DI1532" s="2"/>
    </row>
    <row r="1533" spans="8:113" x14ac:dyDescent="0.25">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c r="AQ1533" s="2"/>
      <c r="AR1533" s="2"/>
      <c r="AS1533" s="2"/>
      <c r="AT1533" s="2"/>
      <c r="AU1533" s="2"/>
      <c r="AV1533" s="2"/>
      <c r="AW1533" s="2"/>
      <c r="AX1533" s="2"/>
      <c r="AY1533" s="2"/>
      <c r="AZ1533" s="2"/>
      <c r="BA1533" s="2"/>
      <c r="BB1533" s="2"/>
      <c r="BC1533" s="2"/>
      <c r="BD1533" s="2"/>
      <c r="BE1533" s="2"/>
      <c r="BF1533" s="2"/>
      <c r="BG1533" s="2"/>
      <c r="BH1533" s="2"/>
      <c r="BI1533" s="2"/>
      <c r="BJ1533" s="2"/>
      <c r="BK1533" s="2"/>
      <c r="BL1533" s="2"/>
      <c r="BM1533" s="2"/>
      <c r="BN1533" s="2"/>
      <c r="BO1533" s="2"/>
      <c r="BP1533" s="2"/>
      <c r="BQ1533" s="2"/>
      <c r="BR1533" s="2"/>
      <c r="BS1533" s="2"/>
      <c r="BT1533" s="2"/>
      <c r="BU1533" s="2"/>
      <c r="BV1533" s="2"/>
      <c r="BW1533" s="2"/>
      <c r="BX1533" s="2"/>
      <c r="BY1533" s="2"/>
      <c r="BZ1533" s="2"/>
      <c r="CA1533" s="2"/>
      <c r="CB1533" s="2"/>
      <c r="CC1533" s="2"/>
      <c r="CD1533" s="2"/>
      <c r="CE1533" s="2"/>
      <c r="CF1533" s="2"/>
      <c r="CG1533" s="2"/>
      <c r="CH1533" s="2"/>
      <c r="CI1533" s="2"/>
      <c r="CJ1533" s="2"/>
      <c r="CK1533" s="2"/>
      <c r="CL1533" s="2"/>
      <c r="CM1533" s="2"/>
      <c r="CN1533" s="2"/>
      <c r="CO1533" s="2"/>
      <c r="CP1533" s="2"/>
      <c r="CQ1533" s="2"/>
      <c r="CR1533" s="2"/>
      <c r="CS1533" s="2"/>
      <c r="CT1533" s="2"/>
      <c r="CU1533" s="2"/>
      <c r="CV1533" s="2"/>
      <c r="CW1533" s="2"/>
      <c r="CX1533" s="2"/>
      <c r="CY1533" s="2"/>
      <c r="CZ1533" s="2"/>
      <c r="DA1533" s="2"/>
      <c r="DB1533" s="2"/>
      <c r="DC1533" s="2"/>
      <c r="DD1533" s="2"/>
      <c r="DE1533" s="2"/>
      <c r="DF1533" s="2"/>
      <c r="DG1533" s="2"/>
      <c r="DH1533" s="2"/>
      <c r="DI1533" s="2"/>
    </row>
    <row r="1534" spans="8:113" x14ac:dyDescent="0.25">
      <c r="H1534" s="2"/>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c r="AH1534" s="2"/>
      <c r="AI1534" s="2"/>
      <c r="AJ1534" s="2"/>
      <c r="AK1534" s="2"/>
      <c r="AL1534" s="2"/>
      <c r="AM1534" s="2"/>
      <c r="AN1534" s="2"/>
      <c r="AO1534" s="2"/>
      <c r="AP1534" s="2"/>
      <c r="AQ1534" s="2"/>
      <c r="AR1534" s="2"/>
      <c r="AS1534" s="2"/>
      <c r="AT1534" s="2"/>
      <c r="AU1534" s="2"/>
      <c r="AV1534" s="2"/>
      <c r="AW1534" s="2"/>
      <c r="AX1534" s="2"/>
      <c r="AY1534" s="2"/>
      <c r="AZ1534" s="2"/>
      <c r="BA1534" s="2"/>
      <c r="BB1534" s="2"/>
      <c r="BC1534" s="2"/>
      <c r="BD1534" s="2"/>
      <c r="BE1534" s="2"/>
      <c r="BF1534" s="2"/>
      <c r="BG1534" s="2"/>
      <c r="BH1534" s="2"/>
      <c r="BI1534" s="2"/>
      <c r="BJ1534" s="2"/>
      <c r="BK1534" s="2"/>
      <c r="BL1534" s="2"/>
      <c r="BM1534" s="2"/>
      <c r="BN1534" s="2"/>
      <c r="BO1534" s="2"/>
      <c r="BP1534" s="2"/>
      <c r="BQ1534" s="2"/>
      <c r="BR1534" s="2"/>
      <c r="BS1534" s="2"/>
      <c r="BT1534" s="2"/>
      <c r="BU1534" s="2"/>
      <c r="BV1534" s="2"/>
      <c r="BW1534" s="2"/>
      <c r="BX1534" s="2"/>
      <c r="BY1534" s="2"/>
      <c r="BZ1534" s="2"/>
      <c r="CA1534" s="2"/>
      <c r="CB1534" s="2"/>
      <c r="CC1534" s="2"/>
      <c r="CD1534" s="2"/>
      <c r="CE1534" s="2"/>
      <c r="CF1534" s="2"/>
      <c r="CG1534" s="2"/>
      <c r="CH1534" s="2"/>
      <c r="CI1534" s="2"/>
      <c r="CJ1534" s="2"/>
      <c r="CK1534" s="2"/>
      <c r="CL1534" s="2"/>
      <c r="CM1534" s="2"/>
      <c r="CN1534" s="2"/>
      <c r="CO1534" s="2"/>
      <c r="CP1534" s="2"/>
      <c r="CQ1534" s="2"/>
      <c r="CR1534" s="2"/>
      <c r="CS1534" s="2"/>
      <c r="CT1534" s="2"/>
      <c r="CU1534" s="2"/>
      <c r="CV1534" s="2"/>
      <c r="CW1534" s="2"/>
      <c r="CX1534" s="2"/>
      <c r="CY1534" s="2"/>
      <c r="CZ1534" s="2"/>
      <c r="DA1534" s="2"/>
      <c r="DB1534" s="2"/>
      <c r="DC1534" s="2"/>
      <c r="DD1534" s="2"/>
      <c r="DE1534" s="2"/>
      <c r="DF1534" s="2"/>
      <c r="DG1534" s="2"/>
      <c r="DH1534" s="2"/>
      <c r="DI1534" s="2"/>
    </row>
    <row r="1535" spans="8:113" x14ac:dyDescent="0.25">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c r="AQ1535" s="2"/>
      <c r="AR1535" s="2"/>
      <c r="AS1535" s="2"/>
      <c r="AT1535" s="2"/>
      <c r="AU1535" s="2"/>
      <c r="AV1535" s="2"/>
      <c r="AW1535" s="2"/>
      <c r="AX1535" s="2"/>
      <c r="AY1535" s="2"/>
      <c r="AZ1535" s="2"/>
      <c r="BA1535" s="2"/>
      <c r="BB1535" s="2"/>
      <c r="BC1535" s="2"/>
      <c r="BD1535" s="2"/>
      <c r="BE1535" s="2"/>
      <c r="BF1535" s="2"/>
      <c r="BG1535" s="2"/>
      <c r="BH1535" s="2"/>
      <c r="BI1535" s="2"/>
      <c r="BJ1535" s="2"/>
      <c r="BK1535" s="2"/>
      <c r="BL1535" s="2"/>
      <c r="BM1535" s="2"/>
      <c r="BN1535" s="2"/>
      <c r="BO1535" s="2"/>
      <c r="BP1535" s="2"/>
      <c r="BQ1535" s="2"/>
      <c r="BR1535" s="2"/>
      <c r="BS1535" s="2"/>
      <c r="BT1535" s="2"/>
      <c r="BU1535" s="2"/>
      <c r="BV1535" s="2"/>
      <c r="BW1535" s="2"/>
      <c r="BX1535" s="2"/>
      <c r="BY1535" s="2"/>
      <c r="BZ1535" s="2"/>
      <c r="CA1535" s="2"/>
      <c r="CB1535" s="2"/>
      <c r="CC1535" s="2"/>
      <c r="CD1535" s="2"/>
      <c r="CE1535" s="2"/>
      <c r="CF1535" s="2"/>
      <c r="CG1535" s="2"/>
      <c r="CH1535" s="2"/>
      <c r="CI1535" s="2"/>
      <c r="CJ1535" s="2"/>
      <c r="CK1535" s="2"/>
      <c r="CL1535" s="2"/>
      <c r="CM1535" s="2"/>
      <c r="CN1535" s="2"/>
      <c r="CO1535" s="2"/>
      <c r="CP1535" s="2"/>
      <c r="CQ1535" s="2"/>
      <c r="CR1535" s="2"/>
      <c r="CS1535" s="2"/>
      <c r="CT1535" s="2"/>
      <c r="CU1535" s="2"/>
      <c r="CV1535" s="2"/>
      <c r="CW1535" s="2"/>
      <c r="CX1535" s="2"/>
      <c r="CY1535" s="2"/>
      <c r="CZ1535" s="2"/>
      <c r="DA1535" s="2"/>
      <c r="DB1535" s="2"/>
      <c r="DC1535" s="2"/>
      <c r="DD1535" s="2"/>
      <c r="DE1535" s="2"/>
      <c r="DF1535" s="2"/>
      <c r="DG1535" s="2"/>
      <c r="DH1535" s="2"/>
      <c r="DI1535" s="2"/>
    </row>
    <row r="1536" spans="8:113" x14ac:dyDescent="0.25">
      <c r="H1536" s="2"/>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2"/>
      <c r="AF1536" s="2"/>
      <c r="AG1536" s="2"/>
      <c r="AH1536" s="2"/>
      <c r="AI1536" s="2"/>
      <c r="AJ1536" s="2"/>
      <c r="AK1536" s="2"/>
      <c r="AL1536" s="2"/>
      <c r="AM1536" s="2"/>
      <c r="AN1536" s="2"/>
      <c r="AO1536" s="2"/>
      <c r="AP1536" s="2"/>
      <c r="AQ1536" s="2"/>
      <c r="AR1536" s="2"/>
      <c r="AS1536" s="2"/>
      <c r="AT1536" s="2"/>
      <c r="AU1536" s="2"/>
      <c r="AV1536" s="2"/>
      <c r="AW1536" s="2"/>
      <c r="AX1536" s="2"/>
      <c r="AY1536" s="2"/>
      <c r="AZ1536" s="2"/>
      <c r="BA1536" s="2"/>
      <c r="BB1536" s="2"/>
      <c r="BC1536" s="2"/>
      <c r="BD1536" s="2"/>
      <c r="BE1536" s="2"/>
      <c r="BF1536" s="2"/>
      <c r="BG1536" s="2"/>
      <c r="BH1536" s="2"/>
      <c r="BI1536" s="2"/>
      <c r="BJ1536" s="2"/>
      <c r="BK1536" s="2"/>
      <c r="BL1536" s="2"/>
      <c r="BM1536" s="2"/>
      <c r="BN1536" s="2"/>
      <c r="BO1536" s="2"/>
      <c r="BP1536" s="2"/>
      <c r="BQ1536" s="2"/>
      <c r="BR1536" s="2"/>
      <c r="BS1536" s="2"/>
      <c r="BT1536" s="2"/>
      <c r="BU1536" s="2"/>
      <c r="BV1536" s="2"/>
      <c r="BW1536" s="2"/>
      <c r="BX1536" s="2"/>
      <c r="BY1536" s="2"/>
      <c r="BZ1536" s="2"/>
      <c r="CA1536" s="2"/>
      <c r="CB1536" s="2"/>
      <c r="CC1536" s="2"/>
      <c r="CD1536" s="2"/>
      <c r="CE1536" s="2"/>
      <c r="CF1536" s="2"/>
      <c r="CG1536" s="2"/>
      <c r="CH1536" s="2"/>
      <c r="CI1536" s="2"/>
      <c r="CJ1536" s="2"/>
      <c r="CK1536" s="2"/>
      <c r="CL1536" s="2"/>
      <c r="CM1536" s="2"/>
      <c r="CN1536" s="2"/>
      <c r="CO1536" s="2"/>
      <c r="CP1536" s="2"/>
      <c r="CQ1536" s="2"/>
      <c r="CR1536" s="2"/>
      <c r="CS1536" s="2"/>
      <c r="CT1536" s="2"/>
      <c r="CU1536" s="2"/>
      <c r="CV1536" s="2"/>
      <c r="CW1536" s="2"/>
      <c r="CX1536" s="2"/>
      <c r="CY1536" s="2"/>
      <c r="CZ1536" s="2"/>
      <c r="DA1536" s="2"/>
      <c r="DB1536" s="2"/>
      <c r="DC1536" s="2"/>
      <c r="DD1536" s="2"/>
      <c r="DE1536" s="2"/>
      <c r="DF1536" s="2"/>
      <c r="DG1536" s="2"/>
      <c r="DH1536" s="2"/>
      <c r="DI1536" s="2"/>
    </row>
    <row r="1537" spans="8:113" x14ac:dyDescent="0.25">
      <c r="H1537" s="2"/>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2"/>
      <c r="AF1537" s="2"/>
      <c r="AG1537" s="2"/>
      <c r="AH1537" s="2"/>
      <c r="AI1537" s="2"/>
      <c r="AJ1537" s="2"/>
      <c r="AK1537" s="2"/>
      <c r="AL1537" s="2"/>
      <c r="AM1537" s="2"/>
      <c r="AN1537" s="2"/>
      <c r="AO1537" s="2"/>
      <c r="AP1537" s="2"/>
      <c r="AQ1537" s="2"/>
      <c r="AR1537" s="2"/>
      <c r="AS1537" s="2"/>
      <c r="AT1537" s="2"/>
      <c r="AU1537" s="2"/>
      <c r="AV1537" s="2"/>
      <c r="AW1537" s="2"/>
      <c r="AX1537" s="2"/>
      <c r="AY1537" s="2"/>
      <c r="AZ1537" s="2"/>
      <c r="BA1537" s="2"/>
      <c r="BB1537" s="2"/>
      <c r="BC1537" s="2"/>
      <c r="BD1537" s="2"/>
      <c r="BE1537" s="2"/>
      <c r="BF1537" s="2"/>
      <c r="BG1537" s="2"/>
      <c r="BH1537" s="2"/>
      <c r="BI1537" s="2"/>
      <c r="BJ1537" s="2"/>
      <c r="BK1537" s="2"/>
      <c r="BL1537" s="2"/>
      <c r="BM1537" s="2"/>
      <c r="BN1537" s="2"/>
      <c r="BO1537" s="2"/>
      <c r="BP1537" s="2"/>
      <c r="BQ1537" s="2"/>
      <c r="BR1537" s="2"/>
      <c r="BS1537" s="2"/>
      <c r="BT1537" s="2"/>
      <c r="BU1537" s="2"/>
      <c r="BV1537" s="2"/>
      <c r="BW1537" s="2"/>
      <c r="BX1537" s="2"/>
      <c r="BY1537" s="2"/>
      <c r="BZ1537" s="2"/>
      <c r="CA1537" s="2"/>
      <c r="CB1537" s="2"/>
      <c r="CC1537" s="2"/>
      <c r="CD1537" s="2"/>
      <c r="CE1537" s="2"/>
      <c r="CF1537" s="2"/>
      <c r="CG1537" s="2"/>
      <c r="CH1537" s="2"/>
      <c r="CI1537" s="2"/>
      <c r="CJ1537" s="2"/>
      <c r="CK1537" s="2"/>
      <c r="CL1537" s="2"/>
      <c r="CM1537" s="2"/>
      <c r="CN1537" s="2"/>
      <c r="CO1537" s="2"/>
      <c r="CP1537" s="2"/>
      <c r="CQ1537" s="2"/>
      <c r="CR1537" s="2"/>
      <c r="CS1537" s="2"/>
      <c r="CT1537" s="2"/>
      <c r="CU1537" s="2"/>
      <c r="CV1537" s="2"/>
      <c r="CW1537" s="2"/>
      <c r="CX1537" s="2"/>
      <c r="CY1537" s="2"/>
      <c r="CZ1537" s="2"/>
      <c r="DA1537" s="2"/>
      <c r="DB1537" s="2"/>
      <c r="DC1537" s="2"/>
      <c r="DD1537" s="2"/>
      <c r="DE1537" s="2"/>
      <c r="DF1537" s="2"/>
      <c r="DG1537" s="2"/>
      <c r="DH1537" s="2"/>
      <c r="DI1537" s="2"/>
    </row>
    <row r="1538" spans="8:113" x14ac:dyDescent="0.25">
      <c r="H1538" s="2"/>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c r="AQ1538" s="2"/>
      <c r="AR1538" s="2"/>
      <c r="AS1538" s="2"/>
      <c r="AT1538" s="2"/>
      <c r="AU1538" s="2"/>
      <c r="AV1538" s="2"/>
      <c r="AW1538" s="2"/>
      <c r="AX1538" s="2"/>
      <c r="AY1538" s="2"/>
      <c r="AZ1538" s="2"/>
      <c r="BA1538" s="2"/>
      <c r="BB1538" s="2"/>
      <c r="BC1538" s="2"/>
      <c r="BD1538" s="2"/>
      <c r="BE1538" s="2"/>
      <c r="BF1538" s="2"/>
      <c r="BG1538" s="2"/>
      <c r="BH1538" s="2"/>
      <c r="BI1538" s="2"/>
      <c r="BJ1538" s="2"/>
      <c r="BK1538" s="2"/>
      <c r="BL1538" s="2"/>
      <c r="BM1538" s="2"/>
      <c r="BN1538" s="2"/>
      <c r="BO1538" s="2"/>
      <c r="BP1538" s="2"/>
      <c r="BQ1538" s="2"/>
      <c r="BR1538" s="2"/>
      <c r="BS1538" s="2"/>
      <c r="BT1538" s="2"/>
      <c r="BU1538" s="2"/>
      <c r="BV1538" s="2"/>
      <c r="BW1538" s="2"/>
      <c r="BX1538" s="2"/>
      <c r="BY1538" s="2"/>
      <c r="BZ1538" s="2"/>
      <c r="CA1538" s="2"/>
      <c r="CB1538" s="2"/>
      <c r="CC1538" s="2"/>
      <c r="CD1538" s="2"/>
      <c r="CE1538" s="2"/>
      <c r="CF1538" s="2"/>
      <c r="CG1538" s="2"/>
      <c r="CH1538" s="2"/>
      <c r="CI1538" s="2"/>
      <c r="CJ1538" s="2"/>
      <c r="CK1538" s="2"/>
      <c r="CL1538" s="2"/>
      <c r="CM1538" s="2"/>
      <c r="CN1538" s="2"/>
      <c r="CO1538" s="2"/>
      <c r="CP1538" s="2"/>
      <c r="CQ1538" s="2"/>
      <c r="CR1538" s="2"/>
      <c r="CS1538" s="2"/>
      <c r="CT1538" s="2"/>
      <c r="CU1538" s="2"/>
      <c r="CV1538" s="2"/>
      <c r="CW1538" s="2"/>
      <c r="CX1538" s="2"/>
      <c r="CY1538" s="2"/>
      <c r="CZ1538" s="2"/>
      <c r="DA1538" s="2"/>
      <c r="DB1538" s="2"/>
      <c r="DC1538" s="2"/>
      <c r="DD1538" s="2"/>
      <c r="DE1538" s="2"/>
      <c r="DF1538" s="2"/>
      <c r="DG1538" s="2"/>
      <c r="DH1538" s="2"/>
      <c r="DI1538" s="2"/>
    </row>
    <row r="1539" spans="8:113" x14ac:dyDescent="0.25">
      <c r="H1539" s="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c r="AQ1539" s="2"/>
      <c r="AR1539" s="2"/>
      <c r="AS1539" s="2"/>
      <c r="AT1539" s="2"/>
      <c r="AU1539" s="2"/>
      <c r="AV1539" s="2"/>
      <c r="AW1539" s="2"/>
      <c r="AX1539" s="2"/>
      <c r="AY1539" s="2"/>
      <c r="AZ1539" s="2"/>
      <c r="BA1539" s="2"/>
      <c r="BB1539" s="2"/>
      <c r="BC1539" s="2"/>
      <c r="BD1539" s="2"/>
      <c r="BE1539" s="2"/>
      <c r="BF1539" s="2"/>
      <c r="BG1539" s="2"/>
      <c r="BH1539" s="2"/>
      <c r="BI1539" s="2"/>
      <c r="BJ1539" s="2"/>
      <c r="BK1539" s="2"/>
      <c r="BL1539" s="2"/>
      <c r="BM1539" s="2"/>
      <c r="BN1539" s="2"/>
      <c r="BO1539" s="2"/>
      <c r="BP1539" s="2"/>
      <c r="BQ1539" s="2"/>
      <c r="BR1539" s="2"/>
      <c r="BS1539" s="2"/>
      <c r="BT1539" s="2"/>
      <c r="BU1539" s="2"/>
      <c r="BV1539" s="2"/>
      <c r="BW1539" s="2"/>
      <c r="BX1539" s="2"/>
      <c r="BY1539" s="2"/>
      <c r="BZ1539" s="2"/>
      <c r="CA1539" s="2"/>
      <c r="CB1539" s="2"/>
      <c r="CC1539" s="2"/>
      <c r="CD1539" s="2"/>
      <c r="CE1539" s="2"/>
      <c r="CF1539" s="2"/>
      <c r="CG1539" s="2"/>
      <c r="CH1539" s="2"/>
      <c r="CI1539" s="2"/>
      <c r="CJ1539" s="2"/>
      <c r="CK1539" s="2"/>
      <c r="CL1539" s="2"/>
      <c r="CM1539" s="2"/>
      <c r="CN1539" s="2"/>
      <c r="CO1539" s="2"/>
      <c r="CP1539" s="2"/>
      <c r="CQ1539" s="2"/>
      <c r="CR1539" s="2"/>
      <c r="CS1539" s="2"/>
      <c r="CT1539" s="2"/>
      <c r="CU1539" s="2"/>
      <c r="CV1539" s="2"/>
      <c r="CW1539" s="2"/>
      <c r="CX1539" s="2"/>
      <c r="CY1539" s="2"/>
      <c r="CZ1539" s="2"/>
      <c r="DA1539" s="2"/>
      <c r="DB1539" s="2"/>
      <c r="DC1539" s="2"/>
      <c r="DD1539" s="2"/>
      <c r="DE1539" s="2"/>
      <c r="DF1539" s="2"/>
      <c r="DG1539" s="2"/>
      <c r="DH1539" s="2"/>
      <c r="DI1539" s="2"/>
    </row>
    <row r="1540" spans="8:113" x14ac:dyDescent="0.25">
      <c r="H1540" s="2"/>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c r="AQ1540" s="2"/>
      <c r="AR1540" s="2"/>
      <c r="AS1540" s="2"/>
      <c r="AT1540" s="2"/>
      <c r="AU1540" s="2"/>
      <c r="AV1540" s="2"/>
      <c r="AW1540" s="2"/>
      <c r="AX1540" s="2"/>
      <c r="AY1540" s="2"/>
      <c r="AZ1540" s="2"/>
      <c r="BA1540" s="2"/>
      <c r="BB1540" s="2"/>
      <c r="BC1540" s="2"/>
      <c r="BD1540" s="2"/>
      <c r="BE1540" s="2"/>
      <c r="BF1540" s="2"/>
      <c r="BG1540" s="2"/>
      <c r="BH1540" s="2"/>
      <c r="BI1540" s="2"/>
      <c r="BJ1540" s="2"/>
      <c r="BK1540" s="2"/>
      <c r="BL1540" s="2"/>
      <c r="BM1540" s="2"/>
      <c r="BN1540" s="2"/>
      <c r="BO1540" s="2"/>
      <c r="BP1540" s="2"/>
      <c r="BQ1540" s="2"/>
      <c r="BR1540" s="2"/>
      <c r="BS1540" s="2"/>
      <c r="BT1540" s="2"/>
      <c r="BU1540" s="2"/>
      <c r="BV1540" s="2"/>
      <c r="BW1540" s="2"/>
      <c r="BX1540" s="2"/>
      <c r="BY1540" s="2"/>
      <c r="BZ1540" s="2"/>
      <c r="CA1540" s="2"/>
      <c r="CB1540" s="2"/>
      <c r="CC1540" s="2"/>
      <c r="CD1540" s="2"/>
      <c r="CE1540" s="2"/>
      <c r="CF1540" s="2"/>
      <c r="CG1540" s="2"/>
      <c r="CH1540" s="2"/>
      <c r="CI1540" s="2"/>
      <c r="CJ1540" s="2"/>
      <c r="CK1540" s="2"/>
      <c r="CL1540" s="2"/>
      <c r="CM1540" s="2"/>
      <c r="CN1540" s="2"/>
      <c r="CO1540" s="2"/>
      <c r="CP1540" s="2"/>
      <c r="CQ1540" s="2"/>
      <c r="CR1540" s="2"/>
      <c r="CS1540" s="2"/>
      <c r="CT1540" s="2"/>
      <c r="CU1540" s="2"/>
      <c r="CV1540" s="2"/>
      <c r="CW1540" s="2"/>
      <c r="CX1540" s="2"/>
      <c r="CY1540" s="2"/>
      <c r="CZ1540" s="2"/>
      <c r="DA1540" s="2"/>
      <c r="DB1540" s="2"/>
      <c r="DC1540" s="2"/>
      <c r="DD1540" s="2"/>
      <c r="DE1540" s="2"/>
      <c r="DF1540" s="2"/>
      <c r="DG1540" s="2"/>
      <c r="DH1540" s="2"/>
      <c r="DI1540" s="2"/>
    </row>
    <row r="1541" spans="8:113" x14ac:dyDescent="0.25">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c r="AQ1541" s="2"/>
      <c r="AR1541" s="2"/>
      <c r="AS1541" s="2"/>
      <c r="AT1541" s="2"/>
      <c r="AU1541" s="2"/>
      <c r="AV1541" s="2"/>
      <c r="AW1541" s="2"/>
      <c r="AX1541" s="2"/>
      <c r="AY1541" s="2"/>
      <c r="AZ1541" s="2"/>
      <c r="BA1541" s="2"/>
      <c r="BB1541" s="2"/>
      <c r="BC1541" s="2"/>
      <c r="BD1541" s="2"/>
      <c r="BE1541" s="2"/>
      <c r="BF1541" s="2"/>
      <c r="BG1541" s="2"/>
      <c r="BH1541" s="2"/>
      <c r="BI1541" s="2"/>
      <c r="BJ1541" s="2"/>
      <c r="BK1541" s="2"/>
      <c r="BL1541" s="2"/>
      <c r="BM1541" s="2"/>
      <c r="BN1541" s="2"/>
      <c r="BO1541" s="2"/>
      <c r="BP1541" s="2"/>
      <c r="BQ1541" s="2"/>
      <c r="BR1541" s="2"/>
      <c r="BS1541" s="2"/>
      <c r="BT1541" s="2"/>
      <c r="BU1541" s="2"/>
      <c r="BV1541" s="2"/>
      <c r="BW1541" s="2"/>
      <c r="BX1541" s="2"/>
      <c r="BY1541" s="2"/>
      <c r="BZ1541" s="2"/>
      <c r="CA1541" s="2"/>
      <c r="CB1541" s="2"/>
      <c r="CC1541" s="2"/>
      <c r="CD1541" s="2"/>
      <c r="CE1541" s="2"/>
      <c r="CF1541" s="2"/>
      <c r="CG1541" s="2"/>
      <c r="CH1541" s="2"/>
      <c r="CI1541" s="2"/>
      <c r="CJ1541" s="2"/>
      <c r="CK1541" s="2"/>
      <c r="CL1541" s="2"/>
      <c r="CM1541" s="2"/>
      <c r="CN1541" s="2"/>
      <c r="CO1541" s="2"/>
      <c r="CP1541" s="2"/>
      <c r="CQ1541" s="2"/>
      <c r="CR1541" s="2"/>
      <c r="CS1541" s="2"/>
      <c r="CT1541" s="2"/>
      <c r="CU1541" s="2"/>
      <c r="CV1541" s="2"/>
      <c r="CW1541" s="2"/>
      <c r="CX1541" s="2"/>
      <c r="CY1541" s="2"/>
      <c r="CZ1541" s="2"/>
      <c r="DA1541" s="2"/>
      <c r="DB1541" s="2"/>
      <c r="DC1541" s="2"/>
      <c r="DD1541" s="2"/>
      <c r="DE1541" s="2"/>
      <c r="DF1541" s="2"/>
      <c r="DG1541" s="2"/>
      <c r="DH1541" s="2"/>
      <c r="DI1541" s="2"/>
    </row>
    <row r="1542" spans="8:113" x14ac:dyDescent="0.25">
      <c r="H1542" s="2"/>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2"/>
      <c r="AF1542" s="2"/>
      <c r="AG1542" s="2"/>
      <c r="AH1542" s="2"/>
      <c r="AI1542" s="2"/>
      <c r="AJ1542" s="2"/>
      <c r="AK1542" s="2"/>
      <c r="AL1542" s="2"/>
      <c r="AM1542" s="2"/>
      <c r="AN1542" s="2"/>
      <c r="AO1542" s="2"/>
      <c r="AP1542" s="2"/>
      <c r="AQ1542" s="2"/>
      <c r="AR1542" s="2"/>
      <c r="AS1542" s="2"/>
      <c r="AT1542" s="2"/>
      <c r="AU1542" s="2"/>
      <c r="AV1542" s="2"/>
      <c r="AW1542" s="2"/>
      <c r="AX1542" s="2"/>
      <c r="AY1542" s="2"/>
      <c r="AZ1542" s="2"/>
      <c r="BA1542" s="2"/>
      <c r="BB1542" s="2"/>
      <c r="BC1542" s="2"/>
      <c r="BD1542" s="2"/>
      <c r="BE1542" s="2"/>
      <c r="BF1542" s="2"/>
      <c r="BG1542" s="2"/>
      <c r="BH1542" s="2"/>
      <c r="BI1542" s="2"/>
      <c r="BJ1542" s="2"/>
      <c r="BK1542" s="2"/>
      <c r="BL1542" s="2"/>
      <c r="BM1542" s="2"/>
      <c r="BN1542" s="2"/>
      <c r="BO1542" s="2"/>
      <c r="BP1542" s="2"/>
      <c r="BQ1542" s="2"/>
      <c r="BR1542" s="2"/>
      <c r="BS1542" s="2"/>
      <c r="BT1542" s="2"/>
      <c r="BU1542" s="2"/>
      <c r="BV1542" s="2"/>
      <c r="BW1542" s="2"/>
      <c r="BX1542" s="2"/>
      <c r="BY1542" s="2"/>
      <c r="BZ1542" s="2"/>
      <c r="CA1542" s="2"/>
      <c r="CB1542" s="2"/>
      <c r="CC1542" s="2"/>
      <c r="CD1542" s="2"/>
      <c r="CE1542" s="2"/>
      <c r="CF1542" s="2"/>
      <c r="CG1542" s="2"/>
      <c r="CH1542" s="2"/>
      <c r="CI1542" s="2"/>
      <c r="CJ1542" s="2"/>
      <c r="CK1542" s="2"/>
      <c r="CL1542" s="2"/>
      <c r="CM1542" s="2"/>
      <c r="CN1542" s="2"/>
      <c r="CO1542" s="2"/>
      <c r="CP1542" s="2"/>
      <c r="CQ1542" s="2"/>
      <c r="CR1542" s="2"/>
      <c r="CS1542" s="2"/>
      <c r="CT1542" s="2"/>
      <c r="CU1542" s="2"/>
      <c r="CV1542" s="2"/>
      <c r="CW1542" s="2"/>
      <c r="CX1542" s="2"/>
      <c r="CY1542" s="2"/>
      <c r="CZ1542" s="2"/>
      <c r="DA1542" s="2"/>
      <c r="DB1542" s="2"/>
      <c r="DC1542" s="2"/>
      <c r="DD1542" s="2"/>
      <c r="DE1542" s="2"/>
      <c r="DF1542" s="2"/>
      <c r="DG1542" s="2"/>
      <c r="DH1542" s="2"/>
      <c r="DI1542" s="2"/>
    </row>
    <row r="1543" spans="8:113" x14ac:dyDescent="0.25">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c r="AQ1543" s="2"/>
      <c r="AR1543" s="2"/>
      <c r="AS1543" s="2"/>
      <c r="AT1543" s="2"/>
      <c r="AU1543" s="2"/>
      <c r="AV1543" s="2"/>
      <c r="AW1543" s="2"/>
      <c r="AX1543" s="2"/>
      <c r="AY1543" s="2"/>
      <c r="AZ1543" s="2"/>
      <c r="BA1543" s="2"/>
      <c r="BB1543" s="2"/>
      <c r="BC1543" s="2"/>
      <c r="BD1543" s="2"/>
      <c r="BE1543" s="2"/>
      <c r="BF1543" s="2"/>
      <c r="BG1543" s="2"/>
      <c r="BH1543" s="2"/>
      <c r="BI1543" s="2"/>
      <c r="BJ1543" s="2"/>
      <c r="BK1543" s="2"/>
      <c r="BL1543" s="2"/>
      <c r="BM1543" s="2"/>
      <c r="BN1543" s="2"/>
      <c r="BO1543" s="2"/>
      <c r="BP1543" s="2"/>
      <c r="BQ1543" s="2"/>
      <c r="BR1543" s="2"/>
      <c r="BS1543" s="2"/>
      <c r="BT1543" s="2"/>
      <c r="BU1543" s="2"/>
      <c r="BV1543" s="2"/>
      <c r="BW1543" s="2"/>
      <c r="BX1543" s="2"/>
      <c r="BY1543" s="2"/>
      <c r="BZ1543" s="2"/>
      <c r="CA1543" s="2"/>
      <c r="CB1543" s="2"/>
      <c r="CC1543" s="2"/>
      <c r="CD1543" s="2"/>
      <c r="CE1543" s="2"/>
      <c r="CF1543" s="2"/>
      <c r="CG1543" s="2"/>
      <c r="CH1543" s="2"/>
      <c r="CI1543" s="2"/>
      <c r="CJ1543" s="2"/>
      <c r="CK1543" s="2"/>
      <c r="CL1543" s="2"/>
      <c r="CM1543" s="2"/>
      <c r="CN1543" s="2"/>
      <c r="CO1543" s="2"/>
      <c r="CP1543" s="2"/>
      <c r="CQ1543" s="2"/>
      <c r="CR1543" s="2"/>
      <c r="CS1543" s="2"/>
      <c r="CT1543" s="2"/>
      <c r="CU1543" s="2"/>
      <c r="CV1543" s="2"/>
      <c r="CW1543" s="2"/>
      <c r="CX1543" s="2"/>
      <c r="CY1543" s="2"/>
      <c r="CZ1543" s="2"/>
      <c r="DA1543" s="2"/>
      <c r="DB1543" s="2"/>
      <c r="DC1543" s="2"/>
      <c r="DD1543" s="2"/>
      <c r="DE1543" s="2"/>
      <c r="DF1543" s="2"/>
      <c r="DG1543" s="2"/>
      <c r="DH1543" s="2"/>
      <c r="DI1543" s="2"/>
    </row>
    <row r="1544" spans="8:113" x14ac:dyDescent="0.25">
      <c r="H1544" s="2"/>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2"/>
      <c r="AF1544" s="2"/>
      <c r="AG1544" s="2"/>
      <c r="AH1544" s="2"/>
      <c r="AI1544" s="2"/>
      <c r="AJ1544" s="2"/>
      <c r="AK1544" s="2"/>
      <c r="AL1544" s="2"/>
      <c r="AM1544" s="2"/>
      <c r="AN1544" s="2"/>
      <c r="AO1544" s="2"/>
      <c r="AP1544" s="2"/>
      <c r="AQ1544" s="2"/>
      <c r="AR1544" s="2"/>
      <c r="AS1544" s="2"/>
      <c r="AT1544" s="2"/>
      <c r="AU1544" s="2"/>
      <c r="AV1544" s="2"/>
      <c r="AW1544" s="2"/>
      <c r="AX1544" s="2"/>
      <c r="AY1544" s="2"/>
      <c r="AZ1544" s="2"/>
      <c r="BA1544" s="2"/>
      <c r="BB1544" s="2"/>
      <c r="BC1544" s="2"/>
      <c r="BD1544" s="2"/>
      <c r="BE1544" s="2"/>
      <c r="BF1544" s="2"/>
      <c r="BG1544" s="2"/>
      <c r="BH1544" s="2"/>
      <c r="BI1544" s="2"/>
      <c r="BJ1544" s="2"/>
      <c r="BK1544" s="2"/>
      <c r="BL1544" s="2"/>
      <c r="BM1544" s="2"/>
      <c r="BN1544" s="2"/>
      <c r="BO1544" s="2"/>
      <c r="BP1544" s="2"/>
      <c r="BQ1544" s="2"/>
      <c r="BR1544" s="2"/>
      <c r="BS1544" s="2"/>
      <c r="BT1544" s="2"/>
      <c r="BU1544" s="2"/>
      <c r="BV1544" s="2"/>
      <c r="BW1544" s="2"/>
      <c r="BX1544" s="2"/>
      <c r="BY1544" s="2"/>
      <c r="BZ1544" s="2"/>
      <c r="CA1544" s="2"/>
      <c r="CB1544" s="2"/>
      <c r="CC1544" s="2"/>
      <c r="CD1544" s="2"/>
      <c r="CE1544" s="2"/>
      <c r="CF1544" s="2"/>
      <c r="CG1544" s="2"/>
      <c r="CH1544" s="2"/>
      <c r="CI1544" s="2"/>
      <c r="CJ1544" s="2"/>
      <c r="CK1544" s="2"/>
      <c r="CL1544" s="2"/>
      <c r="CM1544" s="2"/>
      <c r="CN1544" s="2"/>
      <c r="CO1544" s="2"/>
      <c r="CP1544" s="2"/>
      <c r="CQ1544" s="2"/>
      <c r="CR1544" s="2"/>
      <c r="CS1544" s="2"/>
      <c r="CT1544" s="2"/>
      <c r="CU1544" s="2"/>
      <c r="CV1544" s="2"/>
      <c r="CW1544" s="2"/>
      <c r="CX1544" s="2"/>
      <c r="CY1544" s="2"/>
      <c r="CZ1544" s="2"/>
      <c r="DA1544" s="2"/>
      <c r="DB1544" s="2"/>
      <c r="DC1544" s="2"/>
      <c r="DD1544" s="2"/>
      <c r="DE1544" s="2"/>
      <c r="DF1544" s="2"/>
      <c r="DG1544" s="2"/>
      <c r="DH1544" s="2"/>
      <c r="DI1544" s="2"/>
    </row>
    <row r="1545" spans="8:113" x14ac:dyDescent="0.25">
      <c r="H1545" s="2"/>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2"/>
      <c r="AF1545" s="2"/>
      <c r="AG1545" s="2"/>
      <c r="AH1545" s="2"/>
      <c r="AI1545" s="2"/>
      <c r="AJ1545" s="2"/>
      <c r="AK1545" s="2"/>
      <c r="AL1545" s="2"/>
      <c r="AM1545" s="2"/>
      <c r="AN1545" s="2"/>
      <c r="AO1545" s="2"/>
      <c r="AP1545" s="2"/>
      <c r="AQ1545" s="2"/>
      <c r="AR1545" s="2"/>
      <c r="AS1545" s="2"/>
      <c r="AT1545" s="2"/>
      <c r="AU1545" s="2"/>
      <c r="AV1545" s="2"/>
      <c r="AW1545" s="2"/>
      <c r="AX1545" s="2"/>
      <c r="AY1545" s="2"/>
      <c r="AZ1545" s="2"/>
      <c r="BA1545" s="2"/>
      <c r="BB1545" s="2"/>
      <c r="BC1545" s="2"/>
      <c r="BD1545" s="2"/>
      <c r="BE1545" s="2"/>
      <c r="BF1545" s="2"/>
      <c r="BG1545" s="2"/>
      <c r="BH1545" s="2"/>
      <c r="BI1545" s="2"/>
      <c r="BJ1545" s="2"/>
      <c r="BK1545" s="2"/>
      <c r="BL1545" s="2"/>
      <c r="BM1545" s="2"/>
      <c r="BN1545" s="2"/>
      <c r="BO1545" s="2"/>
      <c r="BP1545" s="2"/>
      <c r="BQ1545" s="2"/>
      <c r="BR1545" s="2"/>
      <c r="BS1545" s="2"/>
      <c r="BT1545" s="2"/>
      <c r="BU1545" s="2"/>
      <c r="BV1545" s="2"/>
      <c r="BW1545" s="2"/>
      <c r="BX1545" s="2"/>
      <c r="BY1545" s="2"/>
      <c r="BZ1545" s="2"/>
      <c r="CA1545" s="2"/>
      <c r="CB1545" s="2"/>
      <c r="CC1545" s="2"/>
      <c r="CD1545" s="2"/>
      <c r="CE1545" s="2"/>
      <c r="CF1545" s="2"/>
      <c r="CG1545" s="2"/>
      <c r="CH1545" s="2"/>
      <c r="CI1545" s="2"/>
      <c r="CJ1545" s="2"/>
      <c r="CK1545" s="2"/>
      <c r="CL1545" s="2"/>
      <c r="CM1545" s="2"/>
      <c r="CN1545" s="2"/>
      <c r="CO1545" s="2"/>
      <c r="CP1545" s="2"/>
      <c r="CQ1545" s="2"/>
      <c r="CR1545" s="2"/>
      <c r="CS1545" s="2"/>
      <c r="CT1545" s="2"/>
      <c r="CU1545" s="2"/>
      <c r="CV1545" s="2"/>
      <c r="CW1545" s="2"/>
      <c r="CX1545" s="2"/>
      <c r="CY1545" s="2"/>
      <c r="CZ1545" s="2"/>
      <c r="DA1545" s="2"/>
      <c r="DB1545" s="2"/>
      <c r="DC1545" s="2"/>
      <c r="DD1545" s="2"/>
      <c r="DE1545" s="2"/>
      <c r="DF1545" s="2"/>
      <c r="DG1545" s="2"/>
      <c r="DH1545" s="2"/>
      <c r="DI1545" s="2"/>
    </row>
    <row r="1546" spans="8:113" x14ac:dyDescent="0.25">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c r="AQ1546" s="2"/>
      <c r="AR1546" s="2"/>
      <c r="AS1546" s="2"/>
      <c r="AT1546" s="2"/>
      <c r="AU1546" s="2"/>
      <c r="AV1546" s="2"/>
      <c r="AW1546" s="2"/>
      <c r="AX1546" s="2"/>
      <c r="AY1546" s="2"/>
      <c r="AZ1546" s="2"/>
      <c r="BA1546" s="2"/>
      <c r="BB1546" s="2"/>
      <c r="BC1546" s="2"/>
      <c r="BD1546" s="2"/>
      <c r="BE1546" s="2"/>
      <c r="BF1546" s="2"/>
      <c r="BG1546" s="2"/>
      <c r="BH1546" s="2"/>
      <c r="BI1546" s="2"/>
      <c r="BJ1546" s="2"/>
      <c r="BK1546" s="2"/>
      <c r="BL1546" s="2"/>
      <c r="BM1546" s="2"/>
      <c r="BN1546" s="2"/>
      <c r="BO1546" s="2"/>
      <c r="BP1546" s="2"/>
      <c r="BQ1546" s="2"/>
      <c r="BR1546" s="2"/>
      <c r="BS1546" s="2"/>
      <c r="BT1546" s="2"/>
      <c r="BU1546" s="2"/>
      <c r="BV1546" s="2"/>
      <c r="BW1546" s="2"/>
      <c r="BX1546" s="2"/>
      <c r="BY1546" s="2"/>
      <c r="BZ1546" s="2"/>
      <c r="CA1546" s="2"/>
      <c r="CB1546" s="2"/>
      <c r="CC1546" s="2"/>
      <c r="CD1546" s="2"/>
      <c r="CE1546" s="2"/>
      <c r="CF1546" s="2"/>
      <c r="CG1546" s="2"/>
      <c r="CH1546" s="2"/>
      <c r="CI1546" s="2"/>
      <c r="CJ1546" s="2"/>
      <c r="CK1546" s="2"/>
      <c r="CL1546" s="2"/>
      <c r="CM1546" s="2"/>
      <c r="CN1546" s="2"/>
      <c r="CO1546" s="2"/>
      <c r="CP1546" s="2"/>
      <c r="CQ1546" s="2"/>
      <c r="CR1546" s="2"/>
      <c r="CS1546" s="2"/>
      <c r="CT1546" s="2"/>
      <c r="CU1546" s="2"/>
      <c r="CV1546" s="2"/>
      <c r="CW1546" s="2"/>
      <c r="CX1546" s="2"/>
      <c r="CY1546" s="2"/>
      <c r="CZ1546" s="2"/>
      <c r="DA1546" s="2"/>
      <c r="DB1546" s="2"/>
      <c r="DC1546" s="2"/>
      <c r="DD1546" s="2"/>
      <c r="DE1546" s="2"/>
      <c r="DF1546" s="2"/>
      <c r="DG1546" s="2"/>
      <c r="DH1546" s="2"/>
      <c r="DI1546" s="2"/>
    </row>
    <row r="1547" spans="8:113" x14ac:dyDescent="0.25">
      <c r="H1547" s="2"/>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c r="AQ1547" s="2"/>
      <c r="AR1547" s="2"/>
      <c r="AS1547" s="2"/>
      <c r="AT1547" s="2"/>
      <c r="AU1547" s="2"/>
      <c r="AV1547" s="2"/>
      <c r="AW1547" s="2"/>
      <c r="AX1547" s="2"/>
      <c r="AY1547" s="2"/>
      <c r="AZ1547" s="2"/>
      <c r="BA1547" s="2"/>
      <c r="BB1547" s="2"/>
      <c r="BC1547" s="2"/>
      <c r="BD1547" s="2"/>
      <c r="BE1547" s="2"/>
      <c r="BF1547" s="2"/>
      <c r="BG1547" s="2"/>
      <c r="BH1547" s="2"/>
      <c r="BI1547" s="2"/>
      <c r="BJ1547" s="2"/>
      <c r="BK1547" s="2"/>
      <c r="BL1547" s="2"/>
      <c r="BM1547" s="2"/>
      <c r="BN1547" s="2"/>
      <c r="BO1547" s="2"/>
      <c r="BP1547" s="2"/>
      <c r="BQ1547" s="2"/>
      <c r="BR1547" s="2"/>
      <c r="BS1547" s="2"/>
      <c r="BT1547" s="2"/>
      <c r="BU1547" s="2"/>
      <c r="BV1547" s="2"/>
      <c r="BW1547" s="2"/>
      <c r="BX1547" s="2"/>
      <c r="BY1547" s="2"/>
      <c r="BZ1547" s="2"/>
      <c r="CA1547" s="2"/>
      <c r="CB1547" s="2"/>
      <c r="CC1547" s="2"/>
      <c r="CD1547" s="2"/>
      <c r="CE1547" s="2"/>
      <c r="CF1547" s="2"/>
      <c r="CG1547" s="2"/>
      <c r="CH1547" s="2"/>
      <c r="CI1547" s="2"/>
      <c r="CJ1547" s="2"/>
      <c r="CK1547" s="2"/>
      <c r="CL1547" s="2"/>
      <c r="CM1547" s="2"/>
      <c r="CN1547" s="2"/>
      <c r="CO1547" s="2"/>
      <c r="CP1547" s="2"/>
      <c r="CQ1547" s="2"/>
      <c r="CR1547" s="2"/>
      <c r="CS1547" s="2"/>
      <c r="CT1547" s="2"/>
      <c r="CU1547" s="2"/>
      <c r="CV1547" s="2"/>
      <c r="CW1547" s="2"/>
      <c r="CX1547" s="2"/>
      <c r="CY1547" s="2"/>
      <c r="CZ1547" s="2"/>
      <c r="DA1547" s="2"/>
      <c r="DB1547" s="2"/>
      <c r="DC1547" s="2"/>
      <c r="DD1547" s="2"/>
      <c r="DE1547" s="2"/>
      <c r="DF1547" s="2"/>
      <c r="DG1547" s="2"/>
      <c r="DH1547" s="2"/>
      <c r="DI1547" s="2"/>
    </row>
    <row r="1548" spans="8:113" x14ac:dyDescent="0.25">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c r="AQ1548" s="2"/>
      <c r="AR1548" s="2"/>
      <c r="AS1548" s="2"/>
      <c r="AT1548" s="2"/>
      <c r="AU1548" s="2"/>
      <c r="AV1548" s="2"/>
      <c r="AW1548" s="2"/>
      <c r="AX1548" s="2"/>
      <c r="AY1548" s="2"/>
      <c r="AZ1548" s="2"/>
      <c r="BA1548" s="2"/>
      <c r="BB1548" s="2"/>
      <c r="BC1548" s="2"/>
      <c r="BD1548" s="2"/>
      <c r="BE1548" s="2"/>
      <c r="BF1548" s="2"/>
      <c r="BG1548" s="2"/>
      <c r="BH1548" s="2"/>
      <c r="BI1548" s="2"/>
      <c r="BJ1548" s="2"/>
      <c r="BK1548" s="2"/>
      <c r="BL1548" s="2"/>
      <c r="BM1548" s="2"/>
      <c r="BN1548" s="2"/>
      <c r="BO1548" s="2"/>
      <c r="BP1548" s="2"/>
      <c r="BQ1548" s="2"/>
      <c r="BR1548" s="2"/>
      <c r="BS1548" s="2"/>
      <c r="BT1548" s="2"/>
      <c r="BU1548" s="2"/>
      <c r="BV1548" s="2"/>
      <c r="BW1548" s="2"/>
      <c r="BX1548" s="2"/>
      <c r="BY1548" s="2"/>
      <c r="BZ1548" s="2"/>
      <c r="CA1548" s="2"/>
      <c r="CB1548" s="2"/>
      <c r="CC1548" s="2"/>
      <c r="CD1548" s="2"/>
      <c r="CE1548" s="2"/>
      <c r="CF1548" s="2"/>
      <c r="CG1548" s="2"/>
      <c r="CH1548" s="2"/>
      <c r="CI1548" s="2"/>
      <c r="CJ1548" s="2"/>
      <c r="CK1548" s="2"/>
      <c r="CL1548" s="2"/>
      <c r="CM1548" s="2"/>
      <c r="CN1548" s="2"/>
      <c r="CO1548" s="2"/>
      <c r="CP1548" s="2"/>
      <c r="CQ1548" s="2"/>
      <c r="CR1548" s="2"/>
      <c r="CS1548" s="2"/>
      <c r="CT1548" s="2"/>
      <c r="CU1548" s="2"/>
      <c r="CV1548" s="2"/>
      <c r="CW1548" s="2"/>
      <c r="CX1548" s="2"/>
      <c r="CY1548" s="2"/>
      <c r="CZ1548" s="2"/>
      <c r="DA1548" s="2"/>
      <c r="DB1548" s="2"/>
      <c r="DC1548" s="2"/>
      <c r="DD1548" s="2"/>
      <c r="DE1548" s="2"/>
      <c r="DF1548" s="2"/>
      <c r="DG1548" s="2"/>
      <c r="DH1548" s="2"/>
      <c r="DI1548" s="2"/>
    </row>
    <row r="1549" spans="8:113" x14ac:dyDescent="0.25">
      <c r="H1549" s="2"/>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c r="AQ1549" s="2"/>
      <c r="AR1549" s="2"/>
      <c r="AS1549" s="2"/>
      <c r="AT1549" s="2"/>
      <c r="AU1549" s="2"/>
      <c r="AV1549" s="2"/>
      <c r="AW1549" s="2"/>
      <c r="AX1549" s="2"/>
      <c r="AY1549" s="2"/>
      <c r="AZ1549" s="2"/>
      <c r="BA1549" s="2"/>
      <c r="BB1549" s="2"/>
      <c r="BC1549" s="2"/>
      <c r="BD1549" s="2"/>
      <c r="BE1549" s="2"/>
      <c r="BF1549" s="2"/>
      <c r="BG1549" s="2"/>
      <c r="BH1549" s="2"/>
      <c r="BI1549" s="2"/>
      <c r="BJ1549" s="2"/>
      <c r="BK1549" s="2"/>
      <c r="BL1549" s="2"/>
      <c r="BM1549" s="2"/>
      <c r="BN1549" s="2"/>
      <c r="BO1549" s="2"/>
      <c r="BP1549" s="2"/>
      <c r="BQ1549" s="2"/>
      <c r="BR1549" s="2"/>
      <c r="BS1549" s="2"/>
      <c r="BT1549" s="2"/>
      <c r="BU1549" s="2"/>
      <c r="BV1549" s="2"/>
      <c r="BW1549" s="2"/>
      <c r="BX1549" s="2"/>
      <c r="BY1549" s="2"/>
      <c r="BZ1549" s="2"/>
      <c r="CA1549" s="2"/>
      <c r="CB1549" s="2"/>
      <c r="CC1549" s="2"/>
      <c r="CD1549" s="2"/>
      <c r="CE1549" s="2"/>
      <c r="CF1549" s="2"/>
      <c r="CG1549" s="2"/>
      <c r="CH1549" s="2"/>
      <c r="CI1549" s="2"/>
      <c r="CJ1549" s="2"/>
      <c r="CK1549" s="2"/>
      <c r="CL1549" s="2"/>
      <c r="CM1549" s="2"/>
      <c r="CN1549" s="2"/>
      <c r="CO1549" s="2"/>
      <c r="CP1549" s="2"/>
      <c r="CQ1549" s="2"/>
      <c r="CR1549" s="2"/>
      <c r="CS1549" s="2"/>
      <c r="CT1549" s="2"/>
      <c r="CU1549" s="2"/>
      <c r="CV1549" s="2"/>
      <c r="CW1549" s="2"/>
      <c r="CX1549" s="2"/>
      <c r="CY1549" s="2"/>
      <c r="CZ1549" s="2"/>
      <c r="DA1549" s="2"/>
      <c r="DB1549" s="2"/>
      <c r="DC1549" s="2"/>
      <c r="DD1549" s="2"/>
      <c r="DE1549" s="2"/>
      <c r="DF1549" s="2"/>
      <c r="DG1549" s="2"/>
      <c r="DH1549" s="2"/>
      <c r="DI1549" s="2"/>
    </row>
    <row r="1550" spans="8:113" x14ac:dyDescent="0.25">
      <c r="H1550" s="2"/>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c r="AQ1550" s="2"/>
      <c r="AR1550" s="2"/>
      <c r="AS1550" s="2"/>
      <c r="AT1550" s="2"/>
      <c r="AU1550" s="2"/>
      <c r="AV1550" s="2"/>
      <c r="AW1550" s="2"/>
      <c r="AX1550" s="2"/>
      <c r="AY1550" s="2"/>
      <c r="AZ1550" s="2"/>
      <c r="BA1550" s="2"/>
      <c r="BB1550" s="2"/>
      <c r="BC1550" s="2"/>
      <c r="BD1550" s="2"/>
      <c r="BE1550" s="2"/>
      <c r="BF1550" s="2"/>
      <c r="BG1550" s="2"/>
      <c r="BH1550" s="2"/>
      <c r="BI1550" s="2"/>
      <c r="BJ1550" s="2"/>
      <c r="BK1550" s="2"/>
      <c r="BL1550" s="2"/>
      <c r="BM1550" s="2"/>
      <c r="BN1550" s="2"/>
      <c r="BO1550" s="2"/>
      <c r="BP1550" s="2"/>
      <c r="BQ1550" s="2"/>
      <c r="BR1550" s="2"/>
      <c r="BS1550" s="2"/>
      <c r="BT1550" s="2"/>
      <c r="BU1550" s="2"/>
      <c r="BV1550" s="2"/>
      <c r="BW1550" s="2"/>
      <c r="BX1550" s="2"/>
      <c r="BY1550" s="2"/>
      <c r="BZ1550" s="2"/>
      <c r="CA1550" s="2"/>
      <c r="CB1550" s="2"/>
      <c r="CC1550" s="2"/>
      <c r="CD1550" s="2"/>
      <c r="CE1550" s="2"/>
      <c r="CF1550" s="2"/>
      <c r="CG1550" s="2"/>
      <c r="CH1550" s="2"/>
      <c r="CI1550" s="2"/>
      <c r="CJ1550" s="2"/>
      <c r="CK1550" s="2"/>
      <c r="CL1550" s="2"/>
      <c r="CM1550" s="2"/>
      <c r="CN1550" s="2"/>
      <c r="CO1550" s="2"/>
      <c r="CP1550" s="2"/>
      <c r="CQ1550" s="2"/>
      <c r="CR1550" s="2"/>
      <c r="CS1550" s="2"/>
      <c r="CT1550" s="2"/>
      <c r="CU1550" s="2"/>
      <c r="CV1550" s="2"/>
      <c r="CW1550" s="2"/>
      <c r="CX1550" s="2"/>
      <c r="CY1550" s="2"/>
      <c r="CZ1550" s="2"/>
      <c r="DA1550" s="2"/>
      <c r="DB1550" s="2"/>
      <c r="DC1550" s="2"/>
      <c r="DD1550" s="2"/>
      <c r="DE1550" s="2"/>
      <c r="DF1550" s="2"/>
      <c r="DG1550" s="2"/>
      <c r="DH1550" s="2"/>
      <c r="DI1550" s="2"/>
    </row>
    <row r="1551" spans="8:113" x14ac:dyDescent="0.25">
      <c r="H1551" s="2"/>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c r="AQ1551" s="2"/>
      <c r="AR1551" s="2"/>
      <c r="AS1551" s="2"/>
      <c r="AT1551" s="2"/>
      <c r="AU1551" s="2"/>
      <c r="AV1551" s="2"/>
      <c r="AW1551" s="2"/>
      <c r="AX1551" s="2"/>
      <c r="AY1551" s="2"/>
      <c r="AZ1551" s="2"/>
      <c r="BA1551" s="2"/>
      <c r="BB1551" s="2"/>
      <c r="BC1551" s="2"/>
      <c r="BD1551" s="2"/>
      <c r="BE1551" s="2"/>
      <c r="BF1551" s="2"/>
      <c r="BG1551" s="2"/>
      <c r="BH1551" s="2"/>
      <c r="BI1551" s="2"/>
      <c r="BJ1551" s="2"/>
      <c r="BK1551" s="2"/>
      <c r="BL1551" s="2"/>
      <c r="BM1551" s="2"/>
      <c r="BN1551" s="2"/>
      <c r="BO1551" s="2"/>
      <c r="BP1551" s="2"/>
      <c r="BQ1551" s="2"/>
      <c r="BR1551" s="2"/>
      <c r="BS1551" s="2"/>
      <c r="BT1551" s="2"/>
      <c r="BU1551" s="2"/>
      <c r="BV1551" s="2"/>
      <c r="BW1551" s="2"/>
      <c r="BX1551" s="2"/>
      <c r="BY1551" s="2"/>
      <c r="BZ1551" s="2"/>
      <c r="CA1551" s="2"/>
      <c r="CB1551" s="2"/>
      <c r="CC1551" s="2"/>
      <c r="CD1551" s="2"/>
      <c r="CE1551" s="2"/>
      <c r="CF1551" s="2"/>
      <c r="CG1551" s="2"/>
      <c r="CH1551" s="2"/>
      <c r="CI1551" s="2"/>
      <c r="CJ1551" s="2"/>
      <c r="CK1551" s="2"/>
      <c r="CL1551" s="2"/>
      <c r="CM1551" s="2"/>
      <c r="CN1551" s="2"/>
      <c r="CO1551" s="2"/>
      <c r="CP1551" s="2"/>
      <c r="CQ1551" s="2"/>
      <c r="CR1551" s="2"/>
      <c r="CS1551" s="2"/>
      <c r="CT1551" s="2"/>
      <c r="CU1551" s="2"/>
      <c r="CV1551" s="2"/>
      <c r="CW1551" s="2"/>
      <c r="CX1551" s="2"/>
      <c r="CY1551" s="2"/>
      <c r="CZ1551" s="2"/>
      <c r="DA1551" s="2"/>
      <c r="DB1551" s="2"/>
      <c r="DC1551" s="2"/>
      <c r="DD1551" s="2"/>
      <c r="DE1551" s="2"/>
      <c r="DF1551" s="2"/>
      <c r="DG1551" s="2"/>
      <c r="DH1551" s="2"/>
      <c r="DI1551" s="2"/>
    </row>
    <row r="1552" spans="8:113" x14ac:dyDescent="0.25">
      <c r="H1552" s="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2"/>
      <c r="AP1552" s="2"/>
      <c r="AQ1552" s="2"/>
      <c r="AR1552" s="2"/>
      <c r="AS1552" s="2"/>
      <c r="AT1552" s="2"/>
      <c r="AU1552" s="2"/>
      <c r="AV1552" s="2"/>
      <c r="AW1552" s="2"/>
      <c r="AX1552" s="2"/>
      <c r="AY1552" s="2"/>
      <c r="AZ1552" s="2"/>
      <c r="BA1552" s="2"/>
      <c r="BB1552" s="2"/>
      <c r="BC1552" s="2"/>
      <c r="BD1552" s="2"/>
      <c r="BE1552" s="2"/>
      <c r="BF1552" s="2"/>
      <c r="BG1552" s="2"/>
      <c r="BH1552" s="2"/>
      <c r="BI1552" s="2"/>
      <c r="BJ1552" s="2"/>
      <c r="BK1552" s="2"/>
      <c r="BL1552" s="2"/>
      <c r="BM1552" s="2"/>
      <c r="BN1552" s="2"/>
      <c r="BO1552" s="2"/>
      <c r="BP1552" s="2"/>
      <c r="BQ1552" s="2"/>
      <c r="BR1552" s="2"/>
      <c r="BS1552" s="2"/>
      <c r="BT1552" s="2"/>
      <c r="BU1552" s="2"/>
      <c r="BV1552" s="2"/>
      <c r="BW1552" s="2"/>
      <c r="BX1552" s="2"/>
      <c r="BY1552" s="2"/>
      <c r="BZ1552" s="2"/>
      <c r="CA1552" s="2"/>
      <c r="CB1552" s="2"/>
      <c r="CC1552" s="2"/>
      <c r="CD1552" s="2"/>
      <c r="CE1552" s="2"/>
      <c r="CF1552" s="2"/>
      <c r="CG1552" s="2"/>
      <c r="CH1552" s="2"/>
      <c r="CI1552" s="2"/>
      <c r="CJ1552" s="2"/>
      <c r="CK1552" s="2"/>
      <c r="CL1552" s="2"/>
      <c r="CM1552" s="2"/>
      <c r="CN1552" s="2"/>
      <c r="CO1552" s="2"/>
      <c r="CP1552" s="2"/>
      <c r="CQ1552" s="2"/>
      <c r="CR1552" s="2"/>
      <c r="CS1552" s="2"/>
      <c r="CT1552" s="2"/>
      <c r="CU1552" s="2"/>
      <c r="CV1552" s="2"/>
      <c r="CW1552" s="2"/>
      <c r="CX1552" s="2"/>
      <c r="CY1552" s="2"/>
      <c r="CZ1552" s="2"/>
      <c r="DA1552" s="2"/>
      <c r="DB1552" s="2"/>
      <c r="DC1552" s="2"/>
      <c r="DD1552" s="2"/>
      <c r="DE1552" s="2"/>
      <c r="DF1552" s="2"/>
      <c r="DG1552" s="2"/>
      <c r="DH1552" s="2"/>
      <c r="DI1552" s="2"/>
    </row>
    <row r="1553" spans="8:113" x14ac:dyDescent="0.25">
      <c r="H1553" s="2"/>
      <c r="I1553" s="2"/>
      <c r="J1553" s="2"/>
      <c r="K1553" s="2"/>
      <c r="L1553" s="2"/>
      <c r="M1553" s="2"/>
      <c r="N1553" s="2"/>
      <c r="O1553" s="2"/>
      <c r="P1553" s="2"/>
      <c r="Q1553" s="2"/>
      <c r="R1553" s="2"/>
      <c r="S1553" s="2"/>
      <c r="T1553" s="2"/>
      <c r="U1553" s="2"/>
      <c r="V1553" s="2"/>
      <c r="W1553" s="2"/>
      <c r="X1553" s="2"/>
      <c r="Y1553" s="2"/>
      <c r="Z1553" s="2"/>
      <c r="AA1553" s="2"/>
      <c r="AB1553" s="2"/>
      <c r="AC1553" s="2"/>
      <c r="AD1553" s="2"/>
      <c r="AE1553" s="2"/>
      <c r="AF1553" s="2"/>
      <c r="AG1553" s="2"/>
      <c r="AH1553" s="2"/>
      <c r="AI1553" s="2"/>
      <c r="AJ1553" s="2"/>
      <c r="AK1553" s="2"/>
      <c r="AL1553" s="2"/>
      <c r="AM1553" s="2"/>
      <c r="AN1553" s="2"/>
      <c r="AO1553" s="2"/>
      <c r="AP1553" s="2"/>
      <c r="AQ1553" s="2"/>
      <c r="AR1553" s="2"/>
      <c r="AS1553" s="2"/>
      <c r="AT1553" s="2"/>
      <c r="AU1553" s="2"/>
      <c r="AV1553" s="2"/>
      <c r="AW1553" s="2"/>
      <c r="AX1553" s="2"/>
      <c r="AY1553" s="2"/>
      <c r="AZ1553" s="2"/>
      <c r="BA1553" s="2"/>
      <c r="BB1553" s="2"/>
      <c r="BC1553" s="2"/>
      <c r="BD1553" s="2"/>
      <c r="BE1553" s="2"/>
      <c r="BF1553" s="2"/>
      <c r="BG1553" s="2"/>
      <c r="BH1553" s="2"/>
      <c r="BI1553" s="2"/>
      <c r="BJ1553" s="2"/>
      <c r="BK1553" s="2"/>
      <c r="BL1553" s="2"/>
      <c r="BM1553" s="2"/>
      <c r="BN1553" s="2"/>
      <c r="BO1553" s="2"/>
      <c r="BP1553" s="2"/>
      <c r="BQ1553" s="2"/>
      <c r="BR1553" s="2"/>
      <c r="BS1553" s="2"/>
      <c r="BT1553" s="2"/>
      <c r="BU1553" s="2"/>
      <c r="BV1553" s="2"/>
      <c r="BW1553" s="2"/>
      <c r="BX1553" s="2"/>
      <c r="BY1553" s="2"/>
      <c r="BZ1553" s="2"/>
      <c r="CA1553" s="2"/>
      <c r="CB1553" s="2"/>
      <c r="CC1553" s="2"/>
      <c r="CD1553" s="2"/>
      <c r="CE1553" s="2"/>
      <c r="CF1553" s="2"/>
      <c r="CG1553" s="2"/>
      <c r="CH1553" s="2"/>
      <c r="CI1553" s="2"/>
      <c r="CJ1553" s="2"/>
      <c r="CK1553" s="2"/>
      <c r="CL1553" s="2"/>
      <c r="CM1553" s="2"/>
      <c r="CN1553" s="2"/>
      <c r="CO1553" s="2"/>
      <c r="CP1553" s="2"/>
      <c r="CQ1553" s="2"/>
      <c r="CR1553" s="2"/>
      <c r="CS1553" s="2"/>
      <c r="CT1553" s="2"/>
      <c r="CU1553" s="2"/>
      <c r="CV1553" s="2"/>
      <c r="CW1553" s="2"/>
      <c r="CX1553" s="2"/>
      <c r="CY1553" s="2"/>
      <c r="CZ1553" s="2"/>
      <c r="DA1553" s="2"/>
      <c r="DB1553" s="2"/>
      <c r="DC1553" s="2"/>
      <c r="DD1553" s="2"/>
      <c r="DE1553" s="2"/>
      <c r="DF1553" s="2"/>
      <c r="DG1553" s="2"/>
      <c r="DH1553" s="2"/>
      <c r="DI1553" s="2"/>
    </row>
    <row r="1554" spans="8:113" x14ac:dyDescent="0.25">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c r="AQ1554" s="2"/>
      <c r="AR1554" s="2"/>
      <c r="AS1554" s="2"/>
      <c r="AT1554" s="2"/>
      <c r="AU1554" s="2"/>
      <c r="AV1554" s="2"/>
      <c r="AW1554" s="2"/>
      <c r="AX1554" s="2"/>
      <c r="AY1554" s="2"/>
      <c r="AZ1554" s="2"/>
      <c r="BA1554" s="2"/>
      <c r="BB1554" s="2"/>
      <c r="BC1554" s="2"/>
      <c r="BD1554" s="2"/>
      <c r="BE1554" s="2"/>
      <c r="BF1554" s="2"/>
      <c r="BG1554" s="2"/>
      <c r="BH1554" s="2"/>
      <c r="BI1554" s="2"/>
      <c r="BJ1554" s="2"/>
      <c r="BK1554" s="2"/>
      <c r="BL1554" s="2"/>
      <c r="BM1554" s="2"/>
      <c r="BN1554" s="2"/>
      <c r="BO1554" s="2"/>
      <c r="BP1554" s="2"/>
      <c r="BQ1554" s="2"/>
      <c r="BR1554" s="2"/>
      <c r="BS1554" s="2"/>
      <c r="BT1554" s="2"/>
      <c r="BU1554" s="2"/>
      <c r="BV1554" s="2"/>
      <c r="BW1554" s="2"/>
      <c r="BX1554" s="2"/>
      <c r="BY1554" s="2"/>
      <c r="BZ1554" s="2"/>
      <c r="CA1554" s="2"/>
      <c r="CB1554" s="2"/>
      <c r="CC1554" s="2"/>
      <c r="CD1554" s="2"/>
      <c r="CE1554" s="2"/>
      <c r="CF1554" s="2"/>
      <c r="CG1554" s="2"/>
      <c r="CH1554" s="2"/>
      <c r="CI1554" s="2"/>
      <c r="CJ1554" s="2"/>
      <c r="CK1554" s="2"/>
      <c r="CL1554" s="2"/>
      <c r="CM1554" s="2"/>
      <c r="CN1554" s="2"/>
      <c r="CO1554" s="2"/>
      <c r="CP1554" s="2"/>
      <c r="CQ1554" s="2"/>
      <c r="CR1554" s="2"/>
      <c r="CS1554" s="2"/>
      <c r="CT1554" s="2"/>
      <c r="CU1554" s="2"/>
      <c r="CV1554" s="2"/>
      <c r="CW1554" s="2"/>
      <c r="CX1554" s="2"/>
      <c r="CY1554" s="2"/>
      <c r="CZ1554" s="2"/>
      <c r="DA1554" s="2"/>
      <c r="DB1554" s="2"/>
      <c r="DC1554" s="2"/>
      <c r="DD1554" s="2"/>
      <c r="DE1554" s="2"/>
      <c r="DF1554" s="2"/>
      <c r="DG1554" s="2"/>
      <c r="DH1554" s="2"/>
      <c r="DI1554" s="2"/>
    </row>
    <row r="1555" spans="8:113" x14ac:dyDescent="0.25">
      <c r="H1555" s="2"/>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c r="AQ1555" s="2"/>
      <c r="AR1555" s="2"/>
      <c r="AS1555" s="2"/>
      <c r="AT1555" s="2"/>
      <c r="AU1555" s="2"/>
      <c r="AV1555" s="2"/>
      <c r="AW1555" s="2"/>
      <c r="AX1555" s="2"/>
      <c r="AY1555" s="2"/>
      <c r="AZ1555" s="2"/>
      <c r="BA1555" s="2"/>
      <c r="BB1555" s="2"/>
      <c r="BC1555" s="2"/>
      <c r="BD1555" s="2"/>
      <c r="BE1555" s="2"/>
      <c r="BF1555" s="2"/>
      <c r="BG1555" s="2"/>
      <c r="BH1555" s="2"/>
      <c r="BI1555" s="2"/>
      <c r="BJ1555" s="2"/>
      <c r="BK1555" s="2"/>
      <c r="BL1555" s="2"/>
      <c r="BM1555" s="2"/>
      <c r="BN1555" s="2"/>
      <c r="BO1555" s="2"/>
      <c r="BP1555" s="2"/>
      <c r="BQ1555" s="2"/>
      <c r="BR1555" s="2"/>
      <c r="BS1555" s="2"/>
      <c r="BT1555" s="2"/>
      <c r="BU1555" s="2"/>
      <c r="BV1555" s="2"/>
      <c r="BW1555" s="2"/>
      <c r="BX1555" s="2"/>
      <c r="BY1555" s="2"/>
      <c r="BZ1555" s="2"/>
      <c r="CA1555" s="2"/>
      <c r="CB1555" s="2"/>
      <c r="CC1555" s="2"/>
      <c r="CD1555" s="2"/>
      <c r="CE1555" s="2"/>
      <c r="CF1555" s="2"/>
      <c r="CG1555" s="2"/>
      <c r="CH1555" s="2"/>
      <c r="CI1555" s="2"/>
      <c r="CJ1555" s="2"/>
      <c r="CK1555" s="2"/>
      <c r="CL1555" s="2"/>
      <c r="CM1555" s="2"/>
      <c r="CN1555" s="2"/>
      <c r="CO1555" s="2"/>
      <c r="CP1555" s="2"/>
      <c r="CQ1555" s="2"/>
      <c r="CR1555" s="2"/>
      <c r="CS1555" s="2"/>
      <c r="CT1555" s="2"/>
      <c r="CU1555" s="2"/>
      <c r="CV1555" s="2"/>
      <c r="CW1555" s="2"/>
      <c r="CX1555" s="2"/>
      <c r="CY1555" s="2"/>
      <c r="CZ1555" s="2"/>
      <c r="DA1555" s="2"/>
      <c r="DB1555" s="2"/>
      <c r="DC1555" s="2"/>
      <c r="DD1555" s="2"/>
      <c r="DE1555" s="2"/>
      <c r="DF1555" s="2"/>
      <c r="DG1555" s="2"/>
      <c r="DH1555" s="2"/>
      <c r="DI1555" s="2"/>
    </row>
    <row r="1556" spans="8:113" x14ac:dyDescent="0.25">
      <c r="H1556" s="2"/>
      <c r="I1556" s="2"/>
      <c r="J1556" s="2"/>
      <c r="K1556" s="2"/>
      <c r="L1556" s="2"/>
      <c r="M1556" s="2"/>
      <c r="N1556" s="2"/>
      <c r="O1556" s="2"/>
      <c r="P1556" s="2"/>
      <c r="Q1556" s="2"/>
      <c r="R1556" s="2"/>
      <c r="S1556" s="2"/>
      <c r="T1556" s="2"/>
      <c r="U1556" s="2"/>
      <c r="V1556" s="2"/>
      <c r="W1556" s="2"/>
      <c r="X1556" s="2"/>
      <c r="Y1556" s="2"/>
      <c r="Z1556" s="2"/>
      <c r="AA1556" s="2"/>
      <c r="AB1556" s="2"/>
      <c r="AC1556" s="2"/>
      <c r="AD1556" s="2"/>
      <c r="AE1556" s="2"/>
      <c r="AF1556" s="2"/>
      <c r="AG1556" s="2"/>
      <c r="AH1556" s="2"/>
      <c r="AI1556" s="2"/>
      <c r="AJ1556" s="2"/>
      <c r="AK1556" s="2"/>
      <c r="AL1556" s="2"/>
      <c r="AM1556" s="2"/>
      <c r="AN1556" s="2"/>
      <c r="AO1556" s="2"/>
      <c r="AP1556" s="2"/>
      <c r="AQ1556" s="2"/>
      <c r="AR1556" s="2"/>
      <c r="AS1556" s="2"/>
      <c r="AT1556" s="2"/>
      <c r="AU1556" s="2"/>
      <c r="AV1556" s="2"/>
      <c r="AW1556" s="2"/>
      <c r="AX1556" s="2"/>
      <c r="AY1556" s="2"/>
      <c r="AZ1556" s="2"/>
      <c r="BA1556" s="2"/>
      <c r="BB1556" s="2"/>
      <c r="BC1556" s="2"/>
      <c r="BD1556" s="2"/>
      <c r="BE1556" s="2"/>
      <c r="BF1556" s="2"/>
      <c r="BG1556" s="2"/>
      <c r="BH1556" s="2"/>
      <c r="BI1556" s="2"/>
      <c r="BJ1556" s="2"/>
      <c r="BK1556" s="2"/>
      <c r="BL1556" s="2"/>
      <c r="BM1556" s="2"/>
      <c r="BN1556" s="2"/>
      <c r="BO1556" s="2"/>
      <c r="BP1556" s="2"/>
      <c r="BQ1556" s="2"/>
      <c r="BR1556" s="2"/>
      <c r="BS1556" s="2"/>
      <c r="BT1556" s="2"/>
      <c r="BU1556" s="2"/>
      <c r="BV1556" s="2"/>
      <c r="BW1556" s="2"/>
      <c r="BX1556" s="2"/>
      <c r="BY1556" s="2"/>
      <c r="BZ1556" s="2"/>
      <c r="CA1556" s="2"/>
      <c r="CB1556" s="2"/>
      <c r="CC1556" s="2"/>
      <c r="CD1556" s="2"/>
      <c r="CE1556" s="2"/>
      <c r="CF1556" s="2"/>
      <c r="CG1556" s="2"/>
      <c r="CH1556" s="2"/>
      <c r="CI1556" s="2"/>
      <c r="CJ1556" s="2"/>
      <c r="CK1556" s="2"/>
      <c r="CL1556" s="2"/>
      <c r="CM1556" s="2"/>
      <c r="CN1556" s="2"/>
      <c r="CO1556" s="2"/>
      <c r="CP1556" s="2"/>
      <c r="CQ1556" s="2"/>
      <c r="CR1556" s="2"/>
      <c r="CS1556" s="2"/>
      <c r="CT1556" s="2"/>
      <c r="CU1556" s="2"/>
      <c r="CV1556" s="2"/>
      <c r="CW1556" s="2"/>
      <c r="CX1556" s="2"/>
      <c r="CY1556" s="2"/>
      <c r="CZ1556" s="2"/>
      <c r="DA1556" s="2"/>
      <c r="DB1556" s="2"/>
      <c r="DC1556" s="2"/>
      <c r="DD1556" s="2"/>
      <c r="DE1556" s="2"/>
      <c r="DF1556" s="2"/>
      <c r="DG1556" s="2"/>
      <c r="DH1556" s="2"/>
      <c r="DI1556" s="2"/>
    </row>
    <row r="1557" spans="8:113" x14ac:dyDescent="0.25">
      <c r="H1557" s="2"/>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c r="AU1557" s="2"/>
      <c r="AV1557" s="2"/>
      <c r="AW1557" s="2"/>
      <c r="AX1557" s="2"/>
      <c r="AY1557" s="2"/>
      <c r="AZ1557" s="2"/>
      <c r="BA1557" s="2"/>
      <c r="BB1557" s="2"/>
      <c r="BC1557" s="2"/>
      <c r="BD1557" s="2"/>
      <c r="BE1557" s="2"/>
      <c r="BF1557" s="2"/>
      <c r="BG1557" s="2"/>
      <c r="BH1557" s="2"/>
      <c r="BI1557" s="2"/>
      <c r="BJ1557" s="2"/>
      <c r="BK1557" s="2"/>
      <c r="BL1557" s="2"/>
      <c r="BM1557" s="2"/>
      <c r="BN1557" s="2"/>
      <c r="BO1557" s="2"/>
      <c r="BP1557" s="2"/>
      <c r="BQ1557" s="2"/>
      <c r="BR1557" s="2"/>
      <c r="BS1557" s="2"/>
      <c r="BT1557" s="2"/>
      <c r="BU1557" s="2"/>
      <c r="BV1557" s="2"/>
      <c r="BW1557" s="2"/>
      <c r="BX1557" s="2"/>
      <c r="BY1557" s="2"/>
      <c r="BZ1557" s="2"/>
      <c r="CA1557" s="2"/>
      <c r="CB1557" s="2"/>
      <c r="CC1557" s="2"/>
      <c r="CD1557" s="2"/>
      <c r="CE1557" s="2"/>
      <c r="CF1557" s="2"/>
      <c r="CG1557" s="2"/>
      <c r="CH1557" s="2"/>
      <c r="CI1557" s="2"/>
      <c r="CJ1557" s="2"/>
      <c r="CK1557" s="2"/>
      <c r="CL1557" s="2"/>
      <c r="CM1557" s="2"/>
      <c r="CN1557" s="2"/>
      <c r="CO1557" s="2"/>
      <c r="CP1557" s="2"/>
      <c r="CQ1557" s="2"/>
      <c r="CR1557" s="2"/>
      <c r="CS1557" s="2"/>
      <c r="CT1557" s="2"/>
      <c r="CU1557" s="2"/>
      <c r="CV1557" s="2"/>
      <c r="CW1557" s="2"/>
      <c r="CX1557" s="2"/>
      <c r="CY1557" s="2"/>
      <c r="CZ1557" s="2"/>
      <c r="DA1557" s="2"/>
      <c r="DB1557" s="2"/>
      <c r="DC1557" s="2"/>
      <c r="DD1557" s="2"/>
      <c r="DE1557" s="2"/>
      <c r="DF1557" s="2"/>
      <c r="DG1557" s="2"/>
      <c r="DH1557" s="2"/>
      <c r="DI1557" s="2"/>
    </row>
    <row r="1558" spans="8:113" x14ac:dyDescent="0.25">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c r="AU1558" s="2"/>
      <c r="AV1558" s="2"/>
      <c r="AW1558" s="2"/>
      <c r="AX1558" s="2"/>
      <c r="AY1558" s="2"/>
      <c r="AZ1558" s="2"/>
      <c r="BA1558" s="2"/>
      <c r="BB1558" s="2"/>
      <c r="BC1558" s="2"/>
      <c r="BD1558" s="2"/>
      <c r="BE1558" s="2"/>
      <c r="BF1558" s="2"/>
      <c r="BG1558" s="2"/>
      <c r="BH1558" s="2"/>
      <c r="BI1558" s="2"/>
      <c r="BJ1558" s="2"/>
      <c r="BK1558" s="2"/>
      <c r="BL1558" s="2"/>
      <c r="BM1558" s="2"/>
      <c r="BN1558" s="2"/>
      <c r="BO1558" s="2"/>
      <c r="BP1558" s="2"/>
      <c r="BQ1558" s="2"/>
      <c r="BR1558" s="2"/>
      <c r="BS1558" s="2"/>
      <c r="BT1558" s="2"/>
      <c r="BU1558" s="2"/>
      <c r="BV1558" s="2"/>
      <c r="BW1558" s="2"/>
      <c r="BX1558" s="2"/>
      <c r="BY1558" s="2"/>
      <c r="BZ1558" s="2"/>
      <c r="CA1558" s="2"/>
      <c r="CB1558" s="2"/>
      <c r="CC1558" s="2"/>
      <c r="CD1558" s="2"/>
      <c r="CE1558" s="2"/>
      <c r="CF1558" s="2"/>
      <c r="CG1558" s="2"/>
      <c r="CH1558" s="2"/>
      <c r="CI1558" s="2"/>
      <c r="CJ1558" s="2"/>
      <c r="CK1558" s="2"/>
      <c r="CL1558" s="2"/>
      <c r="CM1558" s="2"/>
      <c r="CN1558" s="2"/>
      <c r="CO1558" s="2"/>
      <c r="CP1558" s="2"/>
      <c r="CQ1558" s="2"/>
      <c r="CR1558" s="2"/>
      <c r="CS1558" s="2"/>
      <c r="CT1558" s="2"/>
      <c r="CU1558" s="2"/>
      <c r="CV1558" s="2"/>
      <c r="CW1558" s="2"/>
      <c r="CX1558" s="2"/>
      <c r="CY1558" s="2"/>
      <c r="CZ1558" s="2"/>
      <c r="DA1558" s="2"/>
      <c r="DB1558" s="2"/>
      <c r="DC1558" s="2"/>
      <c r="DD1558" s="2"/>
      <c r="DE1558" s="2"/>
      <c r="DF1558" s="2"/>
      <c r="DG1558" s="2"/>
      <c r="DH1558" s="2"/>
      <c r="DI1558" s="2"/>
    </row>
    <row r="1559" spans="8:113" x14ac:dyDescent="0.25">
      <c r="H1559" s="2"/>
      <c r="I1559" s="2"/>
      <c r="J1559" s="2"/>
      <c r="K1559" s="2"/>
      <c r="L1559" s="2"/>
      <c r="M1559" s="2"/>
      <c r="N1559" s="2"/>
      <c r="O1559" s="2"/>
      <c r="P1559" s="2"/>
      <c r="Q1559" s="2"/>
      <c r="R1559" s="2"/>
      <c r="S1559" s="2"/>
      <c r="T1559" s="2"/>
      <c r="U1559" s="2"/>
      <c r="V1559" s="2"/>
      <c r="W1559" s="2"/>
      <c r="X1559" s="2"/>
      <c r="Y1559" s="2"/>
      <c r="Z1559" s="2"/>
      <c r="AA1559" s="2"/>
      <c r="AB1559" s="2"/>
      <c r="AC1559" s="2"/>
      <c r="AD1559" s="2"/>
      <c r="AE1559" s="2"/>
      <c r="AF1559" s="2"/>
      <c r="AG1559" s="2"/>
      <c r="AH1559" s="2"/>
      <c r="AI1559" s="2"/>
      <c r="AJ1559" s="2"/>
      <c r="AK1559" s="2"/>
      <c r="AL1559" s="2"/>
      <c r="AM1559" s="2"/>
      <c r="AN1559" s="2"/>
      <c r="AO1559" s="2"/>
      <c r="AP1559" s="2"/>
      <c r="AQ1559" s="2"/>
      <c r="AR1559" s="2"/>
      <c r="AS1559" s="2"/>
      <c r="AT1559" s="2"/>
      <c r="AU1559" s="2"/>
      <c r="AV1559" s="2"/>
      <c r="AW1559" s="2"/>
      <c r="AX1559" s="2"/>
      <c r="AY1559" s="2"/>
      <c r="AZ1559" s="2"/>
      <c r="BA1559" s="2"/>
      <c r="BB1559" s="2"/>
      <c r="BC1559" s="2"/>
      <c r="BD1559" s="2"/>
      <c r="BE1559" s="2"/>
      <c r="BF1559" s="2"/>
      <c r="BG1559" s="2"/>
      <c r="BH1559" s="2"/>
      <c r="BI1559" s="2"/>
      <c r="BJ1559" s="2"/>
      <c r="BK1559" s="2"/>
      <c r="BL1559" s="2"/>
      <c r="BM1559" s="2"/>
      <c r="BN1559" s="2"/>
      <c r="BO1559" s="2"/>
      <c r="BP1559" s="2"/>
      <c r="BQ1559" s="2"/>
      <c r="BR1559" s="2"/>
      <c r="BS1559" s="2"/>
      <c r="BT1559" s="2"/>
      <c r="BU1559" s="2"/>
      <c r="BV1559" s="2"/>
      <c r="BW1559" s="2"/>
      <c r="BX1559" s="2"/>
      <c r="BY1559" s="2"/>
      <c r="BZ1559" s="2"/>
      <c r="CA1559" s="2"/>
      <c r="CB1559" s="2"/>
      <c r="CC1559" s="2"/>
      <c r="CD1559" s="2"/>
      <c r="CE1559" s="2"/>
      <c r="CF1559" s="2"/>
      <c r="CG1559" s="2"/>
      <c r="CH1559" s="2"/>
      <c r="CI1559" s="2"/>
      <c r="CJ1559" s="2"/>
      <c r="CK1559" s="2"/>
      <c r="CL1559" s="2"/>
      <c r="CM1559" s="2"/>
      <c r="CN1559" s="2"/>
      <c r="CO1559" s="2"/>
      <c r="CP1559" s="2"/>
      <c r="CQ1559" s="2"/>
      <c r="CR1559" s="2"/>
      <c r="CS1559" s="2"/>
      <c r="CT1559" s="2"/>
      <c r="CU1559" s="2"/>
      <c r="CV1559" s="2"/>
      <c r="CW1559" s="2"/>
      <c r="CX1559" s="2"/>
      <c r="CY1559" s="2"/>
      <c r="CZ1559" s="2"/>
      <c r="DA1559" s="2"/>
      <c r="DB1559" s="2"/>
      <c r="DC1559" s="2"/>
      <c r="DD1559" s="2"/>
      <c r="DE1559" s="2"/>
      <c r="DF1559" s="2"/>
      <c r="DG1559" s="2"/>
      <c r="DH1559" s="2"/>
      <c r="DI1559" s="2"/>
    </row>
    <row r="1560" spans="8:113" x14ac:dyDescent="0.25">
      <c r="H1560" s="2"/>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2"/>
      <c r="AF1560" s="2"/>
      <c r="AG1560" s="2"/>
      <c r="AH1560" s="2"/>
      <c r="AI1560" s="2"/>
      <c r="AJ1560" s="2"/>
      <c r="AK1560" s="2"/>
      <c r="AL1560" s="2"/>
      <c r="AM1560" s="2"/>
      <c r="AN1560" s="2"/>
      <c r="AO1560" s="2"/>
      <c r="AP1560" s="2"/>
      <c r="AQ1560" s="2"/>
      <c r="AR1560" s="2"/>
      <c r="AS1560" s="2"/>
      <c r="AT1560" s="2"/>
      <c r="AU1560" s="2"/>
      <c r="AV1560" s="2"/>
      <c r="AW1560" s="2"/>
      <c r="AX1560" s="2"/>
      <c r="AY1560" s="2"/>
      <c r="AZ1560" s="2"/>
      <c r="BA1560" s="2"/>
      <c r="BB1560" s="2"/>
      <c r="BC1560" s="2"/>
      <c r="BD1560" s="2"/>
      <c r="BE1560" s="2"/>
      <c r="BF1560" s="2"/>
      <c r="BG1560" s="2"/>
      <c r="BH1560" s="2"/>
      <c r="BI1560" s="2"/>
      <c r="BJ1560" s="2"/>
      <c r="BK1560" s="2"/>
      <c r="BL1560" s="2"/>
      <c r="BM1560" s="2"/>
      <c r="BN1560" s="2"/>
      <c r="BO1560" s="2"/>
      <c r="BP1560" s="2"/>
      <c r="BQ1560" s="2"/>
      <c r="BR1560" s="2"/>
      <c r="BS1560" s="2"/>
      <c r="BT1560" s="2"/>
      <c r="BU1560" s="2"/>
      <c r="BV1560" s="2"/>
      <c r="BW1560" s="2"/>
      <c r="BX1560" s="2"/>
      <c r="BY1560" s="2"/>
      <c r="BZ1560" s="2"/>
      <c r="CA1560" s="2"/>
      <c r="CB1560" s="2"/>
      <c r="CC1560" s="2"/>
      <c r="CD1560" s="2"/>
      <c r="CE1560" s="2"/>
      <c r="CF1560" s="2"/>
      <c r="CG1560" s="2"/>
      <c r="CH1560" s="2"/>
      <c r="CI1560" s="2"/>
      <c r="CJ1560" s="2"/>
      <c r="CK1560" s="2"/>
      <c r="CL1560" s="2"/>
      <c r="CM1560" s="2"/>
      <c r="CN1560" s="2"/>
      <c r="CO1560" s="2"/>
      <c r="CP1560" s="2"/>
      <c r="CQ1560" s="2"/>
      <c r="CR1560" s="2"/>
      <c r="CS1560" s="2"/>
      <c r="CT1560" s="2"/>
      <c r="CU1560" s="2"/>
      <c r="CV1560" s="2"/>
      <c r="CW1560" s="2"/>
      <c r="CX1560" s="2"/>
      <c r="CY1560" s="2"/>
      <c r="CZ1560" s="2"/>
      <c r="DA1560" s="2"/>
      <c r="DB1560" s="2"/>
      <c r="DC1560" s="2"/>
      <c r="DD1560" s="2"/>
      <c r="DE1560" s="2"/>
      <c r="DF1560" s="2"/>
      <c r="DG1560" s="2"/>
      <c r="DH1560" s="2"/>
      <c r="DI1560" s="2"/>
    </row>
    <row r="1561" spans="8:113" x14ac:dyDescent="0.25">
      <c r="H1561" s="2"/>
      <c r="I1561" s="2"/>
      <c r="J1561" s="2"/>
      <c r="K1561" s="2"/>
      <c r="L1561" s="2"/>
      <c r="M1561" s="2"/>
      <c r="N1561" s="2"/>
      <c r="O1561" s="2"/>
      <c r="P1561" s="2"/>
      <c r="Q1561" s="2"/>
      <c r="R1561" s="2"/>
      <c r="S1561" s="2"/>
      <c r="T1561" s="2"/>
      <c r="U1561" s="2"/>
      <c r="V1561" s="2"/>
      <c r="W1561" s="2"/>
      <c r="X1561" s="2"/>
      <c r="Y1561" s="2"/>
      <c r="Z1561" s="2"/>
      <c r="AA1561" s="2"/>
      <c r="AB1561" s="2"/>
      <c r="AC1561" s="2"/>
      <c r="AD1561" s="2"/>
      <c r="AE1561" s="2"/>
      <c r="AF1561" s="2"/>
      <c r="AG1561" s="2"/>
      <c r="AH1561" s="2"/>
      <c r="AI1561" s="2"/>
      <c r="AJ1561" s="2"/>
      <c r="AK1561" s="2"/>
      <c r="AL1561" s="2"/>
      <c r="AM1561" s="2"/>
      <c r="AN1561" s="2"/>
      <c r="AO1561" s="2"/>
      <c r="AP1561" s="2"/>
      <c r="AQ1561" s="2"/>
      <c r="AR1561" s="2"/>
      <c r="AS1561" s="2"/>
      <c r="AT1561" s="2"/>
      <c r="AU1561" s="2"/>
      <c r="AV1561" s="2"/>
      <c r="AW1561" s="2"/>
      <c r="AX1561" s="2"/>
      <c r="AY1561" s="2"/>
      <c r="AZ1561" s="2"/>
      <c r="BA1561" s="2"/>
      <c r="BB1561" s="2"/>
      <c r="BC1561" s="2"/>
      <c r="BD1561" s="2"/>
      <c r="BE1561" s="2"/>
      <c r="BF1561" s="2"/>
      <c r="BG1561" s="2"/>
      <c r="BH1561" s="2"/>
      <c r="BI1561" s="2"/>
      <c r="BJ1561" s="2"/>
      <c r="BK1561" s="2"/>
      <c r="BL1561" s="2"/>
      <c r="BM1561" s="2"/>
      <c r="BN1561" s="2"/>
      <c r="BO1561" s="2"/>
      <c r="BP1561" s="2"/>
      <c r="BQ1561" s="2"/>
      <c r="BR1561" s="2"/>
      <c r="BS1561" s="2"/>
      <c r="BT1561" s="2"/>
      <c r="BU1561" s="2"/>
      <c r="BV1561" s="2"/>
      <c r="BW1561" s="2"/>
      <c r="BX1561" s="2"/>
      <c r="BY1561" s="2"/>
      <c r="BZ1561" s="2"/>
      <c r="CA1561" s="2"/>
      <c r="CB1561" s="2"/>
      <c r="CC1561" s="2"/>
      <c r="CD1561" s="2"/>
      <c r="CE1561" s="2"/>
      <c r="CF1561" s="2"/>
      <c r="CG1561" s="2"/>
      <c r="CH1561" s="2"/>
      <c r="CI1561" s="2"/>
      <c r="CJ1561" s="2"/>
      <c r="CK1561" s="2"/>
      <c r="CL1561" s="2"/>
      <c r="CM1561" s="2"/>
      <c r="CN1561" s="2"/>
      <c r="CO1561" s="2"/>
      <c r="CP1561" s="2"/>
      <c r="CQ1561" s="2"/>
      <c r="CR1561" s="2"/>
      <c r="CS1561" s="2"/>
      <c r="CT1561" s="2"/>
      <c r="CU1561" s="2"/>
      <c r="CV1561" s="2"/>
      <c r="CW1561" s="2"/>
      <c r="CX1561" s="2"/>
      <c r="CY1561" s="2"/>
      <c r="CZ1561" s="2"/>
      <c r="DA1561" s="2"/>
      <c r="DB1561" s="2"/>
      <c r="DC1561" s="2"/>
      <c r="DD1561" s="2"/>
      <c r="DE1561" s="2"/>
      <c r="DF1561" s="2"/>
      <c r="DG1561" s="2"/>
      <c r="DH1561" s="2"/>
      <c r="DI1561" s="2"/>
    </row>
    <row r="1562" spans="8:113" x14ac:dyDescent="0.25">
      <c r="H1562" s="2"/>
      <c r="I1562" s="2"/>
      <c r="J1562" s="2"/>
      <c r="K1562" s="2"/>
      <c r="L1562" s="2"/>
      <c r="M1562" s="2"/>
      <c r="N1562" s="2"/>
      <c r="O1562" s="2"/>
      <c r="P1562" s="2"/>
      <c r="Q1562" s="2"/>
      <c r="R1562" s="2"/>
      <c r="S1562" s="2"/>
      <c r="T1562" s="2"/>
      <c r="U1562" s="2"/>
      <c r="V1562" s="2"/>
      <c r="W1562" s="2"/>
      <c r="X1562" s="2"/>
      <c r="Y1562" s="2"/>
      <c r="Z1562" s="2"/>
      <c r="AA1562" s="2"/>
      <c r="AB1562" s="2"/>
      <c r="AC1562" s="2"/>
      <c r="AD1562" s="2"/>
      <c r="AE1562" s="2"/>
      <c r="AF1562" s="2"/>
      <c r="AG1562" s="2"/>
      <c r="AH1562" s="2"/>
      <c r="AI1562" s="2"/>
      <c r="AJ1562" s="2"/>
      <c r="AK1562" s="2"/>
      <c r="AL1562" s="2"/>
      <c r="AM1562" s="2"/>
      <c r="AN1562" s="2"/>
      <c r="AO1562" s="2"/>
      <c r="AP1562" s="2"/>
      <c r="AQ1562" s="2"/>
      <c r="AR1562" s="2"/>
      <c r="AS1562" s="2"/>
      <c r="AT1562" s="2"/>
      <c r="AU1562" s="2"/>
      <c r="AV1562" s="2"/>
      <c r="AW1562" s="2"/>
      <c r="AX1562" s="2"/>
      <c r="AY1562" s="2"/>
      <c r="AZ1562" s="2"/>
      <c r="BA1562" s="2"/>
      <c r="BB1562" s="2"/>
      <c r="BC1562" s="2"/>
      <c r="BD1562" s="2"/>
      <c r="BE1562" s="2"/>
      <c r="BF1562" s="2"/>
      <c r="BG1562" s="2"/>
      <c r="BH1562" s="2"/>
      <c r="BI1562" s="2"/>
      <c r="BJ1562" s="2"/>
      <c r="BK1562" s="2"/>
      <c r="BL1562" s="2"/>
      <c r="BM1562" s="2"/>
      <c r="BN1562" s="2"/>
      <c r="BO1562" s="2"/>
      <c r="BP1562" s="2"/>
      <c r="BQ1562" s="2"/>
      <c r="BR1562" s="2"/>
      <c r="BS1562" s="2"/>
      <c r="BT1562" s="2"/>
      <c r="BU1562" s="2"/>
      <c r="BV1562" s="2"/>
      <c r="BW1562" s="2"/>
      <c r="BX1562" s="2"/>
      <c r="BY1562" s="2"/>
      <c r="BZ1562" s="2"/>
      <c r="CA1562" s="2"/>
      <c r="CB1562" s="2"/>
      <c r="CC1562" s="2"/>
      <c r="CD1562" s="2"/>
      <c r="CE1562" s="2"/>
      <c r="CF1562" s="2"/>
      <c r="CG1562" s="2"/>
      <c r="CH1562" s="2"/>
      <c r="CI1562" s="2"/>
      <c r="CJ1562" s="2"/>
      <c r="CK1562" s="2"/>
      <c r="CL1562" s="2"/>
      <c r="CM1562" s="2"/>
      <c r="CN1562" s="2"/>
      <c r="CO1562" s="2"/>
      <c r="CP1562" s="2"/>
      <c r="CQ1562" s="2"/>
      <c r="CR1562" s="2"/>
      <c r="CS1562" s="2"/>
      <c r="CT1562" s="2"/>
      <c r="CU1562" s="2"/>
      <c r="CV1562" s="2"/>
      <c r="CW1562" s="2"/>
      <c r="CX1562" s="2"/>
      <c r="CY1562" s="2"/>
      <c r="CZ1562" s="2"/>
      <c r="DA1562" s="2"/>
      <c r="DB1562" s="2"/>
      <c r="DC1562" s="2"/>
      <c r="DD1562" s="2"/>
      <c r="DE1562" s="2"/>
      <c r="DF1562" s="2"/>
      <c r="DG1562" s="2"/>
      <c r="DH1562" s="2"/>
      <c r="DI1562" s="2"/>
    </row>
    <row r="1563" spans="8:113" x14ac:dyDescent="0.25">
      <c r="H1563" s="2"/>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2"/>
      <c r="AF1563" s="2"/>
      <c r="AG1563" s="2"/>
      <c r="AH1563" s="2"/>
      <c r="AI1563" s="2"/>
      <c r="AJ1563" s="2"/>
      <c r="AK1563" s="2"/>
      <c r="AL1563" s="2"/>
      <c r="AM1563" s="2"/>
      <c r="AN1563" s="2"/>
      <c r="AO1563" s="2"/>
      <c r="AP1563" s="2"/>
      <c r="AQ1563" s="2"/>
      <c r="AR1563" s="2"/>
      <c r="AS1563" s="2"/>
      <c r="AT1563" s="2"/>
      <c r="AU1563" s="2"/>
      <c r="AV1563" s="2"/>
      <c r="AW1563" s="2"/>
      <c r="AX1563" s="2"/>
      <c r="AY1563" s="2"/>
      <c r="AZ1563" s="2"/>
      <c r="BA1563" s="2"/>
      <c r="BB1563" s="2"/>
      <c r="BC1563" s="2"/>
      <c r="BD1563" s="2"/>
      <c r="BE1563" s="2"/>
      <c r="BF1563" s="2"/>
      <c r="BG1563" s="2"/>
      <c r="BH1563" s="2"/>
      <c r="BI1563" s="2"/>
      <c r="BJ1563" s="2"/>
      <c r="BK1563" s="2"/>
      <c r="BL1563" s="2"/>
      <c r="BM1563" s="2"/>
      <c r="BN1563" s="2"/>
      <c r="BO1563" s="2"/>
      <c r="BP1563" s="2"/>
      <c r="BQ1563" s="2"/>
      <c r="BR1563" s="2"/>
      <c r="BS1563" s="2"/>
      <c r="BT1563" s="2"/>
      <c r="BU1563" s="2"/>
      <c r="BV1563" s="2"/>
      <c r="BW1563" s="2"/>
      <c r="BX1563" s="2"/>
      <c r="BY1563" s="2"/>
      <c r="BZ1563" s="2"/>
      <c r="CA1563" s="2"/>
      <c r="CB1563" s="2"/>
      <c r="CC1563" s="2"/>
      <c r="CD1563" s="2"/>
      <c r="CE1563" s="2"/>
      <c r="CF1563" s="2"/>
      <c r="CG1563" s="2"/>
      <c r="CH1563" s="2"/>
      <c r="CI1563" s="2"/>
      <c r="CJ1563" s="2"/>
      <c r="CK1563" s="2"/>
      <c r="CL1563" s="2"/>
      <c r="CM1563" s="2"/>
      <c r="CN1563" s="2"/>
      <c r="CO1563" s="2"/>
      <c r="CP1563" s="2"/>
      <c r="CQ1563" s="2"/>
      <c r="CR1563" s="2"/>
      <c r="CS1563" s="2"/>
      <c r="CT1563" s="2"/>
      <c r="CU1563" s="2"/>
      <c r="CV1563" s="2"/>
      <c r="CW1563" s="2"/>
      <c r="CX1563" s="2"/>
      <c r="CY1563" s="2"/>
      <c r="CZ1563" s="2"/>
      <c r="DA1563" s="2"/>
      <c r="DB1563" s="2"/>
      <c r="DC1563" s="2"/>
      <c r="DD1563" s="2"/>
      <c r="DE1563" s="2"/>
      <c r="DF1563" s="2"/>
      <c r="DG1563" s="2"/>
      <c r="DH1563" s="2"/>
      <c r="DI1563" s="2"/>
    </row>
    <row r="1564" spans="8:113" x14ac:dyDescent="0.25">
      <c r="H1564" s="2"/>
      <c r="I1564" s="2"/>
      <c r="J1564" s="2"/>
      <c r="K1564" s="2"/>
      <c r="L1564" s="2"/>
      <c r="M1564" s="2"/>
      <c r="N1564" s="2"/>
      <c r="O1564" s="2"/>
      <c r="P1564" s="2"/>
      <c r="Q1564" s="2"/>
      <c r="R1564" s="2"/>
      <c r="S1564" s="2"/>
      <c r="T1564" s="2"/>
      <c r="U1564" s="2"/>
      <c r="V1564" s="2"/>
      <c r="W1564" s="2"/>
      <c r="X1564" s="2"/>
      <c r="Y1564" s="2"/>
      <c r="Z1564" s="2"/>
      <c r="AA1564" s="2"/>
      <c r="AB1564" s="2"/>
      <c r="AC1564" s="2"/>
      <c r="AD1564" s="2"/>
      <c r="AE1564" s="2"/>
      <c r="AF1564" s="2"/>
      <c r="AG1564" s="2"/>
      <c r="AH1564" s="2"/>
      <c r="AI1564" s="2"/>
      <c r="AJ1564" s="2"/>
      <c r="AK1564" s="2"/>
      <c r="AL1564" s="2"/>
      <c r="AM1564" s="2"/>
      <c r="AN1564" s="2"/>
      <c r="AO1564" s="2"/>
      <c r="AP1564" s="2"/>
      <c r="AQ1564" s="2"/>
      <c r="AR1564" s="2"/>
      <c r="AS1564" s="2"/>
      <c r="AT1564" s="2"/>
      <c r="AU1564" s="2"/>
      <c r="AV1564" s="2"/>
      <c r="AW1564" s="2"/>
      <c r="AX1564" s="2"/>
      <c r="AY1564" s="2"/>
      <c r="AZ1564" s="2"/>
      <c r="BA1564" s="2"/>
      <c r="BB1564" s="2"/>
      <c r="BC1564" s="2"/>
      <c r="BD1564" s="2"/>
      <c r="BE1564" s="2"/>
      <c r="BF1564" s="2"/>
      <c r="BG1564" s="2"/>
      <c r="BH1564" s="2"/>
      <c r="BI1564" s="2"/>
      <c r="BJ1564" s="2"/>
      <c r="BK1564" s="2"/>
      <c r="BL1564" s="2"/>
      <c r="BM1564" s="2"/>
      <c r="BN1564" s="2"/>
      <c r="BO1564" s="2"/>
      <c r="BP1564" s="2"/>
      <c r="BQ1564" s="2"/>
      <c r="BR1564" s="2"/>
      <c r="BS1564" s="2"/>
      <c r="BT1564" s="2"/>
      <c r="BU1564" s="2"/>
      <c r="BV1564" s="2"/>
      <c r="BW1564" s="2"/>
      <c r="BX1564" s="2"/>
      <c r="BY1564" s="2"/>
      <c r="BZ1564" s="2"/>
      <c r="CA1564" s="2"/>
      <c r="CB1564" s="2"/>
      <c r="CC1564" s="2"/>
      <c r="CD1564" s="2"/>
      <c r="CE1564" s="2"/>
      <c r="CF1564" s="2"/>
      <c r="CG1564" s="2"/>
      <c r="CH1564" s="2"/>
      <c r="CI1564" s="2"/>
      <c r="CJ1564" s="2"/>
      <c r="CK1564" s="2"/>
      <c r="CL1564" s="2"/>
      <c r="CM1564" s="2"/>
      <c r="CN1564" s="2"/>
      <c r="CO1564" s="2"/>
      <c r="CP1564" s="2"/>
      <c r="CQ1564" s="2"/>
      <c r="CR1564" s="2"/>
      <c r="CS1564" s="2"/>
      <c r="CT1564" s="2"/>
      <c r="CU1564" s="2"/>
      <c r="CV1564" s="2"/>
      <c r="CW1564" s="2"/>
      <c r="CX1564" s="2"/>
      <c r="CY1564" s="2"/>
      <c r="CZ1564" s="2"/>
      <c r="DA1564" s="2"/>
      <c r="DB1564" s="2"/>
      <c r="DC1564" s="2"/>
      <c r="DD1564" s="2"/>
      <c r="DE1564" s="2"/>
      <c r="DF1564" s="2"/>
      <c r="DG1564" s="2"/>
      <c r="DH1564" s="2"/>
      <c r="DI1564" s="2"/>
    </row>
    <row r="1565" spans="8:113" x14ac:dyDescent="0.25">
      <c r="H1565" s="2"/>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2"/>
      <c r="AP1565" s="2"/>
      <c r="AQ1565" s="2"/>
      <c r="AR1565" s="2"/>
      <c r="AS1565" s="2"/>
      <c r="AT1565" s="2"/>
      <c r="AU1565" s="2"/>
      <c r="AV1565" s="2"/>
      <c r="AW1565" s="2"/>
      <c r="AX1565" s="2"/>
      <c r="AY1565" s="2"/>
      <c r="AZ1565" s="2"/>
      <c r="BA1565" s="2"/>
      <c r="BB1565" s="2"/>
      <c r="BC1565" s="2"/>
      <c r="BD1565" s="2"/>
      <c r="BE1565" s="2"/>
      <c r="BF1565" s="2"/>
      <c r="BG1565" s="2"/>
      <c r="BH1565" s="2"/>
      <c r="BI1565" s="2"/>
      <c r="BJ1565" s="2"/>
      <c r="BK1565" s="2"/>
      <c r="BL1565" s="2"/>
      <c r="BM1565" s="2"/>
      <c r="BN1565" s="2"/>
      <c r="BO1565" s="2"/>
      <c r="BP1565" s="2"/>
      <c r="BQ1565" s="2"/>
      <c r="BR1565" s="2"/>
      <c r="BS1565" s="2"/>
      <c r="BT1565" s="2"/>
      <c r="BU1565" s="2"/>
      <c r="BV1565" s="2"/>
      <c r="BW1565" s="2"/>
      <c r="BX1565" s="2"/>
      <c r="BY1565" s="2"/>
      <c r="BZ1565" s="2"/>
      <c r="CA1565" s="2"/>
      <c r="CB1565" s="2"/>
      <c r="CC1565" s="2"/>
      <c r="CD1565" s="2"/>
      <c r="CE1565" s="2"/>
      <c r="CF1565" s="2"/>
      <c r="CG1565" s="2"/>
      <c r="CH1565" s="2"/>
      <c r="CI1565" s="2"/>
      <c r="CJ1565" s="2"/>
      <c r="CK1565" s="2"/>
      <c r="CL1565" s="2"/>
      <c r="CM1565" s="2"/>
      <c r="CN1565" s="2"/>
      <c r="CO1565" s="2"/>
      <c r="CP1565" s="2"/>
      <c r="CQ1565" s="2"/>
      <c r="CR1565" s="2"/>
      <c r="CS1565" s="2"/>
      <c r="CT1565" s="2"/>
      <c r="CU1565" s="2"/>
      <c r="CV1565" s="2"/>
      <c r="CW1565" s="2"/>
      <c r="CX1565" s="2"/>
      <c r="CY1565" s="2"/>
      <c r="CZ1565" s="2"/>
      <c r="DA1565" s="2"/>
      <c r="DB1565" s="2"/>
      <c r="DC1565" s="2"/>
      <c r="DD1565" s="2"/>
      <c r="DE1565" s="2"/>
      <c r="DF1565" s="2"/>
      <c r="DG1565" s="2"/>
      <c r="DH1565" s="2"/>
      <c r="DI1565" s="2"/>
    </row>
    <row r="1566" spans="8:113" x14ac:dyDescent="0.25">
      <c r="H1566" s="2"/>
      <c r="I1566" s="2"/>
      <c r="J1566" s="2"/>
      <c r="K1566" s="2"/>
      <c r="L1566" s="2"/>
      <c r="M1566" s="2"/>
      <c r="N1566" s="2"/>
      <c r="O1566" s="2"/>
      <c r="P1566" s="2"/>
      <c r="Q1566" s="2"/>
      <c r="R1566" s="2"/>
      <c r="S1566" s="2"/>
      <c r="T1566" s="2"/>
      <c r="U1566" s="2"/>
      <c r="V1566" s="2"/>
      <c r="W1566" s="2"/>
      <c r="X1566" s="2"/>
      <c r="Y1566" s="2"/>
      <c r="Z1566" s="2"/>
      <c r="AA1566" s="2"/>
      <c r="AB1566" s="2"/>
      <c r="AC1566" s="2"/>
      <c r="AD1566" s="2"/>
      <c r="AE1566" s="2"/>
      <c r="AF1566" s="2"/>
      <c r="AG1566" s="2"/>
      <c r="AH1566" s="2"/>
      <c r="AI1566" s="2"/>
      <c r="AJ1566" s="2"/>
      <c r="AK1566" s="2"/>
      <c r="AL1566" s="2"/>
      <c r="AM1566" s="2"/>
      <c r="AN1566" s="2"/>
      <c r="AO1566" s="2"/>
      <c r="AP1566" s="2"/>
      <c r="AQ1566" s="2"/>
      <c r="AR1566" s="2"/>
      <c r="AS1566" s="2"/>
      <c r="AT1566" s="2"/>
      <c r="AU1566" s="2"/>
      <c r="AV1566" s="2"/>
      <c r="AW1566" s="2"/>
      <c r="AX1566" s="2"/>
      <c r="AY1566" s="2"/>
      <c r="AZ1566" s="2"/>
      <c r="BA1566" s="2"/>
      <c r="BB1566" s="2"/>
      <c r="BC1566" s="2"/>
      <c r="BD1566" s="2"/>
      <c r="BE1566" s="2"/>
      <c r="BF1566" s="2"/>
      <c r="BG1566" s="2"/>
      <c r="BH1566" s="2"/>
      <c r="BI1566" s="2"/>
      <c r="BJ1566" s="2"/>
      <c r="BK1566" s="2"/>
      <c r="BL1566" s="2"/>
      <c r="BM1566" s="2"/>
      <c r="BN1566" s="2"/>
      <c r="BO1566" s="2"/>
      <c r="BP1566" s="2"/>
      <c r="BQ1566" s="2"/>
      <c r="BR1566" s="2"/>
      <c r="BS1566" s="2"/>
      <c r="BT1566" s="2"/>
      <c r="BU1566" s="2"/>
      <c r="BV1566" s="2"/>
      <c r="BW1566" s="2"/>
      <c r="BX1566" s="2"/>
      <c r="BY1566" s="2"/>
      <c r="BZ1566" s="2"/>
      <c r="CA1566" s="2"/>
      <c r="CB1566" s="2"/>
      <c r="CC1566" s="2"/>
      <c r="CD1566" s="2"/>
      <c r="CE1566" s="2"/>
      <c r="CF1566" s="2"/>
      <c r="CG1566" s="2"/>
      <c r="CH1566" s="2"/>
      <c r="CI1566" s="2"/>
      <c r="CJ1566" s="2"/>
      <c r="CK1566" s="2"/>
      <c r="CL1566" s="2"/>
      <c r="CM1566" s="2"/>
      <c r="CN1566" s="2"/>
      <c r="CO1566" s="2"/>
      <c r="CP1566" s="2"/>
      <c r="CQ1566" s="2"/>
      <c r="CR1566" s="2"/>
      <c r="CS1566" s="2"/>
      <c r="CT1566" s="2"/>
      <c r="CU1566" s="2"/>
      <c r="CV1566" s="2"/>
      <c r="CW1566" s="2"/>
      <c r="CX1566" s="2"/>
      <c r="CY1566" s="2"/>
      <c r="CZ1566" s="2"/>
      <c r="DA1566" s="2"/>
      <c r="DB1566" s="2"/>
      <c r="DC1566" s="2"/>
      <c r="DD1566" s="2"/>
      <c r="DE1566" s="2"/>
      <c r="DF1566" s="2"/>
      <c r="DG1566" s="2"/>
      <c r="DH1566" s="2"/>
      <c r="DI1566" s="2"/>
    </row>
    <row r="1567" spans="8:113" x14ac:dyDescent="0.25">
      <c r="H1567" s="2"/>
      <c r="I1567" s="2"/>
      <c r="J1567" s="2"/>
      <c r="K1567" s="2"/>
      <c r="L1567" s="2"/>
      <c r="M1567" s="2"/>
      <c r="N1567" s="2"/>
      <c r="O1567" s="2"/>
      <c r="P1567" s="2"/>
      <c r="Q1567" s="2"/>
      <c r="R1567" s="2"/>
      <c r="S1567" s="2"/>
      <c r="T1567" s="2"/>
      <c r="U1567" s="2"/>
      <c r="V1567" s="2"/>
      <c r="W1567" s="2"/>
      <c r="X1567" s="2"/>
      <c r="Y1567" s="2"/>
      <c r="Z1567" s="2"/>
      <c r="AA1567" s="2"/>
      <c r="AB1567" s="2"/>
      <c r="AC1567" s="2"/>
      <c r="AD1567" s="2"/>
      <c r="AE1567" s="2"/>
      <c r="AF1567" s="2"/>
      <c r="AG1567" s="2"/>
      <c r="AH1567" s="2"/>
      <c r="AI1567" s="2"/>
      <c r="AJ1567" s="2"/>
      <c r="AK1567" s="2"/>
      <c r="AL1567" s="2"/>
      <c r="AM1567" s="2"/>
      <c r="AN1567" s="2"/>
      <c r="AO1567" s="2"/>
      <c r="AP1567" s="2"/>
      <c r="AQ1567" s="2"/>
      <c r="AR1567" s="2"/>
      <c r="AS1567" s="2"/>
      <c r="AT1567" s="2"/>
      <c r="AU1567" s="2"/>
      <c r="AV1567" s="2"/>
      <c r="AW1567" s="2"/>
      <c r="AX1567" s="2"/>
      <c r="AY1567" s="2"/>
      <c r="AZ1567" s="2"/>
      <c r="BA1567" s="2"/>
      <c r="BB1567" s="2"/>
      <c r="BC1567" s="2"/>
      <c r="BD1567" s="2"/>
      <c r="BE1567" s="2"/>
      <c r="BF1567" s="2"/>
      <c r="BG1567" s="2"/>
      <c r="BH1567" s="2"/>
      <c r="BI1567" s="2"/>
      <c r="BJ1567" s="2"/>
      <c r="BK1567" s="2"/>
      <c r="BL1567" s="2"/>
      <c r="BM1567" s="2"/>
      <c r="BN1567" s="2"/>
      <c r="BO1567" s="2"/>
      <c r="BP1567" s="2"/>
      <c r="BQ1567" s="2"/>
      <c r="BR1567" s="2"/>
      <c r="BS1567" s="2"/>
      <c r="BT1567" s="2"/>
      <c r="BU1567" s="2"/>
      <c r="BV1567" s="2"/>
      <c r="BW1567" s="2"/>
      <c r="BX1567" s="2"/>
      <c r="BY1567" s="2"/>
      <c r="BZ1567" s="2"/>
      <c r="CA1567" s="2"/>
      <c r="CB1567" s="2"/>
      <c r="CC1567" s="2"/>
      <c r="CD1567" s="2"/>
      <c r="CE1567" s="2"/>
      <c r="CF1567" s="2"/>
      <c r="CG1567" s="2"/>
      <c r="CH1567" s="2"/>
      <c r="CI1567" s="2"/>
      <c r="CJ1567" s="2"/>
      <c r="CK1567" s="2"/>
      <c r="CL1567" s="2"/>
      <c r="CM1567" s="2"/>
      <c r="CN1567" s="2"/>
      <c r="CO1567" s="2"/>
      <c r="CP1567" s="2"/>
      <c r="CQ1567" s="2"/>
      <c r="CR1567" s="2"/>
      <c r="CS1567" s="2"/>
      <c r="CT1567" s="2"/>
      <c r="CU1567" s="2"/>
      <c r="CV1567" s="2"/>
      <c r="CW1567" s="2"/>
      <c r="CX1567" s="2"/>
      <c r="CY1567" s="2"/>
      <c r="CZ1567" s="2"/>
      <c r="DA1567" s="2"/>
      <c r="DB1567" s="2"/>
      <c r="DC1567" s="2"/>
      <c r="DD1567" s="2"/>
      <c r="DE1567" s="2"/>
      <c r="DF1567" s="2"/>
      <c r="DG1567" s="2"/>
      <c r="DH1567" s="2"/>
      <c r="DI1567" s="2"/>
    </row>
    <row r="1568" spans="8:113" x14ac:dyDescent="0.25">
      <c r="H1568" s="2"/>
      <c r="I1568" s="2"/>
      <c r="J1568" s="2"/>
      <c r="K1568" s="2"/>
      <c r="L1568" s="2"/>
      <c r="M1568" s="2"/>
      <c r="N1568" s="2"/>
      <c r="O1568" s="2"/>
      <c r="P1568" s="2"/>
      <c r="Q1568" s="2"/>
      <c r="R1568" s="2"/>
      <c r="S1568" s="2"/>
      <c r="T1568" s="2"/>
      <c r="U1568" s="2"/>
      <c r="V1568" s="2"/>
      <c r="W1568" s="2"/>
      <c r="X1568" s="2"/>
      <c r="Y1568" s="2"/>
      <c r="Z1568" s="2"/>
      <c r="AA1568" s="2"/>
      <c r="AB1568" s="2"/>
      <c r="AC1568" s="2"/>
      <c r="AD1568" s="2"/>
      <c r="AE1568" s="2"/>
      <c r="AF1568" s="2"/>
      <c r="AG1568" s="2"/>
      <c r="AH1568" s="2"/>
      <c r="AI1568" s="2"/>
      <c r="AJ1568" s="2"/>
      <c r="AK1568" s="2"/>
      <c r="AL1568" s="2"/>
      <c r="AM1568" s="2"/>
      <c r="AN1568" s="2"/>
      <c r="AO1568" s="2"/>
      <c r="AP1568" s="2"/>
      <c r="AQ1568" s="2"/>
      <c r="AR1568" s="2"/>
      <c r="AS1568" s="2"/>
      <c r="AT1568" s="2"/>
      <c r="AU1568" s="2"/>
      <c r="AV1568" s="2"/>
      <c r="AW1568" s="2"/>
      <c r="AX1568" s="2"/>
      <c r="AY1568" s="2"/>
      <c r="AZ1568" s="2"/>
      <c r="BA1568" s="2"/>
      <c r="BB1568" s="2"/>
      <c r="BC1568" s="2"/>
      <c r="BD1568" s="2"/>
      <c r="BE1568" s="2"/>
      <c r="BF1568" s="2"/>
      <c r="BG1568" s="2"/>
      <c r="BH1568" s="2"/>
      <c r="BI1568" s="2"/>
      <c r="BJ1568" s="2"/>
      <c r="BK1568" s="2"/>
      <c r="BL1568" s="2"/>
      <c r="BM1568" s="2"/>
      <c r="BN1568" s="2"/>
      <c r="BO1568" s="2"/>
      <c r="BP1568" s="2"/>
      <c r="BQ1568" s="2"/>
      <c r="BR1568" s="2"/>
      <c r="BS1568" s="2"/>
      <c r="BT1568" s="2"/>
      <c r="BU1568" s="2"/>
      <c r="BV1568" s="2"/>
      <c r="BW1568" s="2"/>
      <c r="BX1568" s="2"/>
      <c r="BY1568" s="2"/>
      <c r="BZ1568" s="2"/>
      <c r="CA1568" s="2"/>
      <c r="CB1568" s="2"/>
      <c r="CC1568" s="2"/>
      <c r="CD1568" s="2"/>
      <c r="CE1568" s="2"/>
      <c r="CF1568" s="2"/>
      <c r="CG1568" s="2"/>
      <c r="CH1568" s="2"/>
      <c r="CI1568" s="2"/>
      <c r="CJ1568" s="2"/>
      <c r="CK1568" s="2"/>
      <c r="CL1568" s="2"/>
      <c r="CM1568" s="2"/>
      <c r="CN1568" s="2"/>
      <c r="CO1568" s="2"/>
      <c r="CP1568" s="2"/>
      <c r="CQ1568" s="2"/>
      <c r="CR1568" s="2"/>
      <c r="CS1568" s="2"/>
      <c r="CT1568" s="2"/>
      <c r="CU1568" s="2"/>
      <c r="CV1568" s="2"/>
      <c r="CW1568" s="2"/>
      <c r="CX1568" s="2"/>
      <c r="CY1568" s="2"/>
      <c r="CZ1568" s="2"/>
      <c r="DA1568" s="2"/>
      <c r="DB1568" s="2"/>
      <c r="DC1568" s="2"/>
      <c r="DD1568" s="2"/>
      <c r="DE1568" s="2"/>
      <c r="DF1568" s="2"/>
      <c r="DG1568" s="2"/>
      <c r="DH1568" s="2"/>
      <c r="DI1568" s="2"/>
    </row>
    <row r="1569" spans="8:113" x14ac:dyDescent="0.25">
      <c r="H1569" s="2"/>
      <c r="I1569" s="2"/>
      <c r="J1569" s="2"/>
      <c r="K1569" s="2"/>
      <c r="L1569" s="2"/>
      <c r="M1569" s="2"/>
      <c r="N1569" s="2"/>
      <c r="O1569" s="2"/>
      <c r="P1569" s="2"/>
      <c r="Q1569" s="2"/>
      <c r="R1569" s="2"/>
      <c r="S1569" s="2"/>
      <c r="T1569" s="2"/>
      <c r="U1569" s="2"/>
      <c r="V1569" s="2"/>
      <c r="W1569" s="2"/>
      <c r="X1569" s="2"/>
      <c r="Y1569" s="2"/>
      <c r="Z1569" s="2"/>
      <c r="AA1569" s="2"/>
      <c r="AB1569" s="2"/>
      <c r="AC1569" s="2"/>
      <c r="AD1569" s="2"/>
      <c r="AE1569" s="2"/>
      <c r="AF1569" s="2"/>
      <c r="AG1569" s="2"/>
      <c r="AH1569" s="2"/>
      <c r="AI1569" s="2"/>
      <c r="AJ1569" s="2"/>
      <c r="AK1569" s="2"/>
      <c r="AL1569" s="2"/>
      <c r="AM1569" s="2"/>
      <c r="AN1569" s="2"/>
      <c r="AO1569" s="2"/>
      <c r="AP1569" s="2"/>
      <c r="AQ1569" s="2"/>
      <c r="AR1569" s="2"/>
      <c r="AS1569" s="2"/>
      <c r="AT1569" s="2"/>
      <c r="AU1569" s="2"/>
      <c r="AV1569" s="2"/>
      <c r="AW1569" s="2"/>
      <c r="AX1569" s="2"/>
      <c r="AY1569" s="2"/>
      <c r="AZ1569" s="2"/>
      <c r="BA1569" s="2"/>
      <c r="BB1569" s="2"/>
      <c r="BC1569" s="2"/>
      <c r="BD1569" s="2"/>
      <c r="BE1569" s="2"/>
      <c r="BF1569" s="2"/>
      <c r="BG1569" s="2"/>
      <c r="BH1569" s="2"/>
      <c r="BI1569" s="2"/>
      <c r="BJ1569" s="2"/>
      <c r="BK1569" s="2"/>
      <c r="BL1569" s="2"/>
      <c r="BM1569" s="2"/>
      <c r="BN1569" s="2"/>
      <c r="BO1569" s="2"/>
      <c r="BP1569" s="2"/>
      <c r="BQ1569" s="2"/>
      <c r="BR1569" s="2"/>
      <c r="BS1569" s="2"/>
      <c r="BT1569" s="2"/>
      <c r="BU1569" s="2"/>
      <c r="BV1569" s="2"/>
      <c r="BW1569" s="2"/>
      <c r="BX1569" s="2"/>
      <c r="BY1569" s="2"/>
      <c r="BZ1569" s="2"/>
      <c r="CA1569" s="2"/>
      <c r="CB1569" s="2"/>
      <c r="CC1569" s="2"/>
      <c r="CD1569" s="2"/>
      <c r="CE1569" s="2"/>
      <c r="CF1569" s="2"/>
      <c r="CG1569" s="2"/>
      <c r="CH1569" s="2"/>
      <c r="CI1569" s="2"/>
      <c r="CJ1569" s="2"/>
      <c r="CK1569" s="2"/>
      <c r="CL1569" s="2"/>
      <c r="CM1569" s="2"/>
      <c r="CN1569" s="2"/>
      <c r="CO1569" s="2"/>
      <c r="CP1569" s="2"/>
      <c r="CQ1569" s="2"/>
      <c r="CR1569" s="2"/>
      <c r="CS1569" s="2"/>
      <c r="CT1569" s="2"/>
      <c r="CU1569" s="2"/>
      <c r="CV1569" s="2"/>
      <c r="CW1569" s="2"/>
      <c r="CX1569" s="2"/>
      <c r="CY1569" s="2"/>
      <c r="CZ1569" s="2"/>
      <c r="DA1569" s="2"/>
      <c r="DB1569" s="2"/>
      <c r="DC1569" s="2"/>
      <c r="DD1569" s="2"/>
      <c r="DE1569" s="2"/>
      <c r="DF1569" s="2"/>
      <c r="DG1569" s="2"/>
      <c r="DH1569" s="2"/>
      <c r="DI1569" s="2"/>
    </row>
    <row r="1570" spans="8:113" x14ac:dyDescent="0.25">
      <c r="H1570" s="2"/>
      <c r="I1570" s="2"/>
      <c r="J1570" s="2"/>
      <c r="K1570" s="2"/>
      <c r="L1570" s="2"/>
      <c r="M1570" s="2"/>
      <c r="N1570" s="2"/>
      <c r="O1570" s="2"/>
      <c r="P1570" s="2"/>
      <c r="Q1570" s="2"/>
      <c r="R1570" s="2"/>
      <c r="S1570" s="2"/>
      <c r="T1570" s="2"/>
      <c r="U1570" s="2"/>
      <c r="V1570" s="2"/>
      <c r="W1570" s="2"/>
      <c r="X1570" s="2"/>
      <c r="Y1570" s="2"/>
      <c r="Z1570" s="2"/>
      <c r="AA1570" s="2"/>
      <c r="AB1570" s="2"/>
      <c r="AC1570" s="2"/>
      <c r="AD1570" s="2"/>
      <c r="AE1570" s="2"/>
      <c r="AF1570" s="2"/>
      <c r="AG1570" s="2"/>
      <c r="AH1570" s="2"/>
      <c r="AI1570" s="2"/>
      <c r="AJ1570" s="2"/>
      <c r="AK1570" s="2"/>
      <c r="AL1570" s="2"/>
      <c r="AM1570" s="2"/>
      <c r="AN1570" s="2"/>
      <c r="AO1570" s="2"/>
      <c r="AP1570" s="2"/>
      <c r="AQ1570" s="2"/>
      <c r="AR1570" s="2"/>
      <c r="AS1570" s="2"/>
      <c r="AT1570" s="2"/>
      <c r="AU1570" s="2"/>
      <c r="AV1570" s="2"/>
      <c r="AW1570" s="2"/>
      <c r="AX1570" s="2"/>
      <c r="AY1570" s="2"/>
      <c r="AZ1570" s="2"/>
      <c r="BA1570" s="2"/>
      <c r="BB1570" s="2"/>
      <c r="BC1570" s="2"/>
      <c r="BD1570" s="2"/>
      <c r="BE1570" s="2"/>
      <c r="BF1570" s="2"/>
      <c r="BG1570" s="2"/>
      <c r="BH1570" s="2"/>
      <c r="BI1570" s="2"/>
      <c r="BJ1570" s="2"/>
      <c r="BK1570" s="2"/>
      <c r="BL1570" s="2"/>
      <c r="BM1570" s="2"/>
      <c r="BN1570" s="2"/>
      <c r="BO1570" s="2"/>
      <c r="BP1570" s="2"/>
      <c r="BQ1570" s="2"/>
      <c r="BR1570" s="2"/>
      <c r="BS1570" s="2"/>
      <c r="BT1570" s="2"/>
      <c r="BU1570" s="2"/>
      <c r="BV1570" s="2"/>
      <c r="BW1570" s="2"/>
      <c r="BX1570" s="2"/>
      <c r="BY1570" s="2"/>
      <c r="BZ1570" s="2"/>
      <c r="CA1570" s="2"/>
      <c r="CB1570" s="2"/>
      <c r="CC1570" s="2"/>
      <c r="CD1570" s="2"/>
      <c r="CE1570" s="2"/>
      <c r="CF1570" s="2"/>
      <c r="CG1570" s="2"/>
      <c r="CH1570" s="2"/>
      <c r="CI1570" s="2"/>
      <c r="CJ1570" s="2"/>
      <c r="CK1570" s="2"/>
      <c r="CL1570" s="2"/>
      <c r="CM1570" s="2"/>
      <c r="CN1570" s="2"/>
      <c r="CO1570" s="2"/>
      <c r="CP1570" s="2"/>
      <c r="CQ1570" s="2"/>
      <c r="CR1570" s="2"/>
      <c r="CS1570" s="2"/>
      <c r="CT1570" s="2"/>
      <c r="CU1570" s="2"/>
      <c r="CV1570" s="2"/>
      <c r="CW1570" s="2"/>
      <c r="CX1570" s="2"/>
      <c r="CY1570" s="2"/>
      <c r="CZ1570" s="2"/>
      <c r="DA1570" s="2"/>
      <c r="DB1570" s="2"/>
      <c r="DC1570" s="2"/>
      <c r="DD1570" s="2"/>
      <c r="DE1570" s="2"/>
      <c r="DF1570" s="2"/>
      <c r="DG1570" s="2"/>
      <c r="DH1570" s="2"/>
      <c r="DI1570" s="2"/>
    </row>
    <row r="1571" spans="8:113" x14ac:dyDescent="0.25">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2"/>
      <c r="AP1571" s="2"/>
      <c r="AQ1571" s="2"/>
      <c r="AR1571" s="2"/>
      <c r="AS1571" s="2"/>
      <c r="AT1571" s="2"/>
      <c r="AU1571" s="2"/>
      <c r="AV1571" s="2"/>
      <c r="AW1571" s="2"/>
      <c r="AX1571" s="2"/>
      <c r="AY1571" s="2"/>
      <c r="AZ1571" s="2"/>
      <c r="BA1571" s="2"/>
      <c r="BB1571" s="2"/>
      <c r="BC1571" s="2"/>
      <c r="BD1571" s="2"/>
      <c r="BE1571" s="2"/>
      <c r="BF1571" s="2"/>
      <c r="BG1571" s="2"/>
      <c r="BH1571" s="2"/>
      <c r="BI1571" s="2"/>
      <c r="BJ1571" s="2"/>
      <c r="BK1571" s="2"/>
      <c r="BL1571" s="2"/>
      <c r="BM1571" s="2"/>
      <c r="BN1571" s="2"/>
      <c r="BO1571" s="2"/>
      <c r="BP1571" s="2"/>
      <c r="BQ1571" s="2"/>
      <c r="BR1571" s="2"/>
      <c r="BS1571" s="2"/>
      <c r="BT1571" s="2"/>
      <c r="BU1571" s="2"/>
      <c r="BV1571" s="2"/>
      <c r="BW1571" s="2"/>
      <c r="BX1571" s="2"/>
      <c r="BY1571" s="2"/>
      <c r="BZ1571" s="2"/>
      <c r="CA1571" s="2"/>
      <c r="CB1571" s="2"/>
      <c r="CC1571" s="2"/>
      <c r="CD1571" s="2"/>
      <c r="CE1571" s="2"/>
      <c r="CF1571" s="2"/>
      <c r="CG1571" s="2"/>
      <c r="CH1571" s="2"/>
      <c r="CI1571" s="2"/>
      <c r="CJ1571" s="2"/>
      <c r="CK1571" s="2"/>
      <c r="CL1571" s="2"/>
      <c r="CM1571" s="2"/>
      <c r="CN1571" s="2"/>
      <c r="CO1571" s="2"/>
      <c r="CP1571" s="2"/>
      <c r="CQ1571" s="2"/>
      <c r="CR1571" s="2"/>
      <c r="CS1571" s="2"/>
      <c r="CT1571" s="2"/>
      <c r="CU1571" s="2"/>
      <c r="CV1571" s="2"/>
      <c r="CW1571" s="2"/>
      <c r="CX1571" s="2"/>
      <c r="CY1571" s="2"/>
      <c r="CZ1571" s="2"/>
      <c r="DA1571" s="2"/>
      <c r="DB1571" s="2"/>
      <c r="DC1571" s="2"/>
      <c r="DD1571" s="2"/>
      <c r="DE1571" s="2"/>
      <c r="DF1571" s="2"/>
      <c r="DG1571" s="2"/>
      <c r="DH1571" s="2"/>
      <c r="DI1571" s="2"/>
    </row>
    <row r="1572" spans="8:113" x14ac:dyDescent="0.25">
      <c r="H1572" s="2"/>
      <c r="I1572" s="2"/>
      <c r="J1572" s="2"/>
      <c r="K1572" s="2"/>
      <c r="L1572" s="2"/>
      <c r="M1572" s="2"/>
      <c r="N1572" s="2"/>
      <c r="O1572" s="2"/>
      <c r="P1572" s="2"/>
      <c r="Q1572" s="2"/>
      <c r="R1572" s="2"/>
      <c r="S1572" s="2"/>
      <c r="T1572" s="2"/>
      <c r="U1572" s="2"/>
      <c r="V1572" s="2"/>
      <c r="W1572" s="2"/>
      <c r="X1572" s="2"/>
      <c r="Y1572" s="2"/>
      <c r="Z1572" s="2"/>
      <c r="AA1572" s="2"/>
      <c r="AB1572" s="2"/>
      <c r="AC1572" s="2"/>
      <c r="AD1572" s="2"/>
      <c r="AE1572" s="2"/>
      <c r="AF1572" s="2"/>
      <c r="AG1572" s="2"/>
      <c r="AH1572" s="2"/>
      <c r="AI1572" s="2"/>
      <c r="AJ1572" s="2"/>
      <c r="AK1572" s="2"/>
      <c r="AL1572" s="2"/>
      <c r="AM1572" s="2"/>
      <c r="AN1572" s="2"/>
      <c r="AO1572" s="2"/>
      <c r="AP1572" s="2"/>
      <c r="AQ1572" s="2"/>
      <c r="AR1572" s="2"/>
      <c r="AS1572" s="2"/>
      <c r="AT1572" s="2"/>
      <c r="AU1572" s="2"/>
      <c r="AV1572" s="2"/>
      <c r="AW1572" s="2"/>
      <c r="AX1572" s="2"/>
      <c r="AY1572" s="2"/>
      <c r="AZ1572" s="2"/>
      <c r="BA1572" s="2"/>
      <c r="BB1572" s="2"/>
      <c r="BC1572" s="2"/>
      <c r="BD1572" s="2"/>
      <c r="BE1572" s="2"/>
      <c r="BF1572" s="2"/>
      <c r="BG1572" s="2"/>
      <c r="BH1572" s="2"/>
      <c r="BI1572" s="2"/>
      <c r="BJ1572" s="2"/>
      <c r="BK1572" s="2"/>
      <c r="BL1572" s="2"/>
      <c r="BM1572" s="2"/>
      <c r="BN1572" s="2"/>
      <c r="BO1572" s="2"/>
      <c r="BP1572" s="2"/>
      <c r="BQ1572" s="2"/>
      <c r="BR1572" s="2"/>
      <c r="BS1572" s="2"/>
      <c r="BT1572" s="2"/>
      <c r="BU1572" s="2"/>
      <c r="BV1572" s="2"/>
      <c r="BW1572" s="2"/>
      <c r="BX1572" s="2"/>
      <c r="BY1572" s="2"/>
      <c r="BZ1572" s="2"/>
      <c r="CA1572" s="2"/>
      <c r="CB1572" s="2"/>
      <c r="CC1572" s="2"/>
      <c r="CD1572" s="2"/>
      <c r="CE1572" s="2"/>
      <c r="CF1572" s="2"/>
      <c r="CG1572" s="2"/>
      <c r="CH1572" s="2"/>
      <c r="CI1572" s="2"/>
      <c r="CJ1572" s="2"/>
      <c r="CK1572" s="2"/>
      <c r="CL1572" s="2"/>
      <c r="CM1572" s="2"/>
      <c r="CN1572" s="2"/>
      <c r="CO1572" s="2"/>
      <c r="CP1572" s="2"/>
      <c r="CQ1572" s="2"/>
      <c r="CR1572" s="2"/>
      <c r="CS1572" s="2"/>
      <c r="CT1572" s="2"/>
      <c r="CU1572" s="2"/>
      <c r="CV1572" s="2"/>
      <c r="CW1572" s="2"/>
      <c r="CX1572" s="2"/>
      <c r="CY1572" s="2"/>
      <c r="CZ1572" s="2"/>
      <c r="DA1572" s="2"/>
      <c r="DB1572" s="2"/>
      <c r="DC1572" s="2"/>
      <c r="DD1572" s="2"/>
      <c r="DE1572" s="2"/>
      <c r="DF1572" s="2"/>
      <c r="DG1572" s="2"/>
      <c r="DH1572" s="2"/>
      <c r="DI1572" s="2"/>
    </row>
    <row r="1573" spans="8:113" x14ac:dyDescent="0.25">
      <c r="H1573" s="2"/>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2"/>
      <c r="AP1573" s="2"/>
      <c r="AQ1573" s="2"/>
      <c r="AR1573" s="2"/>
      <c r="AS1573" s="2"/>
      <c r="AT1573" s="2"/>
      <c r="AU1573" s="2"/>
      <c r="AV1573" s="2"/>
      <c r="AW1573" s="2"/>
      <c r="AX1573" s="2"/>
      <c r="AY1573" s="2"/>
      <c r="AZ1573" s="2"/>
      <c r="BA1573" s="2"/>
      <c r="BB1573" s="2"/>
      <c r="BC1573" s="2"/>
      <c r="BD1573" s="2"/>
      <c r="BE1573" s="2"/>
      <c r="BF1573" s="2"/>
      <c r="BG1573" s="2"/>
      <c r="BH1573" s="2"/>
      <c r="BI1573" s="2"/>
      <c r="BJ1573" s="2"/>
      <c r="BK1573" s="2"/>
      <c r="BL1573" s="2"/>
      <c r="BM1573" s="2"/>
      <c r="BN1573" s="2"/>
      <c r="BO1573" s="2"/>
      <c r="BP1573" s="2"/>
      <c r="BQ1573" s="2"/>
      <c r="BR1573" s="2"/>
      <c r="BS1573" s="2"/>
      <c r="BT1573" s="2"/>
      <c r="BU1573" s="2"/>
      <c r="BV1573" s="2"/>
      <c r="BW1573" s="2"/>
      <c r="BX1573" s="2"/>
      <c r="BY1573" s="2"/>
      <c r="BZ1573" s="2"/>
      <c r="CA1573" s="2"/>
      <c r="CB1573" s="2"/>
      <c r="CC1573" s="2"/>
      <c r="CD1573" s="2"/>
      <c r="CE1573" s="2"/>
      <c r="CF1573" s="2"/>
      <c r="CG1573" s="2"/>
      <c r="CH1573" s="2"/>
      <c r="CI1573" s="2"/>
      <c r="CJ1573" s="2"/>
      <c r="CK1573" s="2"/>
      <c r="CL1573" s="2"/>
      <c r="CM1573" s="2"/>
      <c r="CN1573" s="2"/>
      <c r="CO1573" s="2"/>
      <c r="CP1573" s="2"/>
      <c r="CQ1573" s="2"/>
      <c r="CR1573" s="2"/>
      <c r="CS1573" s="2"/>
      <c r="CT1573" s="2"/>
      <c r="CU1573" s="2"/>
      <c r="CV1573" s="2"/>
      <c r="CW1573" s="2"/>
      <c r="CX1573" s="2"/>
      <c r="CY1573" s="2"/>
      <c r="CZ1573" s="2"/>
      <c r="DA1573" s="2"/>
      <c r="DB1573" s="2"/>
      <c r="DC1573" s="2"/>
      <c r="DD1573" s="2"/>
      <c r="DE1573" s="2"/>
      <c r="DF1573" s="2"/>
      <c r="DG1573" s="2"/>
      <c r="DH1573" s="2"/>
      <c r="DI1573" s="2"/>
    </row>
    <row r="1574" spans="8:113" x14ac:dyDescent="0.25">
      <c r="H1574" s="2"/>
      <c r="I1574" s="2"/>
      <c r="J1574" s="2"/>
      <c r="K1574" s="2"/>
      <c r="L1574" s="2"/>
      <c r="M1574" s="2"/>
      <c r="N1574" s="2"/>
      <c r="O1574" s="2"/>
      <c r="P1574" s="2"/>
      <c r="Q1574" s="2"/>
      <c r="R1574" s="2"/>
      <c r="S1574" s="2"/>
      <c r="T1574" s="2"/>
      <c r="U1574" s="2"/>
      <c r="V1574" s="2"/>
      <c r="W1574" s="2"/>
      <c r="X1574" s="2"/>
      <c r="Y1574" s="2"/>
      <c r="Z1574" s="2"/>
      <c r="AA1574" s="2"/>
      <c r="AB1574" s="2"/>
      <c r="AC1574" s="2"/>
      <c r="AD1574" s="2"/>
      <c r="AE1574" s="2"/>
      <c r="AF1574" s="2"/>
      <c r="AG1574" s="2"/>
      <c r="AH1574" s="2"/>
      <c r="AI1574" s="2"/>
      <c r="AJ1574" s="2"/>
      <c r="AK1574" s="2"/>
      <c r="AL1574" s="2"/>
      <c r="AM1574" s="2"/>
      <c r="AN1574" s="2"/>
      <c r="AO1574" s="2"/>
      <c r="AP1574" s="2"/>
      <c r="AQ1574" s="2"/>
      <c r="AR1574" s="2"/>
      <c r="AS1574" s="2"/>
      <c r="AT1574" s="2"/>
      <c r="AU1574" s="2"/>
      <c r="AV1574" s="2"/>
      <c r="AW1574" s="2"/>
      <c r="AX1574" s="2"/>
      <c r="AY1574" s="2"/>
      <c r="AZ1574" s="2"/>
      <c r="BA1574" s="2"/>
      <c r="BB1574" s="2"/>
      <c r="BC1574" s="2"/>
      <c r="BD1574" s="2"/>
      <c r="BE1574" s="2"/>
      <c r="BF1574" s="2"/>
      <c r="BG1574" s="2"/>
      <c r="BH1574" s="2"/>
      <c r="BI1574" s="2"/>
      <c r="BJ1574" s="2"/>
      <c r="BK1574" s="2"/>
      <c r="BL1574" s="2"/>
      <c r="BM1574" s="2"/>
      <c r="BN1574" s="2"/>
      <c r="BO1574" s="2"/>
      <c r="BP1574" s="2"/>
      <c r="BQ1574" s="2"/>
      <c r="BR1574" s="2"/>
      <c r="BS1574" s="2"/>
      <c r="BT1574" s="2"/>
      <c r="BU1574" s="2"/>
      <c r="BV1574" s="2"/>
      <c r="BW1574" s="2"/>
      <c r="BX1574" s="2"/>
      <c r="BY1574" s="2"/>
      <c r="BZ1574" s="2"/>
      <c r="CA1574" s="2"/>
      <c r="CB1574" s="2"/>
      <c r="CC1574" s="2"/>
      <c r="CD1574" s="2"/>
      <c r="CE1574" s="2"/>
      <c r="CF1574" s="2"/>
      <c r="CG1574" s="2"/>
      <c r="CH1574" s="2"/>
      <c r="CI1574" s="2"/>
      <c r="CJ1574" s="2"/>
      <c r="CK1574" s="2"/>
      <c r="CL1574" s="2"/>
      <c r="CM1574" s="2"/>
      <c r="CN1574" s="2"/>
      <c r="CO1574" s="2"/>
      <c r="CP1574" s="2"/>
      <c r="CQ1574" s="2"/>
      <c r="CR1574" s="2"/>
      <c r="CS1574" s="2"/>
      <c r="CT1574" s="2"/>
      <c r="CU1574" s="2"/>
      <c r="CV1574" s="2"/>
      <c r="CW1574" s="2"/>
      <c r="CX1574" s="2"/>
      <c r="CY1574" s="2"/>
      <c r="CZ1574" s="2"/>
      <c r="DA1574" s="2"/>
      <c r="DB1574" s="2"/>
      <c r="DC1574" s="2"/>
      <c r="DD1574" s="2"/>
      <c r="DE1574" s="2"/>
      <c r="DF1574" s="2"/>
      <c r="DG1574" s="2"/>
      <c r="DH1574" s="2"/>
      <c r="DI1574" s="2"/>
    </row>
    <row r="1575" spans="8:113" x14ac:dyDescent="0.25">
      <c r="H1575" s="2"/>
      <c r="I1575" s="2"/>
      <c r="J1575" s="2"/>
      <c r="K1575" s="2"/>
      <c r="L1575" s="2"/>
      <c r="M1575" s="2"/>
      <c r="N1575" s="2"/>
      <c r="O1575" s="2"/>
      <c r="P1575" s="2"/>
      <c r="Q1575" s="2"/>
      <c r="R1575" s="2"/>
      <c r="S1575" s="2"/>
      <c r="T1575" s="2"/>
      <c r="U1575" s="2"/>
      <c r="V1575" s="2"/>
      <c r="W1575" s="2"/>
      <c r="X1575" s="2"/>
      <c r="Y1575" s="2"/>
      <c r="Z1575" s="2"/>
      <c r="AA1575" s="2"/>
      <c r="AB1575" s="2"/>
      <c r="AC1575" s="2"/>
      <c r="AD1575" s="2"/>
      <c r="AE1575" s="2"/>
      <c r="AF1575" s="2"/>
      <c r="AG1575" s="2"/>
      <c r="AH1575" s="2"/>
      <c r="AI1575" s="2"/>
      <c r="AJ1575" s="2"/>
      <c r="AK1575" s="2"/>
      <c r="AL1575" s="2"/>
      <c r="AM1575" s="2"/>
      <c r="AN1575" s="2"/>
      <c r="AO1575" s="2"/>
      <c r="AP1575" s="2"/>
      <c r="AQ1575" s="2"/>
      <c r="AR1575" s="2"/>
      <c r="AS1575" s="2"/>
      <c r="AT1575" s="2"/>
      <c r="AU1575" s="2"/>
      <c r="AV1575" s="2"/>
      <c r="AW1575" s="2"/>
      <c r="AX1575" s="2"/>
      <c r="AY1575" s="2"/>
      <c r="AZ1575" s="2"/>
      <c r="BA1575" s="2"/>
      <c r="BB1575" s="2"/>
      <c r="BC1575" s="2"/>
      <c r="BD1575" s="2"/>
      <c r="BE1575" s="2"/>
      <c r="BF1575" s="2"/>
      <c r="BG1575" s="2"/>
      <c r="BH1575" s="2"/>
      <c r="BI1575" s="2"/>
      <c r="BJ1575" s="2"/>
      <c r="BK1575" s="2"/>
      <c r="BL1575" s="2"/>
      <c r="BM1575" s="2"/>
      <c r="BN1575" s="2"/>
      <c r="BO1575" s="2"/>
      <c r="BP1575" s="2"/>
      <c r="BQ1575" s="2"/>
      <c r="BR1575" s="2"/>
      <c r="BS1575" s="2"/>
      <c r="BT1575" s="2"/>
      <c r="BU1575" s="2"/>
      <c r="BV1575" s="2"/>
      <c r="BW1575" s="2"/>
      <c r="BX1575" s="2"/>
      <c r="BY1575" s="2"/>
      <c r="BZ1575" s="2"/>
      <c r="CA1575" s="2"/>
      <c r="CB1575" s="2"/>
      <c r="CC1575" s="2"/>
      <c r="CD1575" s="2"/>
      <c r="CE1575" s="2"/>
      <c r="CF1575" s="2"/>
      <c r="CG1575" s="2"/>
      <c r="CH1575" s="2"/>
      <c r="CI1575" s="2"/>
      <c r="CJ1575" s="2"/>
      <c r="CK1575" s="2"/>
      <c r="CL1575" s="2"/>
      <c r="CM1575" s="2"/>
      <c r="CN1575" s="2"/>
      <c r="CO1575" s="2"/>
      <c r="CP1575" s="2"/>
      <c r="CQ1575" s="2"/>
      <c r="CR1575" s="2"/>
      <c r="CS1575" s="2"/>
      <c r="CT1575" s="2"/>
      <c r="CU1575" s="2"/>
      <c r="CV1575" s="2"/>
      <c r="CW1575" s="2"/>
      <c r="CX1575" s="2"/>
      <c r="CY1575" s="2"/>
      <c r="CZ1575" s="2"/>
      <c r="DA1575" s="2"/>
      <c r="DB1575" s="2"/>
      <c r="DC1575" s="2"/>
      <c r="DD1575" s="2"/>
      <c r="DE1575" s="2"/>
      <c r="DF1575" s="2"/>
      <c r="DG1575" s="2"/>
      <c r="DH1575" s="2"/>
      <c r="DI1575" s="2"/>
    </row>
    <row r="1576" spans="8:113" x14ac:dyDescent="0.25">
      <c r="H1576" s="2"/>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c r="AU1576" s="2"/>
      <c r="AV1576" s="2"/>
      <c r="AW1576" s="2"/>
      <c r="AX1576" s="2"/>
      <c r="AY1576" s="2"/>
      <c r="AZ1576" s="2"/>
      <c r="BA1576" s="2"/>
      <c r="BB1576" s="2"/>
      <c r="BC1576" s="2"/>
      <c r="BD1576" s="2"/>
      <c r="BE1576" s="2"/>
      <c r="BF1576" s="2"/>
      <c r="BG1576" s="2"/>
      <c r="BH1576" s="2"/>
      <c r="BI1576" s="2"/>
      <c r="BJ1576" s="2"/>
      <c r="BK1576" s="2"/>
      <c r="BL1576" s="2"/>
      <c r="BM1576" s="2"/>
      <c r="BN1576" s="2"/>
      <c r="BO1576" s="2"/>
      <c r="BP1576" s="2"/>
      <c r="BQ1576" s="2"/>
      <c r="BR1576" s="2"/>
      <c r="BS1576" s="2"/>
      <c r="BT1576" s="2"/>
      <c r="BU1576" s="2"/>
      <c r="BV1576" s="2"/>
      <c r="BW1576" s="2"/>
      <c r="BX1576" s="2"/>
      <c r="BY1576" s="2"/>
      <c r="BZ1576" s="2"/>
      <c r="CA1576" s="2"/>
      <c r="CB1576" s="2"/>
      <c r="CC1576" s="2"/>
      <c r="CD1576" s="2"/>
      <c r="CE1576" s="2"/>
      <c r="CF1576" s="2"/>
      <c r="CG1576" s="2"/>
      <c r="CH1576" s="2"/>
      <c r="CI1576" s="2"/>
      <c r="CJ1576" s="2"/>
      <c r="CK1576" s="2"/>
      <c r="CL1576" s="2"/>
      <c r="CM1576" s="2"/>
      <c r="CN1576" s="2"/>
      <c r="CO1576" s="2"/>
      <c r="CP1576" s="2"/>
      <c r="CQ1576" s="2"/>
      <c r="CR1576" s="2"/>
      <c r="CS1576" s="2"/>
      <c r="CT1576" s="2"/>
      <c r="CU1576" s="2"/>
      <c r="CV1576" s="2"/>
      <c r="CW1576" s="2"/>
      <c r="CX1576" s="2"/>
      <c r="CY1576" s="2"/>
      <c r="CZ1576" s="2"/>
      <c r="DA1576" s="2"/>
      <c r="DB1576" s="2"/>
      <c r="DC1576" s="2"/>
      <c r="DD1576" s="2"/>
      <c r="DE1576" s="2"/>
      <c r="DF1576" s="2"/>
      <c r="DG1576" s="2"/>
      <c r="DH1576" s="2"/>
      <c r="DI1576" s="2"/>
    </row>
    <row r="1577" spans="8:113" x14ac:dyDescent="0.25">
      <c r="H1577" s="2"/>
      <c r="I1577" s="2"/>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c r="AW1577" s="2"/>
      <c r="AX1577" s="2"/>
      <c r="AY1577" s="2"/>
      <c r="AZ1577" s="2"/>
      <c r="BA1577" s="2"/>
      <c r="BB1577" s="2"/>
      <c r="BC1577" s="2"/>
      <c r="BD1577" s="2"/>
      <c r="BE1577" s="2"/>
      <c r="BF1577" s="2"/>
      <c r="BG1577" s="2"/>
      <c r="BH1577" s="2"/>
      <c r="BI1577" s="2"/>
      <c r="BJ1577" s="2"/>
      <c r="BK1577" s="2"/>
      <c r="BL1577" s="2"/>
      <c r="BM1577" s="2"/>
      <c r="BN1577" s="2"/>
      <c r="BO1577" s="2"/>
      <c r="BP1577" s="2"/>
      <c r="BQ1577" s="2"/>
      <c r="BR1577" s="2"/>
      <c r="BS1577" s="2"/>
      <c r="BT1577" s="2"/>
      <c r="BU1577" s="2"/>
      <c r="BV1577" s="2"/>
      <c r="BW1577" s="2"/>
      <c r="BX1577" s="2"/>
      <c r="BY1577" s="2"/>
      <c r="BZ1577" s="2"/>
      <c r="CA1577" s="2"/>
      <c r="CB1577" s="2"/>
      <c r="CC1577" s="2"/>
      <c r="CD1577" s="2"/>
      <c r="CE1577" s="2"/>
      <c r="CF1577" s="2"/>
      <c r="CG1577" s="2"/>
      <c r="CH1577" s="2"/>
      <c r="CI1577" s="2"/>
      <c r="CJ1577" s="2"/>
      <c r="CK1577" s="2"/>
      <c r="CL1577" s="2"/>
      <c r="CM1577" s="2"/>
      <c r="CN1577" s="2"/>
      <c r="CO1577" s="2"/>
      <c r="CP1577" s="2"/>
      <c r="CQ1577" s="2"/>
      <c r="CR1577" s="2"/>
      <c r="CS1577" s="2"/>
      <c r="CT1577" s="2"/>
      <c r="CU1577" s="2"/>
      <c r="CV1577" s="2"/>
      <c r="CW1577" s="2"/>
      <c r="CX1577" s="2"/>
      <c r="CY1577" s="2"/>
      <c r="CZ1577" s="2"/>
      <c r="DA1577" s="2"/>
      <c r="DB1577" s="2"/>
      <c r="DC1577" s="2"/>
      <c r="DD1577" s="2"/>
      <c r="DE1577" s="2"/>
      <c r="DF1577" s="2"/>
      <c r="DG1577" s="2"/>
      <c r="DH1577" s="2"/>
      <c r="DI1577" s="2"/>
    </row>
    <row r="1578" spans="8:113" x14ac:dyDescent="0.25">
      <c r="H1578" s="2"/>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c r="AU1578" s="2"/>
      <c r="AV1578" s="2"/>
      <c r="AW1578" s="2"/>
      <c r="AX1578" s="2"/>
      <c r="AY1578" s="2"/>
      <c r="AZ1578" s="2"/>
      <c r="BA1578" s="2"/>
      <c r="BB1578" s="2"/>
      <c r="BC1578" s="2"/>
      <c r="BD1578" s="2"/>
      <c r="BE1578" s="2"/>
      <c r="BF1578" s="2"/>
      <c r="BG1578" s="2"/>
      <c r="BH1578" s="2"/>
      <c r="BI1578" s="2"/>
      <c r="BJ1578" s="2"/>
      <c r="BK1578" s="2"/>
      <c r="BL1578" s="2"/>
      <c r="BM1578" s="2"/>
      <c r="BN1578" s="2"/>
      <c r="BO1578" s="2"/>
      <c r="BP1578" s="2"/>
      <c r="BQ1578" s="2"/>
      <c r="BR1578" s="2"/>
      <c r="BS1578" s="2"/>
      <c r="BT1578" s="2"/>
      <c r="BU1578" s="2"/>
      <c r="BV1578" s="2"/>
      <c r="BW1578" s="2"/>
      <c r="BX1578" s="2"/>
      <c r="BY1578" s="2"/>
      <c r="BZ1578" s="2"/>
      <c r="CA1578" s="2"/>
      <c r="CB1578" s="2"/>
      <c r="CC1578" s="2"/>
      <c r="CD1578" s="2"/>
      <c r="CE1578" s="2"/>
      <c r="CF1578" s="2"/>
      <c r="CG1578" s="2"/>
      <c r="CH1578" s="2"/>
      <c r="CI1578" s="2"/>
      <c r="CJ1578" s="2"/>
      <c r="CK1578" s="2"/>
      <c r="CL1578" s="2"/>
      <c r="CM1578" s="2"/>
      <c r="CN1578" s="2"/>
      <c r="CO1578" s="2"/>
      <c r="CP1578" s="2"/>
      <c r="CQ1578" s="2"/>
      <c r="CR1578" s="2"/>
      <c r="CS1578" s="2"/>
      <c r="CT1578" s="2"/>
      <c r="CU1578" s="2"/>
      <c r="CV1578" s="2"/>
      <c r="CW1578" s="2"/>
      <c r="CX1578" s="2"/>
      <c r="CY1578" s="2"/>
      <c r="CZ1578" s="2"/>
      <c r="DA1578" s="2"/>
      <c r="DB1578" s="2"/>
      <c r="DC1578" s="2"/>
      <c r="DD1578" s="2"/>
      <c r="DE1578" s="2"/>
      <c r="DF1578" s="2"/>
      <c r="DG1578" s="2"/>
      <c r="DH1578" s="2"/>
      <c r="DI1578" s="2"/>
    </row>
    <row r="1579" spans="8:113" x14ac:dyDescent="0.25">
      <c r="H1579" s="2"/>
      <c r="I1579" s="2"/>
      <c r="J1579" s="2"/>
      <c r="K1579" s="2"/>
      <c r="L1579" s="2"/>
      <c r="M1579" s="2"/>
      <c r="N1579" s="2"/>
      <c r="O1579" s="2"/>
      <c r="P1579" s="2"/>
      <c r="Q1579" s="2"/>
      <c r="R1579" s="2"/>
      <c r="S1579" s="2"/>
      <c r="T1579" s="2"/>
      <c r="U1579" s="2"/>
      <c r="V1579" s="2"/>
      <c r="W1579" s="2"/>
      <c r="X1579" s="2"/>
      <c r="Y1579" s="2"/>
      <c r="Z1579" s="2"/>
      <c r="AA1579" s="2"/>
      <c r="AB1579" s="2"/>
      <c r="AC1579" s="2"/>
      <c r="AD1579" s="2"/>
      <c r="AE1579" s="2"/>
      <c r="AF1579" s="2"/>
      <c r="AG1579" s="2"/>
      <c r="AH1579" s="2"/>
      <c r="AI1579" s="2"/>
      <c r="AJ1579" s="2"/>
      <c r="AK1579" s="2"/>
      <c r="AL1579" s="2"/>
      <c r="AM1579" s="2"/>
      <c r="AN1579" s="2"/>
      <c r="AO1579" s="2"/>
      <c r="AP1579" s="2"/>
      <c r="AQ1579" s="2"/>
      <c r="AR1579" s="2"/>
      <c r="AS1579" s="2"/>
      <c r="AT1579" s="2"/>
      <c r="AU1579" s="2"/>
      <c r="AV1579" s="2"/>
      <c r="AW1579" s="2"/>
      <c r="AX1579" s="2"/>
      <c r="AY1579" s="2"/>
      <c r="AZ1579" s="2"/>
      <c r="BA1579" s="2"/>
      <c r="BB1579" s="2"/>
      <c r="BC1579" s="2"/>
      <c r="BD1579" s="2"/>
      <c r="BE1579" s="2"/>
      <c r="BF1579" s="2"/>
      <c r="BG1579" s="2"/>
      <c r="BH1579" s="2"/>
      <c r="BI1579" s="2"/>
      <c r="BJ1579" s="2"/>
      <c r="BK1579" s="2"/>
      <c r="BL1579" s="2"/>
      <c r="BM1579" s="2"/>
      <c r="BN1579" s="2"/>
      <c r="BO1579" s="2"/>
      <c r="BP1579" s="2"/>
      <c r="BQ1579" s="2"/>
      <c r="BR1579" s="2"/>
      <c r="BS1579" s="2"/>
      <c r="BT1579" s="2"/>
      <c r="BU1579" s="2"/>
      <c r="BV1579" s="2"/>
      <c r="BW1579" s="2"/>
      <c r="BX1579" s="2"/>
      <c r="BY1579" s="2"/>
      <c r="BZ1579" s="2"/>
      <c r="CA1579" s="2"/>
      <c r="CB1579" s="2"/>
      <c r="CC1579" s="2"/>
      <c r="CD1579" s="2"/>
      <c r="CE1579" s="2"/>
      <c r="CF1579" s="2"/>
      <c r="CG1579" s="2"/>
      <c r="CH1579" s="2"/>
      <c r="CI1579" s="2"/>
      <c r="CJ1579" s="2"/>
      <c r="CK1579" s="2"/>
      <c r="CL1579" s="2"/>
      <c r="CM1579" s="2"/>
      <c r="CN1579" s="2"/>
      <c r="CO1579" s="2"/>
      <c r="CP1579" s="2"/>
      <c r="CQ1579" s="2"/>
      <c r="CR1579" s="2"/>
      <c r="CS1579" s="2"/>
      <c r="CT1579" s="2"/>
      <c r="CU1579" s="2"/>
      <c r="CV1579" s="2"/>
      <c r="CW1579" s="2"/>
      <c r="CX1579" s="2"/>
      <c r="CY1579" s="2"/>
      <c r="CZ1579" s="2"/>
      <c r="DA1579" s="2"/>
      <c r="DB1579" s="2"/>
      <c r="DC1579" s="2"/>
      <c r="DD1579" s="2"/>
      <c r="DE1579" s="2"/>
      <c r="DF1579" s="2"/>
      <c r="DG1579" s="2"/>
      <c r="DH1579" s="2"/>
      <c r="DI1579" s="2"/>
    </row>
    <row r="1580" spans="8:113" x14ac:dyDescent="0.25">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c r="AU1580" s="2"/>
      <c r="AV1580" s="2"/>
      <c r="AW1580" s="2"/>
      <c r="AX1580" s="2"/>
      <c r="AY1580" s="2"/>
      <c r="AZ1580" s="2"/>
      <c r="BA1580" s="2"/>
      <c r="BB1580" s="2"/>
      <c r="BC1580" s="2"/>
      <c r="BD1580" s="2"/>
      <c r="BE1580" s="2"/>
      <c r="BF1580" s="2"/>
      <c r="BG1580" s="2"/>
      <c r="BH1580" s="2"/>
      <c r="BI1580" s="2"/>
      <c r="BJ1580" s="2"/>
      <c r="BK1580" s="2"/>
      <c r="BL1580" s="2"/>
      <c r="BM1580" s="2"/>
      <c r="BN1580" s="2"/>
      <c r="BO1580" s="2"/>
      <c r="BP1580" s="2"/>
      <c r="BQ1580" s="2"/>
      <c r="BR1580" s="2"/>
      <c r="BS1580" s="2"/>
      <c r="BT1580" s="2"/>
      <c r="BU1580" s="2"/>
      <c r="BV1580" s="2"/>
      <c r="BW1580" s="2"/>
      <c r="BX1580" s="2"/>
      <c r="BY1580" s="2"/>
      <c r="BZ1580" s="2"/>
      <c r="CA1580" s="2"/>
      <c r="CB1580" s="2"/>
      <c r="CC1580" s="2"/>
      <c r="CD1580" s="2"/>
      <c r="CE1580" s="2"/>
      <c r="CF1580" s="2"/>
      <c r="CG1580" s="2"/>
      <c r="CH1580" s="2"/>
      <c r="CI1580" s="2"/>
      <c r="CJ1580" s="2"/>
      <c r="CK1580" s="2"/>
      <c r="CL1580" s="2"/>
      <c r="CM1580" s="2"/>
      <c r="CN1580" s="2"/>
      <c r="CO1580" s="2"/>
      <c r="CP1580" s="2"/>
      <c r="CQ1580" s="2"/>
      <c r="CR1580" s="2"/>
      <c r="CS1580" s="2"/>
      <c r="CT1580" s="2"/>
      <c r="CU1580" s="2"/>
      <c r="CV1580" s="2"/>
      <c r="CW1580" s="2"/>
      <c r="CX1580" s="2"/>
      <c r="CY1580" s="2"/>
      <c r="CZ1580" s="2"/>
      <c r="DA1580" s="2"/>
      <c r="DB1580" s="2"/>
      <c r="DC1580" s="2"/>
      <c r="DD1580" s="2"/>
      <c r="DE1580" s="2"/>
      <c r="DF1580" s="2"/>
      <c r="DG1580" s="2"/>
      <c r="DH1580" s="2"/>
      <c r="DI1580" s="2"/>
    </row>
    <row r="1581" spans="8:113" x14ac:dyDescent="0.25">
      <c r="H1581" s="2"/>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2"/>
      <c r="AF1581" s="2"/>
      <c r="AG1581" s="2"/>
      <c r="AH1581" s="2"/>
      <c r="AI1581" s="2"/>
      <c r="AJ1581" s="2"/>
      <c r="AK1581" s="2"/>
      <c r="AL1581" s="2"/>
      <c r="AM1581" s="2"/>
      <c r="AN1581" s="2"/>
      <c r="AO1581" s="2"/>
      <c r="AP1581" s="2"/>
      <c r="AQ1581" s="2"/>
      <c r="AR1581" s="2"/>
      <c r="AS1581" s="2"/>
      <c r="AT1581" s="2"/>
      <c r="AU1581" s="2"/>
      <c r="AV1581" s="2"/>
      <c r="AW1581" s="2"/>
      <c r="AX1581" s="2"/>
      <c r="AY1581" s="2"/>
      <c r="AZ1581" s="2"/>
      <c r="BA1581" s="2"/>
      <c r="BB1581" s="2"/>
      <c r="BC1581" s="2"/>
      <c r="BD1581" s="2"/>
      <c r="BE1581" s="2"/>
      <c r="BF1581" s="2"/>
      <c r="BG1581" s="2"/>
      <c r="BH1581" s="2"/>
      <c r="BI1581" s="2"/>
      <c r="BJ1581" s="2"/>
      <c r="BK1581" s="2"/>
      <c r="BL1581" s="2"/>
      <c r="BM1581" s="2"/>
      <c r="BN1581" s="2"/>
      <c r="BO1581" s="2"/>
      <c r="BP1581" s="2"/>
      <c r="BQ1581" s="2"/>
      <c r="BR1581" s="2"/>
      <c r="BS1581" s="2"/>
      <c r="BT1581" s="2"/>
      <c r="BU1581" s="2"/>
      <c r="BV1581" s="2"/>
      <c r="BW1581" s="2"/>
      <c r="BX1581" s="2"/>
      <c r="BY1581" s="2"/>
      <c r="BZ1581" s="2"/>
      <c r="CA1581" s="2"/>
      <c r="CB1581" s="2"/>
      <c r="CC1581" s="2"/>
      <c r="CD1581" s="2"/>
      <c r="CE1581" s="2"/>
      <c r="CF1581" s="2"/>
      <c r="CG1581" s="2"/>
      <c r="CH1581" s="2"/>
      <c r="CI1581" s="2"/>
      <c r="CJ1581" s="2"/>
      <c r="CK1581" s="2"/>
      <c r="CL1581" s="2"/>
      <c r="CM1581" s="2"/>
      <c r="CN1581" s="2"/>
      <c r="CO1581" s="2"/>
      <c r="CP1581" s="2"/>
      <c r="CQ1581" s="2"/>
      <c r="CR1581" s="2"/>
      <c r="CS1581" s="2"/>
      <c r="CT1581" s="2"/>
      <c r="CU1581" s="2"/>
      <c r="CV1581" s="2"/>
      <c r="CW1581" s="2"/>
      <c r="CX1581" s="2"/>
      <c r="CY1581" s="2"/>
      <c r="CZ1581" s="2"/>
      <c r="DA1581" s="2"/>
      <c r="DB1581" s="2"/>
      <c r="DC1581" s="2"/>
      <c r="DD1581" s="2"/>
      <c r="DE1581" s="2"/>
      <c r="DF1581" s="2"/>
      <c r="DG1581" s="2"/>
      <c r="DH1581" s="2"/>
      <c r="DI1581" s="2"/>
    </row>
    <row r="1582" spans="8:113" x14ac:dyDescent="0.25">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2"/>
      <c r="AP1582" s="2"/>
      <c r="AQ1582" s="2"/>
      <c r="AR1582" s="2"/>
      <c r="AS1582" s="2"/>
      <c r="AT1582" s="2"/>
      <c r="AU1582" s="2"/>
      <c r="AV1582" s="2"/>
      <c r="AW1582" s="2"/>
      <c r="AX1582" s="2"/>
      <c r="AY1582" s="2"/>
      <c r="AZ1582" s="2"/>
      <c r="BA1582" s="2"/>
      <c r="BB1582" s="2"/>
      <c r="BC1582" s="2"/>
      <c r="BD1582" s="2"/>
      <c r="BE1582" s="2"/>
      <c r="BF1582" s="2"/>
      <c r="BG1582" s="2"/>
      <c r="BH1582" s="2"/>
      <c r="BI1582" s="2"/>
      <c r="BJ1582" s="2"/>
      <c r="BK1582" s="2"/>
      <c r="BL1582" s="2"/>
      <c r="BM1582" s="2"/>
      <c r="BN1582" s="2"/>
      <c r="BO1582" s="2"/>
      <c r="BP1582" s="2"/>
      <c r="BQ1582" s="2"/>
      <c r="BR1582" s="2"/>
      <c r="BS1582" s="2"/>
      <c r="BT1582" s="2"/>
      <c r="BU1582" s="2"/>
      <c r="BV1582" s="2"/>
      <c r="BW1582" s="2"/>
      <c r="BX1582" s="2"/>
      <c r="BY1582" s="2"/>
      <c r="BZ1582" s="2"/>
      <c r="CA1582" s="2"/>
      <c r="CB1582" s="2"/>
      <c r="CC1582" s="2"/>
      <c r="CD1582" s="2"/>
      <c r="CE1582" s="2"/>
      <c r="CF1582" s="2"/>
      <c r="CG1582" s="2"/>
      <c r="CH1582" s="2"/>
      <c r="CI1582" s="2"/>
      <c r="CJ1582" s="2"/>
      <c r="CK1582" s="2"/>
      <c r="CL1582" s="2"/>
      <c r="CM1582" s="2"/>
      <c r="CN1582" s="2"/>
      <c r="CO1582" s="2"/>
      <c r="CP1582" s="2"/>
      <c r="CQ1582" s="2"/>
      <c r="CR1582" s="2"/>
      <c r="CS1582" s="2"/>
      <c r="CT1582" s="2"/>
      <c r="CU1582" s="2"/>
      <c r="CV1582" s="2"/>
      <c r="CW1582" s="2"/>
      <c r="CX1582" s="2"/>
      <c r="CY1582" s="2"/>
      <c r="CZ1582" s="2"/>
      <c r="DA1582" s="2"/>
      <c r="DB1582" s="2"/>
      <c r="DC1582" s="2"/>
      <c r="DD1582" s="2"/>
      <c r="DE1582" s="2"/>
      <c r="DF1582" s="2"/>
      <c r="DG1582" s="2"/>
      <c r="DH1582" s="2"/>
      <c r="DI1582" s="2"/>
    </row>
    <row r="1583" spans="8:113" x14ac:dyDescent="0.25">
      <c r="H1583" s="2"/>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c r="AU1583" s="2"/>
      <c r="AV1583" s="2"/>
      <c r="AW1583" s="2"/>
      <c r="AX1583" s="2"/>
      <c r="AY1583" s="2"/>
      <c r="AZ1583" s="2"/>
      <c r="BA1583" s="2"/>
      <c r="BB1583" s="2"/>
      <c r="BC1583" s="2"/>
      <c r="BD1583" s="2"/>
      <c r="BE1583" s="2"/>
      <c r="BF1583" s="2"/>
      <c r="BG1583" s="2"/>
      <c r="BH1583" s="2"/>
      <c r="BI1583" s="2"/>
      <c r="BJ1583" s="2"/>
      <c r="BK1583" s="2"/>
      <c r="BL1583" s="2"/>
      <c r="BM1583" s="2"/>
      <c r="BN1583" s="2"/>
      <c r="BO1583" s="2"/>
      <c r="BP1583" s="2"/>
      <c r="BQ1583" s="2"/>
      <c r="BR1583" s="2"/>
      <c r="BS1583" s="2"/>
      <c r="BT1583" s="2"/>
      <c r="BU1583" s="2"/>
      <c r="BV1583" s="2"/>
      <c r="BW1583" s="2"/>
      <c r="BX1583" s="2"/>
      <c r="BY1583" s="2"/>
      <c r="BZ1583" s="2"/>
      <c r="CA1583" s="2"/>
      <c r="CB1583" s="2"/>
      <c r="CC1583" s="2"/>
      <c r="CD1583" s="2"/>
      <c r="CE1583" s="2"/>
      <c r="CF1583" s="2"/>
      <c r="CG1583" s="2"/>
      <c r="CH1583" s="2"/>
      <c r="CI1583" s="2"/>
      <c r="CJ1583" s="2"/>
      <c r="CK1583" s="2"/>
      <c r="CL1583" s="2"/>
      <c r="CM1583" s="2"/>
      <c r="CN1583" s="2"/>
      <c r="CO1583" s="2"/>
      <c r="CP1583" s="2"/>
      <c r="CQ1583" s="2"/>
      <c r="CR1583" s="2"/>
      <c r="CS1583" s="2"/>
      <c r="CT1583" s="2"/>
      <c r="CU1583" s="2"/>
      <c r="CV1583" s="2"/>
      <c r="CW1583" s="2"/>
      <c r="CX1583" s="2"/>
      <c r="CY1583" s="2"/>
      <c r="CZ1583" s="2"/>
      <c r="DA1583" s="2"/>
      <c r="DB1583" s="2"/>
      <c r="DC1583" s="2"/>
      <c r="DD1583" s="2"/>
      <c r="DE1583" s="2"/>
      <c r="DF1583" s="2"/>
      <c r="DG1583" s="2"/>
      <c r="DH1583" s="2"/>
      <c r="DI1583" s="2"/>
    </row>
    <row r="1584" spans="8:113" x14ac:dyDescent="0.25">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c r="AU1584" s="2"/>
      <c r="AV1584" s="2"/>
      <c r="AW1584" s="2"/>
      <c r="AX1584" s="2"/>
      <c r="AY1584" s="2"/>
      <c r="AZ1584" s="2"/>
      <c r="BA1584" s="2"/>
      <c r="BB1584" s="2"/>
      <c r="BC1584" s="2"/>
      <c r="BD1584" s="2"/>
      <c r="BE1584" s="2"/>
      <c r="BF1584" s="2"/>
      <c r="BG1584" s="2"/>
      <c r="BH1584" s="2"/>
      <c r="BI1584" s="2"/>
      <c r="BJ1584" s="2"/>
      <c r="BK1584" s="2"/>
      <c r="BL1584" s="2"/>
      <c r="BM1584" s="2"/>
      <c r="BN1584" s="2"/>
      <c r="BO1584" s="2"/>
      <c r="BP1584" s="2"/>
      <c r="BQ1584" s="2"/>
      <c r="BR1584" s="2"/>
      <c r="BS1584" s="2"/>
      <c r="BT1584" s="2"/>
      <c r="BU1584" s="2"/>
      <c r="BV1584" s="2"/>
      <c r="BW1584" s="2"/>
      <c r="BX1584" s="2"/>
      <c r="BY1584" s="2"/>
      <c r="BZ1584" s="2"/>
      <c r="CA1584" s="2"/>
      <c r="CB1584" s="2"/>
      <c r="CC1584" s="2"/>
      <c r="CD1584" s="2"/>
      <c r="CE1584" s="2"/>
      <c r="CF1584" s="2"/>
      <c r="CG1584" s="2"/>
      <c r="CH1584" s="2"/>
      <c r="CI1584" s="2"/>
      <c r="CJ1584" s="2"/>
      <c r="CK1584" s="2"/>
      <c r="CL1584" s="2"/>
      <c r="CM1584" s="2"/>
      <c r="CN1584" s="2"/>
      <c r="CO1584" s="2"/>
      <c r="CP1584" s="2"/>
      <c r="CQ1584" s="2"/>
      <c r="CR1584" s="2"/>
      <c r="CS1584" s="2"/>
      <c r="CT1584" s="2"/>
      <c r="CU1584" s="2"/>
      <c r="CV1584" s="2"/>
      <c r="CW1584" s="2"/>
      <c r="CX1584" s="2"/>
      <c r="CY1584" s="2"/>
      <c r="CZ1584" s="2"/>
      <c r="DA1584" s="2"/>
      <c r="DB1584" s="2"/>
      <c r="DC1584" s="2"/>
      <c r="DD1584" s="2"/>
      <c r="DE1584" s="2"/>
      <c r="DF1584" s="2"/>
      <c r="DG1584" s="2"/>
      <c r="DH1584" s="2"/>
      <c r="DI1584" s="2"/>
    </row>
    <row r="1585" spans="8:113" x14ac:dyDescent="0.25">
      <c r="H1585" s="2"/>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2"/>
      <c r="AF1585" s="2"/>
      <c r="AG1585" s="2"/>
      <c r="AH1585" s="2"/>
      <c r="AI1585" s="2"/>
      <c r="AJ1585" s="2"/>
      <c r="AK1585" s="2"/>
      <c r="AL1585" s="2"/>
      <c r="AM1585" s="2"/>
      <c r="AN1585" s="2"/>
      <c r="AO1585" s="2"/>
      <c r="AP1585" s="2"/>
      <c r="AQ1585" s="2"/>
      <c r="AR1585" s="2"/>
      <c r="AS1585" s="2"/>
      <c r="AT1585" s="2"/>
      <c r="AU1585" s="2"/>
      <c r="AV1585" s="2"/>
      <c r="AW1585" s="2"/>
      <c r="AX1585" s="2"/>
      <c r="AY1585" s="2"/>
      <c r="AZ1585" s="2"/>
      <c r="BA1585" s="2"/>
      <c r="BB1585" s="2"/>
      <c r="BC1585" s="2"/>
      <c r="BD1585" s="2"/>
      <c r="BE1585" s="2"/>
      <c r="BF1585" s="2"/>
      <c r="BG1585" s="2"/>
      <c r="BH1585" s="2"/>
      <c r="BI1585" s="2"/>
      <c r="BJ1585" s="2"/>
      <c r="BK1585" s="2"/>
      <c r="BL1585" s="2"/>
      <c r="BM1585" s="2"/>
      <c r="BN1585" s="2"/>
      <c r="BO1585" s="2"/>
      <c r="BP1585" s="2"/>
      <c r="BQ1585" s="2"/>
      <c r="BR1585" s="2"/>
      <c r="BS1585" s="2"/>
      <c r="BT1585" s="2"/>
      <c r="BU1585" s="2"/>
      <c r="BV1585" s="2"/>
      <c r="BW1585" s="2"/>
      <c r="BX1585" s="2"/>
      <c r="BY1585" s="2"/>
      <c r="BZ1585" s="2"/>
      <c r="CA1585" s="2"/>
      <c r="CB1585" s="2"/>
      <c r="CC1585" s="2"/>
      <c r="CD1585" s="2"/>
      <c r="CE1585" s="2"/>
      <c r="CF1585" s="2"/>
      <c r="CG1585" s="2"/>
      <c r="CH1585" s="2"/>
      <c r="CI1585" s="2"/>
      <c r="CJ1585" s="2"/>
      <c r="CK1585" s="2"/>
      <c r="CL1585" s="2"/>
      <c r="CM1585" s="2"/>
      <c r="CN1585" s="2"/>
      <c r="CO1585" s="2"/>
      <c r="CP1585" s="2"/>
      <c r="CQ1585" s="2"/>
      <c r="CR1585" s="2"/>
      <c r="CS1585" s="2"/>
      <c r="CT1585" s="2"/>
      <c r="CU1585" s="2"/>
      <c r="CV1585" s="2"/>
      <c r="CW1585" s="2"/>
      <c r="CX1585" s="2"/>
      <c r="CY1585" s="2"/>
      <c r="CZ1585" s="2"/>
      <c r="DA1585" s="2"/>
      <c r="DB1585" s="2"/>
      <c r="DC1585" s="2"/>
      <c r="DD1585" s="2"/>
      <c r="DE1585" s="2"/>
      <c r="DF1585" s="2"/>
      <c r="DG1585" s="2"/>
      <c r="DH1585" s="2"/>
      <c r="DI1585" s="2"/>
    </row>
    <row r="1586" spans="8:113" x14ac:dyDescent="0.25">
      <c r="H1586" s="2"/>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2"/>
      <c r="AF1586" s="2"/>
      <c r="AG1586" s="2"/>
      <c r="AH1586" s="2"/>
      <c r="AI1586" s="2"/>
      <c r="AJ1586" s="2"/>
      <c r="AK1586" s="2"/>
      <c r="AL1586" s="2"/>
      <c r="AM1586" s="2"/>
      <c r="AN1586" s="2"/>
      <c r="AO1586" s="2"/>
      <c r="AP1586" s="2"/>
      <c r="AQ1586" s="2"/>
      <c r="AR1586" s="2"/>
      <c r="AS1586" s="2"/>
      <c r="AT1586" s="2"/>
      <c r="AU1586" s="2"/>
      <c r="AV1586" s="2"/>
      <c r="AW1586" s="2"/>
      <c r="AX1586" s="2"/>
      <c r="AY1586" s="2"/>
      <c r="AZ1586" s="2"/>
      <c r="BA1586" s="2"/>
      <c r="BB1586" s="2"/>
      <c r="BC1586" s="2"/>
      <c r="BD1586" s="2"/>
      <c r="BE1586" s="2"/>
      <c r="BF1586" s="2"/>
      <c r="BG1586" s="2"/>
      <c r="BH1586" s="2"/>
      <c r="BI1586" s="2"/>
      <c r="BJ1586" s="2"/>
      <c r="BK1586" s="2"/>
      <c r="BL1586" s="2"/>
      <c r="BM1586" s="2"/>
      <c r="BN1586" s="2"/>
      <c r="BO1586" s="2"/>
      <c r="BP1586" s="2"/>
      <c r="BQ1586" s="2"/>
      <c r="BR1586" s="2"/>
      <c r="BS1586" s="2"/>
      <c r="BT1586" s="2"/>
      <c r="BU1586" s="2"/>
      <c r="BV1586" s="2"/>
      <c r="BW1586" s="2"/>
      <c r="BX1586" s="2"/>
      <c r="BY1586" s="2"/>
      <c r="BZ1586" s="2"/>
      <c r="CA1586" s="2"/>
      <c r="CB1586" s="2"/>
      <c r="CC1586" s="2"/>
      <c r="CD1586" s="2"/>
      <c r="CE1586" s="2"/>
      <c r="CF1586" s="2"/>
      <c r="CG1586" s="2"/>
      <c r="CH1586" s="2"/>
      <c r="CI1586" s="2"/>
      <c r="CJ1586" s="2"/>
      <c r="CK1586" s="2"/>
      <c r="CL1586" s="2"/>
      <c r="CM1586" s="2"/>
      <c r="CN1586" s="2"/>
      <c r="CO1586" s="2"/>
      <c r="CP1586" s="2"/>
      <c r="CQ1586" s="2"/>
      <c r="CR1586" s="2"/>
      <c r="CS1586" s="2"/>
      <c r="CT1586" s="2"/>
      <c r="CU1586" s="2"/>
      <c r="CV1586" s="2"/>
      <c r="CW1586" s="2"/>
      <c r="CX1586" s="2"/>
      <c r="CY1586" s="2"/>
      <c r="CZ1586" s="2"/>
      <c r="DA1586" s="2"/>
      <c r="DB1586" s="2"/>
      <c r="DC1586" s="2"/>
      <c r="DD1586" s="2"/>
      <c r="DE1586" s="2"/>
      <c r="DF1586" s="2"/>
      <c r="DG1586" s="2"/>
      <c r="DH1586" s="2"/>
      <c r="DI1586" s="2"/>
    </row>
    <row r="1587" spans="8:113" x14ac:dyDescent="0.25">
      <c r="H1587" s="2"/>
      <c r="I1587" s="2"/>
      <c r="J1587" s="2"/>
      <c r="K1587" s="2"/>
      <c r="L1587" s="2"/>
      <c r="M1587" s="2"/>
      <c r="N1587" s="2"/>
      <c r="O1587" s="2"/>
      <c r="P1587" s="2"/>
      <c r="Q1587" s="2"/>
      <c r="R1587" s="2"/>
      <c r="S1587" s="2"/>
      <c r="T1587" s="2"/>
      <c r="U1587" s="2"/>
      <c r="V1587" s="2"/>
      <c r="W1587" s="2"/>
      <c r="X1587" s="2"/>
      <c r="Y1587" s="2"/>
      <c r="Z1587" s="2"/>
      <c r="AA1587" s="2"/>
      <c r="AB1587" s="2"/>
      <c r="AC1587" s="2"/>
      <c r="AD1587" s="2"/>
      <c r="AE1587" s="2"/>
      <c r="AF1587" s="2"/>
      <c r="AG1587" s="2"/>
      <c r="AH1587" s="2"/>
      <c r="AI1587" s="2"/>
      <c r="AJ1587" s="2"/>
      <c r="AK1587" s="2"/>
      <c r="AL1587" s="2"/>
      <c r="AM1587" s="2"/>
      <c r="AN1587" s="2"/>
      <c r="AO1587" s="2"/>
      <c r="AP1587" s="2"/>
      <c r="AQ1587" s="2"/>
      <c r="AR1587" s="2"/>
      <c r="AS1587" s="2"/>
      <c r="AT1587" s="2"/>
      <c r="AU1587" s="2"/>
      <c r="AV1587" s="2"/>
      <c r="AW1587" s="2"/>
      <c r="AX1587" s="2"/>
      <c r="AY1587" s="2"/>
      <c r="AZ1587" s="2"/>
      <c r="BA1587" s="2"/>
      <c r="BB1587" s="2"/>
      <c r="BC1587" s="2"/>
      <c r="BD1587" s="2"/>
      <c r="BE1587" s="2"/>
      <c r="BF1587" s="2"/>
      <c r="BG1587" s="2"/>
      <c r="BH1587" s="2"/>
      <c r="BI1587" s="2"/>
      <c r="BJ1587" s="2"/>
      <c r="BK1587" s="2"/>
      <c r="BL1587" s="2"/>
      <c r="BM1587" s="2"/>
      <c r="BN1587" s="2"/>
      <c r="BO1587" s="2"/>
      <c r="BP1587" s="2"/>
      <c r="BQ1587" s="2"/>
      <c r="BR1587" s="2"/>
      <c r="BS1587" s="2"/>
      <c r="BT1587" s="2"/>
      <c r="BU1587" s="2"/>
      <c r="BV1587" s="2"/>
      <c r="BW1587" s="2"/>
      <c r="BX1587" s="2"/>
      <c r="BY1587" s="2"/>
      <c r="BZ1587" s="2"/>
      <c r="CA1587" s="2"/>
      <c r="CB1587" s="2"/>
      <c r="CC1587" s="2"/>
      <c r="CD1587" s="2"/>
      <c r="CE1587" s="2"/>
      <c r="CF1587" s="2"/>
      <c r="CG1587" s="2"/>
      <c r="CH1587" s="2"/>
      <c r="CI1587" s="2"/>
      <c r="CJ1587" s="2"/>
      <c r="CK1587" s="2"/>
      <c r="CL1587" s="2"/>
      <c r="CM1587" s="2"/>
      <c r="CN1587" s="2"/>
      <c r="CO1587" s="2"/>
      <c r="CP1587" s="2"/>
      <c r="CQ1587" s="2"/>
      <c r="CR1587" s="2"/>
      <c r="CS1587" s="2"/>
      <c r="CT1587" s="2"/>
      <c r="CU1587" s="2"/>
      <c r="CV1587" s="2"/>
      <c r="CW1587" s="2"/>
      <c r="CX1587" s="2"/>
      <c r="CY1587" s="2"/>
      <c r="CZ1587" s="2"/>
      <c r="DA1587" s="2"/>
      <c r="DB1587" s="2"/>
      <c r="DC1587" s="2"/>
      <c r="DD1587" s="2"/>
      <c r="DE1587" s="2"/>
      <c r="DF1587" s="2"/>
      <c r="DG1587" s="2"/>
      <c r="DH1587" s="2"/>
      <c r="DI1587" s="2"/>
    </row>
    <row r="1588" spans="8:113" x14ac:dyDescent="0.25">
      <c r="H1588" s="2"/>
      <c r="I1588" s="2"/>
      <c r="J1588" s="2"/>
      <c r="K1588" s="2"/>
      <c r="L1588" s="2"/>
      <c r="M1588" s="2"/>
      <c r="N1588" s="2"/>
      <c r="O1588" s="2"/>
      <c r="P1588" s="2"/>
      <c r="Q1588" s="2"/>
      <c r="R1588" s="2"/>
      <c r="S1588" s="2"/>
      <c r="T1588" s="2"/>
      <c r="U1588" s="2"/>
      <c r="V1588" s="2"/>
      <c r="W1588" s="2"/>
      <c r="X1588" s="2"/>
      <c r="Y1588" s="2"/>
      <c r="Z1588" s="2"/>
      <c r="AA1588" s="2"/>
      <c r="AB1588" s="2"/>
      <c r="AC1588" s="2"/>
      <c r="AD1588" s="2"/>
      <c r="AE1588" s="2"/>
      <c r="AF1588" s="2"/>
      <c r="AG1588" s="2"/>
      <c r="AH1588" s="2"/>
      <c r="AI1588" s="2"/>
      <c r="AJ1588" s="2"/>
      <c r="AK1588" s="2"/>
      <c r="AL1588" s="2"/>
      <c r="AM1588" s="2"/>
      <c r="AN1588" s="2"/>
      <c r="AO1588" s="2"/>
      <c r="AP1588" s="2"/>
      <c r="AQ1588" s="2"/>
      <c r="AR1588" s="2"/>
      <c r="AS1588" s="2"/>
      <c r="AT1588" s="2"/>
      <c r="AU1588" s="2"/>
      <c r="AV1588" s="2"/>
      <c r="AW1588" s="2"/>
      <c r="AX1588" s="2"/>
      <c r="AY1588" s="2"/>
      <c r="AZ1588" s="2"/>
      <c r="BA1588" s="2"/>
      <c r="BB1588" s="2"/>
      <c r="BC1588" s="2"/>
      <c r="BD1588" s="2"/>
      <c r="BE1588" s="2"/>
      <c r="BF1588" s="2"/>
      <c r="BG1588" s="2"/>
      <c r="BH1588" s="2"/>
      <c r="BI1588" s="2"/>
      <c r="BJ1588" s="2"/>
      <c r="BK1588" s="2"/>
      <c r="BL1588" s="2"/>
      <c r="BM1588" s="2"/>
      <c r="BN1588" s="2"/>
      <c r="BO1588" s="2"/>
      <c r="BP1588" s="2"/>
      <c r="BQ1588" s="2"/>
      <c r="BR1588" s="2"/>
      <c r="BS1588" s="2"/>
      <c r="BT1588" s="2"/>
      <c r="BU1588" s="2"/>
      <c r="BV1588" s="2"/>
      <c r="BW1588" s="2"/>
      <c r="BX1588" s="2"/>
      <c r="BY1588" s="2"/>
      <c r="BZ1588" s="2"/>
      <c r="CA1588" s="2"/>
      <c r="CB1588" s="2"/>
      <c r="CC1588" s="2"/>
      <c r="CD1588" s="2"/>
      <c r="CE1588" s="2"/>
      <c r="CF1588" s="2"/>
      <c r="CG1588" s="2"/>
      <c r="CH1588" s="2"/>
      <c r="CI1588" s="2"/>
      <c r="CJ1588" s="2"/>
      <c r="CK1588" s="2"/>
      <c r="CL1588" s="2"/>
      <c r="CM1588" s="2"/>
      <c r="CN1588" s="2"/>
      <c r="CO1588" s="2"/>
      <c r="CP1588" s="2"/>
      <c r="CQ1588" s="2"/>
      <c r="CR1588" s="2"/>
      <c r="CS1588" s="2"/>
      <c r="CT1588" s="2"/>
      <c r="CU1588" s="2"/>
      <c r="CV1588" s="2"/>
      <c r="CW1588" s="2"/>
      <c r="CX1588" s="2"/>
      <c r="CY1588" s="2"/>
      <c r="CZ1588" s="2"/>
      <c r="DA1588" s="2"/>
      <c r="DB1588" s="2"/>
      <c r="DC1588" s="2"/>
      <c r="DD1588" s="2"/>
      <c r="DE1588" s="2"/>
      <c r="DF1588" s="2"/>
      <c r="DG1588" s="2"/>
      <c r="DH1588" s="2"/>
      <c r="DI1588" s="2"/>
    </row>
    <row r="1589" spans="8:113" x14ac:dyDescent="0.25">
      <c r="H1589" s="2"/>
      <c r="I1589" s="2"/>
      <c r="J1589" s="2"/>
      <c r="K1589" s="2"/>
      <c r="L1589" s="2"/>
      <c r="M1589" s="2"/>
      <c r="N1589" s="2"/>
      <c r="O1589" s="2"/>
      <c r="P1589" s="2"/>
      <c r="Q1589" s="2"/>
      <c r="R1589" s="2"/>
      <c r="S1589" s="2"/>
      <c r="T1589" s="2"/>
      <c r="U1589" s="2"/>
      <c r="V1589" s="2"/>
      <c r="W1589" s="2"/>
      <c r="X1589" s="2"/>
      <c r="Y1589" s="2"/>
      <c r="Z1589" s="2"/>
      <c r="AA1589" s="2"/>
      <c r="AB1589" s="2"/>
      <c r="AC1589" s="2"/>
      <c r="AD1589" s="2"/>
      <c r="AE1589" s="2"/>
      <c r="AF1589" s="2"/>
      <c r="AG1589" s="2"/>
      <c r="AH1589" s="2"/>
      <c r="AI1589" s="2"/>
      <c r="AJ1589" s="2"/>
      <c r="AK1589" s="2"/>
      <c r="AL1589" s="2"/>
      <c r="AM1589" s="2"/>
      <c r="AN1589" s="2"/>
      <c r="AO1589" s="2"/>
      <c r="AP1589" s="2"/>
      <c r="AQ1589" s="2"/>
      <c r="AR1589" s="2"/>
      <c r="AS1589" s="2"/>
      <c r="AT1589" s="2"/>
      <c r="AU1589" s="2"/>
      <c r="AV1589" s="2"/>
      <c r="AW1589" s="2"/>
      <c r="AX1589" s="2"/>
      <c r="AY1589" s="2"/>
      <c r="AZ1589" s="2"/>
      <c r="BA1589" s="2"/>
      <c r="BB1589" s="2"/>
      <c r="BC1589" s="2"/>
      <c r="BD1589" s="2"/>
      <c r="BE1589" s="2"/>
      <c r="BF1589" s="2"/>
      <c r="BG1589" s="2"/>
      <c r="BH1589" s="2"/>
      <c r="BI1589" s="2"/>
      <c r="BJ1589" s="2"/>
      <c r="BK1589" s="2"/>
      <c r="BL1589" s="2"/>
      <c r="BM1589" s="2"/>
      <c r="BN1589" s="2"/>
      <c r="BO1589" s="2"/>
      <c r="BP1589" s="2"/>
      <c r="BQ1589" s="2"/>
      <c r="BR1589" s="2"/>
      <c r="BS1589" s="2"/>
      <c r="BT1589" s="2"/>
      <c r="BU1589" s="2"/>
      <c r="BV1589" s="2"/>
      <c r="BW1589" s="2"/>
      <c r="BX1589" s="2"/>
      <c r="BY1589" s="2"/>
      <c r="BZ1589" s="2"/>
      <c r="CA1589" s="2"/>
      <c r="CB1589" s="2"/>
      <c r="CC1589" s="2"/>
      <c r="CD1589" s="2"/>
      <c r="CE1589" s="2"/>
      <c r="CF1589" s="2"/>
      <c r="CG1589" s="2"/>
      <c r="CH1589" s="2"/>
      <c r="CI1589" s="2"/>
      <c r="CJ1589" s="2"/>
      <c r="CK1589" s="2"/>
      <c r="CL1589" s="2"/>
      <c r="CM1589" s="2"/>
      <c r="CN1589" s="2"/>
      <c r="CO1589" s="2"/>
      <c r="CP1589" s="2"/>
      <c r="CQ1589" s="2"/>
      <c r="CR1589" s="2"/>
      <c r="CS1589" s="2"/>
      <c r="CT1589" s="2"/>
      <c r="CU1589" s="2"/>
      <c r="CV1589" s="2"/>
      <c r="CW1589" s="2"/>
      <c r="CX1589" s="2"/>
      <c r="CY1589" s="2"/>
      <c r="CZ1589" s="2"/>
      <c r="DA1589" s="2"/>
      <c r="DB1589" s="2"/>
      <c r="DC1589" s="2"/>
      <c r="DD1589" s="2"/>
      <c r="DE1589" s="2"/>
      <c r="DF1589" s="2"/>
      <c r="DG1589" s="2"/>
      <c r="DH1589" s="2"/>
      <c r="DI1589" s="2"/>
    </row>
    <row r="1590" spans="8:113" x14ac:dyDescent="0.25">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2"/>
      <c r="AP1590" s="2"/>
      <c r="AQ1590" s="2"/>
      <c r="AR1590" s="2"/>
      <c r="AS1590" s="2"/>
      <c r="AT1590" s="2"/>
      <c r="AU1590" s="2"/>
      <c r="AV1590" s="2"/>
      <c r="AW1590" s="2"/>
      <c r="AX1590" s="2"/>
      <c r="AY1590" s="2"/>
      <c r="AZ1590" s="2"/>
      <c r="BA1590" s="2"/>
      <c r="BB1590" s="2"/>
      <c r="BC1590" s="2"/>
      <c r="BD1590" s="2"/>
      <c r="BE1590" s="2"/>
      <c r="BF1590" s="2"/>
      <c r="BG1590" s="2"/>
      <c r="BH1590" s="2"/>
      <c r="BI1590" s="2"/>
      <c r="BJ1590" s="2"/>
      <c r="BK1590" s="2"/>
      <c r="BL1590" s="2"/>
      <c r="BM1590" s="2"/>
      <c r="BN1590" s="2"/>
      <c r="BO1590" s="2"/>
      <c r="BP1590" s="2"/>
      <c r="BQ1590" s="2"/>
      <c r="BR1590" s="2"/>
      <c r="BS1590" s="2"/>
      <c r="BT1590" s="2"/>
      <c r="BU1590" s="2"/>
      <c r="BV1590" s="2"/>
      <c r="BW1590" s="2"/>
      <c r="BX1590" s="2"/>
      <c r="BY1590" s="2"/>
      <c r="BZ1590" s="2"/>
      <c r="CA1590" s="2"/>
      <c r="CB1590" s="2"/>
      <c r="CC1590" s="2"/>
      <c r="CD1590" s="2"/>
      <c r="CE1590" s="2"/>
      <c r="CF1590" s="2"/>
      <c r="CG1590" s="2"/>
      <c r="CH1590" s="2"/>
      <c r="CI1590" s="2"/>
      <c r="CJ1590" s="2"/>
      <c r="CK1590" s="2"/>
      <c r="CL1590" s="2"/>
      <c r="CM1590" s="2"/>
      <c r="CN1590" s="2"/>
      <c r="CO1590" s="2"/>
      <c r="CP1590" s="2"/>
      <c r="CQ1590" s="2"/>
      <c r="CR1590" s="2"/>
      <c r="CS1590" s="2"/>
      <c r="CT1590" s="2"/>
      <c r="CU1590" s="2"/>
      <c r="CV1590" s="2"/>
      <c r="CW1590" s="2"/>
      <c r="CX1590" s="2"/>
      <c r="CY1590" s="2"/>
      <c r="CZ1590" s="2"/>
      <c r="DA1590" s="2"/>
      <c r="DB1590" s="2"/>
      <c r="DC1590" s="2"/>
      <c r="DD1590" s="2"/>
      <c r="DE1590" s="2"/>
      <c r="DF1590" s="2"/>
      <c r="DG1590" s="2"/>
      <c r="DH1590" s="2"/>
      <c r="DI1590" s="2"/>
    </row>
    <row r="1591" spans="8:113" x14ac:dyDescent="0.25">
      <c r="H1591" s="2"/>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c r="AU1591" s="2"/>
      <c r="AV1591" s="2"/>
      <c r="AW1591" s="2"/>
      <c r="AX1591" s="2"/>
      <c r="AY1591" s="2"/>
      <c r="AZ1591" s="2"/>
      <c r="BA1591" s="2"/>
      <c r="BB1591" s="2"/>
      <c r="BC1591" s="2"/>
      <c r="BD1591" s="2"/>
      <c r="BE1591" s="2"/>
      <c r="BF1591" s="2"/>
      <c r="BG1591" s="2"/>
      <c r="BH1591" s="2"/>
      <c r="BI1591" s="2"/>
      <c r="BJ1591" s="2"/>
      <c r="BK1591" s="2"/>
      <c r="BL1591" s="2"/>
      <c r="BM1591" s="2"/>
      <c r="BN1591" s="2"/>
      <c r="BO1591" s="2"/>
      <c r="BP1591" s="2"/>
      <c r="BQ1591" s="2"/>
      <c r="BR1591" s="2"/>
      <c r="BS1591" s="2"/>
      <c r="BT1591" s="2"/>
      <c r="BU1591" s="2"/>
      <c r="BV1591" s="2"/>
      <c r="BW1591" s="2"/>
      <c r="BX1591" s="2"/>
      <c r="BY1591" s="2"/>
      <c r="BZ1591" s="2"/>
      <c r="CA1591" s="2"/>
      <c r="CB1591" s="2"/>
      <c r="CC1591" s="2"/>
      <c r="CD1591" s="2"/>
      <c r="CE1591" s="2"/>
      <c r="CF1591" s="2"/>
      <c r="CG1591" s="2"/>
      <c r="CH1591" s="2"/>
      <c r="CI1591" s="2"/>
      <c r="CJ1591" s="2"/>
      <c r="CK1591" s="2"/>
      <c r="CL1591" s="2"/>
      <c r="CM1591" s="2"/>
      <c r="CN1591" s="2"/>
      <c r="CO1591" s="2"/>
      <c r="CP1591" s="2"/>
      <c r="CQ1591" s="2"/>
      <c r="CR1591" s="2"/>
      <c r="CS1591" s="2"/>
      <c r="CT1591" s="2"/>
      <c r="CU1591" s="2"/>
      <c r="CV1591" s="2"/>
      <c r="CW1591" s="2"/>
      <c r="CX1591" s="2"/>
      <c r="CY1591" s="2"/>
      <c r="CZ1591" s="2"/>
      <c r="DA1591" s="2"/>
      <c r="DB1591" s="2"/>
      <c r="DC1591" s="2"/>
      <c r="DD1591" s="2"/>
      <c r="DE1591" s="2"/>
      <c r="DF1591" s="2"/>
      <c r="DG1591" s="2"/>
      <c r="DH1591" s="2"/>
      <c r="DI1591" s="2"/>
    </row>
    <row r="1592" spans="8:113" x14ac:dyDescent="0.25">
      <c r="H1592" s="2"/>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c r="AU1592" s="2"/>
      <c r="AV1592" s="2"/>
      <c r="AW1592" s="2"/>
      <c r="AX1592" s="2"/>
      <c r="AY1592" s="2"/>
      <c r="AZ1592" s="2"/>
      <c r="BA1592" s="2"/>
      <c r="BB1592" s="2"/>
      <c r="BC1592" s="2"/>
      <c r="BD1592" s="2"/>
      <c r="BE1592" s="2"/>
      <c r="BF1592" s="2"/>
      <c r="BG1592" s="2"/>
      <c r="BH1592" s="2"/>
      <c r="BI1592" s="2"/>
      <c r="BJ1592" s="2"/>
      <c r="BK1592" s="2"/>
      <c r="BL1592" s="2"/>
      <c r="BM1592" s="2"/>
      <c r="BN1592" s="2"/>
      <c r="BO1592" s="2"/>
      <c r="BP1592" s="2"/>
      <c r="BQ1592" s="2"/>
      <c r="BR1592" s="2"/>
      <c r="BS1592" s="2"/>
      <c r="BT1592" s="2"/>
      <c r="BU1592" s="2"/>
      <c r="BV1592" s="2"/>
      <c r="BW1592" s="2"/>
      <c r="BX1592" s="2"/>
      <c r="BY1592" s="2"/>
      <c r="BZ1592" s="2"/>
      <c r="CA1592" s="2"/>
      <c r="CB1592" s="2"/>
      <c r="CC1592" s="2"/>
      <c r="CD1592" s="2"/>
      <c r="CE1592" s="2"/>
      <c r="CF1592" s="2"/>
      <c r="CG1592" s="2"/>
      <c r="CH1592" s="2"/>
      <c r="CI1592" s="2"/>
      <c r="CJ1592" s="2"/>
      <c r="CK1592" s="2"/>
      <c r="CL1592" s="2"/>
      <c r="CM1592" s="2"/>
      <c r="CN1592" s="2"/>
      <c r="CO1592" s="2"/>
      <c r="CP1592" s="2"/>
      <c r="CQ1592" s="2"/>
      <c r="CR1592" s="2"/>
      <c r="CS1592" s="2"/>
      <c r="CT1592" s="2"/>
      <c r="CU1592" s="2"/>
      <c r="CV1592" s="2"/>
      <c r="CW1592" s="2"/>
      <c r="CX1592" s="2"/>
      <c r="CY1592" s="2"/>
      <c r="CZ1592" s="2"/>
      <c r="DA1592" s="2"/>
      <c r="DB1592" s="2"/>
      <c r="DC1592" s="2"/>
      <c r="DD1592" s="2"/>
      <c r="DE1592" s="2"/>
      <c r="DF1592" s="2"/>
      <c r="DG1592" s="2"/>
      <c r="DH1592" s="2"/>
      <c r="DI1592" s="2"/>
    </row>
    <row r="1593" spans="8:113" x14ac:dyDescent="0.25">
      <c r="H1593" s="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c r="AU1593" s="2"/>
      <c r="AV1593" s="2"/>
      <c r="AW1593" s="2"/>
      <c r="AX1593" s="2"/>
      <c r="AY1593" s="2"/>
      <c r="AZ1593" s="2"/>
      <c r="BA1593" s="2"/>
      <c r="BB1593" s="2"/>
      <c r="BC1593" s="2"/>
      <c r="BD1593" s="2"/>
      <c r="BE1593" s="2"/>
      <c r="BF1593" s="2"/>
      <c r="BG1593" s="2"/>
      <c r="BH1593" s="2"/>
      <c r="BI1593" s="2"/>
      <c r="BJ1593" s="2"/>
      <c r="BK1593" s="2"/>
      <c r="BL1593" s="2"/>
      <c r="BM1593" s="2"/>
      <c r="BN1593" s="2"/>
      <c r="BO1593" s="2"/>
      <c r="BP1593" s="2"/>
      <c r="BQ1593" s="2"/>
      <c r="BR1593" s="2"/>
      <c r="BS1593" s="2"/>
      <c r="BT1593" s="2"/>
      <c r="BU1593" s="2"/>
      <c r="BV1593" s="2"/>
      <c r="BW1593" s="2"/>
      <c r="BX1593" s="2"/>
      <c r="BY1593" s="2"/>
      <c r="BZ1593" s="2"/>
      <c r="CA1593" s="2"/>
      <c r="CB1593" s="2"/>
      <c r="CC1593" s="2"/>
      <c r="CD1593" s="2"/>
      <c r="CE1593" s="2"/>
      <c r="CF1593" s="2"/>
      <c r="CG1593" s="2"/>
      <c r="CH1593" s="2"/>
      <c r="CI1593" s="2"/>
      <c r="CJ1593" s="2"/>
      <c r="CK1593" s="2"/>
      <c r="CL1593" s="2"/>
      <c r="CM1593" s="2"/>
      <c r="CN1593" s="2"/>
      <c r="CO1593" s="2"/>
      <c r="CP1593" s="2"/>
      <c r="CQ1593" s="2"/>
      <c r="CR1593" s="2"/>
      <c r="CS1593" s="2"/>
      <c r="CT1593" s="2"/>
      <c r="CU1593" s="2"/>
      <c r="CV1593" s="2"/>
      <c r="CW1593" s="2"/>
      <c r="CX1593" s="2"/>
      <c r="CY1593" s="2"/>
      <c r="CZ1593" s="2"/>
      <c r="DA1593" s="2"/>
      <c r="DB1593" s="2"/>
      <c r="DC1593" s="2"/>
      <c r="DD1593" s="2"/>
      <c r="DE1593" s="2"/>
      <c r="DF1593" s="2"/>
      <c r="DG1593" s="2"/>
      <c r="DH1593" s="2"/>
      <c r="DI1593" s="2"/>
    </row>
    <row r="1594" spans="8:113" x14ac:dyDescent="0.25">
      <c r="H1594" s="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c r="AU1594" s="2"/>
      <c r="AV1594" s="2"/>
      <c r="AW1594" s="2"/>
      <c r="AX1594" s="2"/>
      <c r="AY1594" s="2"/>
      <c r="AZ1594" s="2"/>
      <c r="BA1594" s="2"/>
      <c r="BB1594" s="2"/>
      <c r="BC1594" s="2"/>
      <c r="BD1594" s="2"/>
      <c r="BE1594" s="2"/>
      <c r="BF1594" s="2"/>
      <c r="BG1594" s="2"/>
      <c r="BH1594" s="2"/>
      <c r="BI1594" s="2"/>
      <c r="BJ1594" s="2"/>
      <c r="BK1594" s="2"/>
      <c r="BL1594" s="2"/>
      <c r="BM1594" s="2"/>
      <c r="BN1594" s="2"/>
      <c r="BO1594" s="2"/>
      <c r="BP1594" s="2"/>
      <c r="BQ1594" s="2"/>
      <c r="BR1594" s="2"/>
      <c r="BS1594" s="2"/>
      <c r="BT1594" s="2"/>
      <c r="BU1594" s="2"/>
      <c r="BV1594" s="2"/>
      <c r="BW1594" s="2"/>
      <c r="BX1594" s="2"/>
      <c r="BY1594" s="2"/>
      <c r="BZ1594" s="2"/>
      <c r="CA1594" s="2"/>
      <c r="CB1594" s="2"/>
      <c r="CC1594" s="2"/>
      <c r="CD1594" s="2"/>
      <c r="CE1594" s="2"/>
      <c r="CF1594" s="2"/>
      <c r="CG1594" s="2"/>
      <c r="CH1594" s="2"/>
      <c r="CI1594" s="2"/>
      <c r="CJ1594" s="2"/>
      <c r="CK1594" s="2"/>
      <c r="CL1594" s="2"/>
      <c r="CM1594" s="2"/>
      <c r="CN1594" s="2"/>
      <c r="CO1594" s="2"/>
      <c r="CP1594" s="2"/>
      <c r="CQ1594" s="2"/>
      <c r="CR1594" s="2"/>
      <c r="CS1594" s="2"/>
      <c r="CT1594" s="2"/>
      <c r="CU1594" s="2"/>
      <c r="CV1594" s="2"/>
      <c r="CW1594" s="2"/>
      <c r="CX1594" s="2"/>
      <c r="CY1594" s="2"/>
      <c r="CZ1594" s="2"/>
      <c r="DA1594" s="2"/>
      <c r="DB1594" s="2"/>
      <c r="DC1594" s="2"/>
      <c r="DD1594" s="2"/>
      <c r="DE1594" s="2"/>
      <c r="DF1594" s="2"/>
      <c r="DG1594" s="2"/>
      <c r="DH1594" s="2"/>
      <c r="DI1594" s="2"/>
    </row>
    <row r="1595" spans="8:113" x14ac:dyDescent="0.25">
      <c r="H1595" s="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c r="AU1595" s="2"/>
      <c r="AV1595" s="2"/>
      <c r="AW1595" s="2"/>
      <c r="AX1595" s="2"/>
      <c r="AY1595" s="2"/>
      <c r="AZ1595" s="2"/>
      <c r="BA1595" s="2"/>
      <c r="BB1595" s="2"/>
      <c r="BC1595" s="2"/>
      <c r="BD1595" s="2"/>
      <c r="BE1595" s="2"/>
      <c r="BF1595" s="2"/>
      <c r="BG1595" s="2"/>
      <c r="BH1595" s="2"/>
      <c r="BI1595" s="2"/>
      <c r="BJ1595" s="2"/>
      <c r="BK1595" s="2"/>
      <c r="BL1595" s="2"/>
      <c r="BM1595" s="2"/>
      <c r="BN1595" s="2"/>
      <c r="BO1595" s="2"/>
      <c r="BP1595" s="2"/>
      <c r="BQ1595" s="2"/>
      <c r="BR1595" s="2"/>
      <c r="BS1595" s="2"/>
      <c r="BT1595" s="2"/>
      <c r="BU1595" s="2"/>
      <c r="BV1595" s="2"/>
      <c r="BW1595" s="2"/>
      <c r="BX1595" s="2"/>
      <c r="BY1595" s="2"/>
      <c r="BZ1595" s="2"/>
      <c r="CA1595" s="2"/>
      <c r="CB1595" s="2"/>
      <c r="CC1595" s="2"/>
      <c r="CD1595" s="2"/>
      <c r="CE1595" s="2"/>
      <c r="CF1595" s="2"/>
      <c r="CG1595" s="2"/>
      <c r="CH1595" s="2"/>
      <c r="CI1595" s="2"/>
      <c r="CJ1595" s="2"/>
      <c r="CK1595" s="2"/>
      <c r="CL1595" s="2"/>
      <c r="CM1595" s="2"/>
      <c r="CN1595" s="2"/>
      <c r="CO1595" s="2"/>
      <c r="CP1595" s="2"/>
      <c r="CQ1595" s="2"/>
      <c r="CR1595" s="2"/>
      <c r="CS1595" s="2"/>
      <c r="CT1595" s="2"/>
      <c r="CU1595" s="2"/>
      <c r="CV1595" s="2"/>
      <c r="CW1595" s="2"/>
      <c r="CX1595" s="2"/>
      <c r="CY1595" s="2"/>
      <c r="CZ1595" s="2"/>
      <c r="DA1595" s="2"/>
      <c r="DB1595" s="2"/>
      <c r="DC1595" s="2"/>
      <c r="DD1595" s="2"/>
      <c r="DE1595" s="2"/>
      <c r="DF1595" s="2"/>
      <c r="DG1595" s="2"/>
      <c r="DH1595" s="2"/>
      <c r="DI1595" s="2"/>
    </row>
    <row r="1596" spans="8:113" x14ac:dyDescent="0.25">
      <c r="H1596" s="2"/>
      <c r="I1596" s="2"/>
      <c r="J1596" s="2"/>
      <c r="K1596" s="2"/>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c r="AU1596" s="2"/>
      <c r="AV1596" s="2"/>
      <c r="AW1596" s="2"/>
      <c r="AX1596" s="2"/>
      <c r="AY1596" s="2"/>
      <c r="AZ1596" s="2"/>
      <c r="BA1596" s="2"/>
      <c r="BB1596" s="2"/>
      <c r="BC1596" s="2"/>
      <c r="BD1596" s="2"/>
      <c r="BE1596" s="2"/>
      <c r="BF1596" s="2"/>
      <c r="BG1596" s="2"/>
      <c r="BH1596" s="2"/>
      <c r="BI1596" s="2"/>
      <c r="BJ1596" s="2"/>
      <c r="BK1596" s="2"/>
      <c r="BL1596" s="2"/>
      <c r="BM1596" s="2"/>
      <c r="BN1596" s="2"/>
      <c r="BO1596" s="2"/>
      <c r="BP1596" s="2"/>
      <c r="BQ1596" s="2"/>
      <c r="BR1596" s="2"/>
      <c r="BS1596" s="2"/>
      <c r="BT1596" s="2"/>
      <c r="BU1596" s="2"/>
      <c r="BV1596" s="2"/>
      <c r="BW1596" s="2"/>
      <c r="BX1596" s="2"/>
      <c r="BY1596" s="2"/>
      <c r="BZ1596" s="2"/>
      <c r="CA1596" s="2"/>
      <c r="CB1596" s="2"/>
      <c r="CC1596" s="2"/>
      <c r="CD1596" s="2"/>
      <c r="CE1596" s="2"/>
      <c r="CF1596" s="2"/>
      <c r="CG1596" s="2"/>
      <c r="CH1596" s="2"/>
      <c r="CI1596" s="2"/>
      <c r="CJ1596" s="2"/>
      <c r="CK1596" s="2"/>
      <c r="CL1596" s="2"/>
      <c r="CM1596" s="2"/>
      <c r="CN1596" s="2"/>
      <c r="CO1596" s="2"/>
      <c r="CP1596" s="2"/>
      <c r="CQ1596" s="2"/>
      <c r="CR1596" s="2"/>
      <c r="CS1596" s="2"/>
      <c r="CT1596" s="2"/>
      <c r="CU1596" s="2"/>
      <c r="CV1596" s="2"/>
      <c r="CW1596" s="2"/>
      <c r="CX1596" s="2"/>
      <c r="CY1596" s="2"/>
      <c r="CZ1596" s="2"/>
      <c r="DA1596" s="2"/>
      <c r="DB1596" s="2"/>
      <c r="DC1596" s="2"/>
      <c r="DD1596" s="2"/>
      <c r="DE1596" s="2"/>
      <c r="DF1596" s="2"/>
      <c r="DG1596" s="2"/>
      <c r="DH1596" s="2"/>
      <c r="DI1596" s="2"/>
    </row>
    <row r="1597" spans="8:113" x14ac:dyDescent="0.25">
      <c r="H1597" s="2"/>
      <c r="I1597" s="2"/>
      <c r="J1597" s="2"/>
      <c r="K1597" s="2"/>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c r="AU1597" s="2"/>
      <c r="AV1597" s="2"/>
      <c r="AW1597" s="2"/>
      <c r="AX1597" s="2"/>
      <c r="AY1597" s="2"/>
      <c r="AZ1597" s="2"/>
      <c r="BA1597" s="2"/>
      <c r="BB1597" s="2"/>
      <c r="BC1597" s="2"/>
      <c r="BD1597" s="2"/>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c r="CC1597" s="2"/>
      <c r="CD1597" s="2"/>
      <c r="CE1597" s="2"/>
      <c r="CF1597" s="2"/>
      <c r="CG1597" s="2"/>
      <c r="CH1597" s="2"/>
      <c r="CI1597" s="2"/>
      <c r="CJ1597" s="2"/>
      <c r="CK1597" s="2"/>
      <c r="CL1597" s="2"/>
      <c r="CM1597" s="2"/>
      <c r="CN1597" s="2"/>
      <c r="CO1597" s="2"/>
      <c r="CP1597" s="2"/>
      <c r="CQ1597" s="2"/>
      <c r="CR1597" s="2"/>
      <c r="CS1597" s="2"/>
      <c r="CT1597" s="2"/>
      <c r="CU1597" s="2"/>
      <c r="CV1597" s="2"/>
      <c r="CW1597" s="2"/>
      <c r="CX1597" s="2"/>
      <c r="CY1597" s="2"/>
      <c r="CZ1597" s="2"/>
      <c r="DA1597" s="2"/>
      <c r="DB1597" s="2"/>
      <c r="DC1597" s="2"/>
      <c r="DD1597" s="2"/>
      <c r="DE1597" s="2"/>
      <c r="DF1597" s="2"/>
      <c r="DG1597" s="2"/>
      <c r="DH1597" s="2"/>
      <c r="DI1597" s="2"/>
    </row>
    <row r="1598" spans="8:113" x14ac:dyDescent="0.25">
      <c r="H1598" s="2"/>
      <c r="I1598" s="2"/>
      <c r="J1598" s="2"/>
      <c r="K1598" s="2"/>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c r="AU1598" s="2"/>
      <c r="AV1598" s="2"/>
      <c r="AW1598" s="2"/>
      <c r="AX1598" s="2"/>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c r="CU1598" s="2"/>
      <c r="CV1598" s="2"/>
      <c r="CW1598" s="2"/>
      <c r="CX1598" s="2"/>
      <c r="CY1598" s="2"/>
      <c r="CZ1598" s="2"/>
      <c r="DA1598" s="2"/>
      <c r="DB1598" s="2"/>
      <c r="DC1598" s="2"/>
      <c r="DD1598" s="2"/>
      <c r="DE1598" s="2"/>
      <c r="DF1598" s="2"/>
      <c r="DG1598" s="2"/>
      <c r="DH1598" s="2"/>
      <c r="DI1598" s="2"/>
    </row>
    <row r="1599" spans="8:113" x14ac:dyDescent="0.25">
      <c r="H1599" s="2"/>
      <c r="I1599" s="2"/>
      <c r="J1599" s="2"/>
      <c r="K1599" s="2"/>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c r="AU1599" s="2"/>
      <c r="AV1599" s="2"/>
      <c r="AW1599" s="2"/>
      <c r="AX1599" s="2"/>
      <c r="AY1599" s="2"/>
      <c r="AZ1599" s="2"/>
      <c r="BA1599" s="2"/>
      <c r="BB1599" s="2"/>
      <c r="BC1599" s="2"/>
      <c r="BD1599" s="2"/>
      <c r="BE1599" s="2"/>
      <c r="BF1599" s="2"/>
      <c r="BG1599" s="2"/>
      <c r="BH1599" s="2"/>
      <c r="BI1599" s="2"/>
      <c r="BJ1599" s="2"/>
      <c r="BK1599" s="2"/>
      <c r="BL1599" s="2"/>
      <c r="BM1599" s="2"/>
      <c r="BN1599" s="2"/>
      <c r="BO1599" s="2"/>
      <c r="BP1599" s="2"/>
      <c r="BQ1599" s="2"/>
      <c r="BR1599" s="2"/>
      <c r="BS1599" s="2"/>
      <c r="BT1599" s="2"/>
      <c r="BU1599" s="2"/>
      <c r="BV1599" s="2"/>
      <c r="BW1599" s="2"/>
      <c r="BX1599" s="2"/>
      <c r="BY1599" s="2"/>
      <c r="BZ1599" s="2"/>
      <c r="CA1599" s="2"/>
      <c r="CB1599" s="2"/>
      <c r="CC1599" s="2"/>
      <c r="CD1599" s="2"/>
      <c r="CE1599" s="2"/>
      <c r="CF1599" s="2"/>
      <c r="CG1599" s="2"/>
      <c r="CH1599" s="2"/>
      <c r="CI1599" s="2"/>
      <c r="CJ1599" s="2"/>
      <c r="CK1599" s="2"/>
      <c r="CL1599" s="2"/>
      <c r="CM1599" s="2"/>
      <c r="CN1599" s="2"/>
      <c r="CO1599" s="2"/>
      <c r="CP1599" s="2"/>
      <c r="CQ1599" s="2"/>
      <c r="CR1599" s="2"/>
      <c r="CS1599" s="2"/>
      <c r="CT1599" s="2"/>
      <c r="CU1599" s="2"/>
      <c r="CV1599" s="2"/>
      <c r="CW1599" s="2"/>
      <c r="CX1599" s="2"/>
      <c r="CY1599" s="2"/>
      <c r="CZ1599" s="2"/>
      <c r="DA1599" s="2"/>
      <c r="DB1599" s="2"/>
      <c r="DC1599" s="2"/>
      <c r="DD1599" s="2"/>
      <c r="DE1599" s="2"/>
      <c r="DF1599" s="2"/>
      <c r="DG1599" s="2"/>
      <c r="DH1599" s="2"/>
      <c r="DI1599" s="2"/>
    </row>
    <row r="1600" spans="8:113" x14ac:dyDescent="0.25">
      <c r="H1600" s="2"/>
      <c r="I1600" s="2"/>
      <c r="J1600" s="2"/>
      <c r="K1600" s="2"/>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c r="AU1600" s="2"/>
      <c r="AV1600" s="2"/>
      <c r="AW1600" s="2"/>
      <c r="AX1600" s="2"/>
      <c r="AY1600" s="2"/>
      <c r="AZ1600" s="2"/>
      <c r="BA1600" s="2"/>
      <c r="BB1600" s="2"/>
      <c r="BC1600" s="2"/>
      <c r="BD1600" s="2"/>
      <c r="BE1600" s="2"/>
      <c r="BF1600" s="2"/>
      <c r="BG1600" s="2"/>
      <c r="BH1600" s="2"/>
      <c r="BI1600" s="2"/>
      <c r="BJ1600" s="2"/>
      <c r="BK1600" s="2"/>
      <c r="BL1600" s="2"/>
      <c r="BM1600" s="2"/>
      <c r="BN1600" s="2"/>
      <c r="BO1600" s="2"/>
      <c r="BP1600" s="2"/>
      <c r="BQ1600" s="2"/>
      <c r="BR1600" s="2"/>
      <c r="BS1600" s="2"/>
      <c r="BT1600" s="2"/>
      <c r="BU1600" s="2"/>
      <c r="BV1600" s="2"/>
      <c r="BW1600" s="2"/>
      <c r="BX1600" s="2"/>
      <c r="BY1600" s="2"/>
      <c r="BZ1600" s="2"/>
      <c r="CA1600" s="2"/>
      <c r="CB1600" s="2"/>
      <c r="CC1600" s="2"/>
      <c r="CD1600" s="2"/>
      <c r="CE1600" s="2"/>
      <c r="CF1600" s="2"/>
      <c r="CG1600" s="2"/>
      <c r="CH1600" s="2"/>
      <c r="CI1600" s="2"/>
      <c r="CJ1600" s="2"/>
      <c r="CK1600" s="2"/>
      <c r="CL1600" s="2"/>
      <c r="CM1600" s="2"/>
      <c r="CN1600" s="2"/>
      <c r="CO1600" s="2"/>
      <c r="CP1600" s="2"/>
      <c r="CQ1600" s="2"/>
      <c r="CR1600" s="2"/>
      <c r="CS1600" s="2"/>
      <c r="CT1600" s="2"/>
      <c r="CU1600" s="2"/>
      <c r="CV1600" s="2"/>
      <c r="CW1600" s="2"/>
      <c r="CX1600" s="2"/>
      <c r="CY1600" s="2"/>
      <c r="CZ1600" s="2"/>
      <c r="DA1600" s="2"/>
      <c r="DB1600" s="2"/>
      <c r="DC1600" s="2"/>
      <c r="DD1600" s="2"/>
      <c r="DE1600" s="2"/>
      <c r="DF1600" s="2"/>
      <c r="DG1600" s="2"/>
      <c r="DH1600" s="2"/>
      <c r="DI1600" s="2"/>
    </row>
    <row r="1601" spans="8:113" x14ac:dyDescent="0.25">
      <c r="H1601" s="2"/>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2"/>
      <c r="AP1601" s="2"/>
      <c r="AQ1601" s="2"/>
      <c r="AR1601" s="2"/>
      <c r="AS1601" s="2"/>
      <c r="AT1601" s="2"/>
      <c r="AU1601" s="2"/>
      <c r="AV1601" s="2"/>
      <c r="AW1601" s="2"/>
      <c r="AX1601" s="2"/>
      <c r="AY1601" s="2"/>
      <c r="AZ1601" s="2"/>
      <c r="BA1601" s="2"/>
      <c r="BB1601" s="2"/>
      <c r="BC1601" s="2"/>
      <c r="BD1601" s="2"/>
      <c r="BE1601" s="2"/>
      <c r="BF1601" s="2"/>
      <c r="BG1601" s="2"/>
      <c r="BH1601" s="2"/>
      <c r="BI1601" s="2"/>
      <c r="BJ1601" s="2"/>
      <c r="BK1601" s="2"/>
      <c r="BL1601" s="2"/>
      <c r="BM1601" s="2"/>
      <c r="BN1601" s="2"/>
      <c r="BO1601" s="2"/>
      <c r="BP1601" s="2"/>
      <c r="BQ1601" s="2"/>
      <c r="BR1601" s="2"/>
      <c r="BS1601" s="2"/>
      <c r="BT1601" s="2"/>
      <c r="BU1601" s="2"/>
      <c r="BV1601" s="2"/>
      <c r="BW1601" s="2"/>
      <c r="BX1601" s="2"/>
      <c r="BY1601" s="2"/>
      <c r="BZ1601" s="2"/>
      <c r="CA1601" s="2"/>
      <c r="CB1601" s="2"/>
      <c r="CC1601" s="2"/>
      <c r="CD1601" s="2"/>
      <c r="CE1601" s="2"/>
      <c r="CF1601" s="2"/>
      <c r="CG1601" s="2"/>
      <c r="CH1601" s="2"/>
      <c r="CI1601" s="2"/>
      <c r="CJ1601" s="2"/>
      <c r="CK1601" s="2"/>
      <c r="CL1601" s="2"/>
      <c r="CM1601" s="2"/>
      <c r="CN1601" s="2"/>
      <c r="CO1601" s="2"/>
      <c r="CP1601" s="2"/>
      <c r="CQ1601" s="2"/>
      <c r="CR1601" s="2"/>
      <c r="CS1601" s="2"/>
      <c r="CT1601" s="2"/>
      <c r="CU1601" s="2"/>
      <c r="CV1601" s="2"/>
      <c r="CW1601" s="2"/>
      <c r="CX1601" s="2"/>
      <c r="CY1601" s="2"/>
      <c r="CZ1601" s="2"/>
      <c r="DA1601" s="2"/>
      <c r="DB1601" s="2"/>
      <c r="DC1601" s="2"/>
      <c r="DD1601" s="2"/>
      <c r="DE1601" s="2"/>
      <c r="DF1601" s="2"/>
      <c r="DG1601" s="2"/>
      <c r="DH1601" s="2"/>
      <c r="DI1601" s="2"/>
    </row>
    <row r="1602" spans="8:113" x14ac:dyDescent="0.25">
      <c r="H1602" s="2"/>
      <c r="I1602" s="2"/>
      <c r="J1602" s="2"/>
      <c r="K1602" s="2"/>
      <c r="L1602" s="2"/>
      <c r="M1602" s="2"/>
      <c r="N1602" s="2"/>
      <c r="O1602" s="2"/>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c r="AQ1602" s="2"/>
      <c r="AR1602" s="2"/>
      <c r="AS1602" s="2"/>
      <c r="AT1602" s="2"/>
      <c r="AU1602" s="2"/>
      <c r="AV1602" s="2"/>
      <c r="AW1602" s="2"/>
      <c r="AX1602" s="2"/>
      <c r="AY1602" s="2"/>
      <c r="AZ1602" s="2"/>
      <c r="BA1602" s="2"/>
      <c r="BB1602" s="2"/>
      <c r="BC1602" s="2"/>
      <c r="BD1602" s="2"/>
      <c r="BE1602" s="2"/>
      <c r="BF1602" s="2"/>
      <c r="BG1602" s="2"/>
      <c r="BH1602" s="2"/>
      <c r="BI1602" s="2"/>
      <c r="BJ1602" s="2"/>
      <c r="BK1602" s="2"/>
      <c r="BL1602" s="2"/>
      <c r="BM1602" s="2"/>
      <c r="BN1602" s="2"/>
      <c r="BO1602" s="2"/>
      <c r="BP1602" s="2"/>
      <c r="BQ1602" s="2"/>
      <c r="BR1602" s="2"/>
      <c r="BS1602" s="2"/>
      <c r="BT1602" s="2"/>
      <c r="BU1602" s="2"/>
      <c r="BV1602" s="2"/>
      <c r="BW1602" s="2"/>
      <c r="BX1602" s="2"/>
      <c r="BY1602" s="2"/>
      <c r="BZ1602" s="2"/>
      <c r="CA1602" s="2"/>
      <c r="CB1602" s="2"/>
      <c r="CC1602" s="2"/>
      <c r="CD1602" s="2"/>
      <c r="CE1602" s="2"/>
      <c r="CF1602" s="2"/>
      <c r="CG1602" s="2"/>
      <c r="CH1602" s="2"/>
      <c r="CI1602" s="2"/>
      <c r="CJ1602" s="2"/>
      <c r="CK1602" s="2"/>
      <c r="CL1602" s="2"/>
      <c r="CM1602" s="2"/>
      <c r="CN1602" s="2"/>
      <c r="CO1602" s="2"/>
      <c r="CP1602" s="2"/>
      <c r="CQ1602" s="2"/>
      <c r="CR1602" s="2"/>
      <c r="CS1602" s="2"/>
      <c r="CT1602" s="2"/>
      <c r="CU1602" s="2"/>
      <c r="CV1602" s="2"/>
      <c r="CW1602" s="2"/>
      <c r="CX1602" s="2"/>
      <c r="CY1602" s="2"/>
      <c r="CZ1602" s="2"/>
      <c r="DA1602" s="2"/>
      <c r="DB1602" s="2"/>
      <c r="DC1602" s="2"/>
      <c r="DD1602" s="2"/>
      <c r="DE1602" s="2"/>
      <c r="DF1602" s="2"/>
      <c r="DG1602" s="2"/>
      <c r="DH1602" s="2"/>
      <c r="DI1602" s="2"/>
    </row>
    <row r="1603" spans="8:113" x14ac:dyDescent="0.25">
      <c r="H1603" s="2"/>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2"/>
      <c r="AP1603" s="2"/>
      <c r="AQ1603" s="2"/>
      <c r="AR1603" s="2"/>
      <c r="AS1603" s="2"/>
      <c r="AT1603" s="2"/>
      <c r="AU1603" s="2"/>
      <c r="AV1603" s="2"/>
      <c r="AW1603" s="2"/>
      <c r="AX1603" s="2"/>
      <c r="AY1603" s="2"/>
      <c r="AZ1603" s="2"/>
      <c r="BA1603" s="2"/>
      <c r="BB1603" s="2"/>
      <c r="BC1603" s="2"/>
      <c r="BD1603" s="2"/>
      <c r="BE1603" s="2"/>
      <c r="BF1603" s="2"/>
      <c r="BG1603" s="2"/>
      <c r="BH1603" s="2"/>
      <c r="BI1603" s="2"/>
      <c r="BJ1603" s="2"/>
      <c r="BK1603" s="2"/>
      <c r="BL1603" s="2"/>
      <c r="BM1603" s="2"/>
      <c r="BN1603" s="2"/>
      <c r="BO1603" s="2"/>
      <c r="BP1603" s="2"/>
      <c r="BQ1603" s="2"/>
      <c r="BR1603" s="2"/>
      <c r="BS1603" s="2"/>
      <c r="BT1603" s="2"/>
      <c r="BU1603" s="2"/>
      <c r="BV1603" s="2"/>
      <c r="BW1603" s="2"/>
      <c r="BX1603" s="2"/>
      <c r="BY1603" s="2"/>
      <c r="BZ1603" s="2"/>
      <c r="CA1603" s="2"/>
      <c r="CB1603" s="2"/>
      <c r="CC1603" s="2"/>
      <c r="CD1603" s="2"/>
      <c r="CE1603" s="2"/>
      <c r="CF1603" s="2"/>
      <c r="CG1603" s="2"/>
      <c r="CH1603" s="2"/>
      <c r="CI1603" s="2"/>
      <c r="CJ1603" s="2"/>
      <c r="CK1603" s="2"/>
      <c r="CL1603" s="2"/>
      <c r="CM1603" s="2"/>
      <c r="CN1603" s="2"/>
      <c r="CO1603" s="2"/>
      <c r="CP1603" s="2"/>
      <c r="CQ1603" s="2"/>
      <c r="CR1603" s="2"/>
      <c r="CS1603" s="2"/>
      <c r="CT1603" s="2"/>
      <c r="CU1603" s="2"/>
      <c r="CV1603" s="2"/>
      <c r="CW1603" s="2"/>
      <c r="CX1603" s="2"/>
      <c r="CY1603" s="2"/>
      <c r="CZ1603" s="2"/>
      <c r="DA1603" s="2"/>
      <c r="DB1603" s="2"/>
      <c r="DC1603" s="2"/>
      <c r="DD1603" s="2"/>
      <c r="DE1603" s="2"/>
      <c r="DF1603" s="2"/>
      <c r="DG1603" s="2"/>
      <c r="DH1603" s="2"/>
      <c r="DI1603" s="2"/>
    </row>
    <row r="1604" spans="8:113" x14ac:dyDescent="0.25">
      <c r="H1604" s="2"/>
      <c r="I1604" s="2"/>
      <c r="J1604" s="2"/>
      <c r="K1604" s="2"/>
      <c r="L1604" s="2"/>
      <c r="M1604" s="2"/>
      <c r="N1604" s="2"/>
      <c r="O1604" s="2"/>
      <c r="P1604" s="2"/>
      <c r="Q1604" s="2"/>
      <c r="R1604" s="2"/>
      <c r="S1604" s="2"/>
      <c r="T1604" s="2"/>
      <c r="U1604" s="2"/>
      <c r="V1604" s="2"/>
      <c r="W1604" s="2"/>
      <c r="X1604" s="2"/>
      <c r="Y1604" s="2"/>
      <c r="Z1604" s="2"/>
      <c r="AA1604" s="2"/>
      <c r="AB1604" s="2"/>
      <c r="AC1604" s="2"/>
      <c r="AD1604" s="2"/>
      <c r="AE1604" s="2"/>
      <c r="AF1604" s="2"/>
      <c r="AG1604" s="2"/>
      <c r="AH1604" s="2"/>
      <c r="AI1604" s="2"/>
      <c r="AJ1604" s="2"/>
      <c r="AK1604" s="2"/>
      <c r="AL1604" s="2"/>
      <c r="AM1604" s="2"/>
      <c r="AN1604" s="2"/>
      <c r="AO1604" s="2"/>
      <c r="AP1604" s="2"/>
      <c r="AQ1604" s="2"/>
      <c r="AR1604" s="2"/>
      <c r="AS1604" s="2"/>
      <c r="AT1604" s="2"/>
      <c r="AU1604" s="2"/>
      <c r="AV1604" s="2"/>
      <c r="AW1604" s="2"/>
      <c r="AX1604" s="2"/>
      <c r="AY1604" s="2"/>
      <c r="AZ1604" s="2"/>
      <c r="BA1604" s="2"/>
      <c r="BB1604" s="2"/>
      <c r="BC1604" s="2"/>
      <c r="BD1604" s="2"/>
      <c r="BE1604" s="2"/>
      <c r="BF1604" s="2"/>
      <c r="BG1604" s="2"/>
      <c r="BH1604" s="2"/>
      <c r="BI1604" s="2"/>
      <c r="BJ1604" s="2"/>
      <c r="BK1604" s="2"/>
      <c r="BL1604" s="2"/>
      <c r="BM1604" s="2"/>
      <c r="BN1604" s="2"/>
      <c r="BO1604" s="2"/>
      <c r="BP1604" s="2"/>
      <c r="BQ1604" s="2"/>
      <c r="BR1604" s="2"/>
      <c r="BS1604" s="2"/>
      <c r="BT1604" s="2"/>
      <c r="BU1604" s="2"/>
      <c r="BV1604" s="2"/>
      <c r="BW1604" s="2"/>
      <c r="BX1604" s="2"/>
      <c r="BY1604" s="2"/>
      <c r="BZ1604" s="2"/>
      <c r="CA1604" s="2"/>
      <c r="CB1604" s="2"/>
      <c r="CC1604" s="2"/>
      <c r="CD1604" s="2"/>
      <c r="CE1604" s="2"/>
      <c r="CF1604" s="2"/>
      <c r="CG1604" s="2"/>
      <c r="CH1604" s="2"/>
      <c r="CI1604" s="2"/>
      <c r="CJ1604" s="2"/>
      <c r="CK1604" s="2"/>
      <c r="CL1604" s="2"/>
      <c r="CM1604" s="2"/>
      <c r="CN1604" s="2"/>
      <c r="CO1604" s="2"/>
      <c r="CP1604" s="2"/>
      <c r="CQ1604" s="2"/>
      <c r="CR1604" s="2"/>
      <c r="CS1604" s="2"/>
      <c r="CT1604" s="2"/>
      <c r="CU1604" s="2"/>
      <c r="CV1604" s="2"/>
      <c r="CW1604" s="2"/>
      <c r="CX1604" s="2"/>
      <c r="CY1604" s="2"/>
      <c r="CZ1604" s="2"/>
      <c r="DA1604" s="2"/>
      <c r="DB1604" s="2"/>
      <c r="DC1604" s="2"/>
      <c r="DD1604" s="2"/>
      <c r="DE1604" s="2"/>
      <c r="DF1604" s="2"/>
      <c r="DG1604" s="2"/>
      <c r="DH1604" s="2"/>
      <c r="DI1604" s="2"/>
    </row>
    <row r="1605" spans="8:113" x14ac:dyDescent="0.25">
      <c r="H1605" s="2"/>
      <c r="I1605" s="2"/>
      <c r="J1605" s="2"/>
      <c r="K1605" s="2"/>
      <c r="L1605" s="2"/>
      <c r="M1605" s="2"/>
      <c r="N1605" s="2"/>
      <c r="O1605" s="2"/>
      <c r="P1605" s="2"/>
      <c r="Q1605" s="2"/>
      <c r="R1605" s="2"/>
      <c r="S1605" s="2"/>
      <c r="T1605" s="2"/>
      <c r="U1605" s="2"/>
      <c r="V1605" s="2"/>
      <c r="W1605" s="2"/>
      <c r="X1605" s="2"/>
      <c r="Y1605" s="2"/>
      <c r="Z1605" s="2"/>
      <c r="AA1605" s="2"/>
      <c r="AB1605" s="2"/>
      <c r="AC1605" s="2"/>
      <c r="AD1605" s="2"/>
      <c r="AE1605" s="2"/>
      <c r="AF1605" s="2"/>
      <c r="AG1605" s="2"/>
      <c r="AH1605" s="2"/>
      <c r="AI1605" s="2"/>
      <c r="AJ1605" s="2"/>
      <c r="AK1605" s="2"/>
      <c r="AL1605" s="2"/>
      <c r="AM1605" s="2"/>
      <c r="AN1605" s="2"/>
      <c r="AO1605" s="2"/>
      <c r="AP1605" s="2"/>
      <c r="AQ1605" s="2"/>
      <c r="AR1605" s="2"/>
      <c r="AS1605" s="2"/>
      <c r="AT1605" s="2"/>
      <c r="AU1605" s="2"/>
      <c r="AV1605" s="2"/>
      <c r="AW1605" s="2"/>
      <c r="AX1605" s="2"/>
      <c r="AY1605" s="2"/>
      <c r="AZ1605" s="2"/>
      <c r="BA1605" s="2"/>
      <c r="BB1605" s="2"/>
      <c r="BC1605" s="2"/>
      <c r="BD1605" s="2"/>
      <c r="BE1605" s="2"/>
      <c r="BF1605" s="2"/>
      <c r="BG1605" s="2"/>
      <c r="BH1605" s="2"/>
      <c r="BI1605" s="2"/>
      <c r="BJ1605" s="2"/>
      <c r="BK1605" s="2"/>
      <c r="BL1605" s="2"/>
      <c r="BM1605" s="2"/>
      <c r="BN1605" s="2"/>
      <c r="BO1605" s="2"/>
      <c r="BP1605" s="2"/>
      <c r="BQ1605" s="2"/>
      <c r="BR1605" s="2"/>
      <c r="BS1605" s="2"/>
      <c r="BT1605" s="2"/>
      <c r="BU1605" s="2"/>
      <c r="BV1605" s="2"/>
      <c r="BW1605" s="2"/>
      <c r="BX1605" s="2"/>
      <c r="BY1605" s="2"/>
      <c r="BZ1605" s="2"/>
      <c r="CA1605" s="2"/>
      <c r="CB1605" s="2"/>
      <c r="CC1605" s="2"/>
      <c r="CD1605" s="2"/>
      <c r="CE1605" s="2"/>
      <c r="CF1605" s="2"/>
      <c r="CG1605" s="2"/>
      <c r="CH1605" s="2"/>
      <c r="CI1605" s="2"/>
      <c r="CJ1605" s="2"/>
      <c r="CK1605" s="2"/>
      <c r="CL1605" s="2"/>
      <c r="CM1605" s="2"/>
      <c r="CN1605" s="2"/>
      <c r="CO1605" s="2"/>
      <c r="CP1605" s="2"/>
      <c r="CQ1605" s="2"/>
      <c r="CR1605" s="2"/>
      <c r="CS1605" s="2"/>
      <c r="CT1605" s="2"/>
      <c r="CU1605" s="2"/>
      <c r="CV1605" s="2"/>
      <c r="CW1605" s="2"/>
      <c r="CX1605" s="2"/>
      <c r="CY1605" s="2"/>
      <c r="CZ1605" s="2"/>
      <c r="DA1605" s="2"/>
      <c r="DB1605" s="2"/>
      <c r="DC1605" s="2"/>
      <c r="DD1605" s="2"/>
      <c r="DE1605" s="2"/>
      <c r="DF1605" s="2"/>
      <c r="DG1605" s="2"/>
      <c r="DH1605" s="2"/>
      <c r="DI1605" s="2"/>
    </row>
    <row r="1606" spans="8:113" x14ac:dyDescent="0.25">
      <c r="H1606" s="2"/>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2"/>
      <c r="AP1606" s="2"/>
      <c r="AQ1606" s="2"/>
      <c r="AR1606" s="2"/>
      <c r="AS1606" s="2"/>
      <c r="AT1606" s="2"/>
      <c r="AU1606" s="2"/>
      <c r="AV1606" s="2"/>
      <c r="AW1606" s="2"/>
      <c r="AX1606" s="2"/>
      <c r="AY1606" s="2"/>
      <c r="AZ1606" s="2"/>
      <c r="BA1606" s="2"/>
      <c r="BB1606" s="2"/>
      <c r="BC1606" s="2"/>
      <c r="BD1606" s="2"/>
      <c r="BE1606" s="2"/>
      <c r="BF1606" s="2"/>
      <c r="BG1606" s="2"/>
      <c r="BH1606" s="2"/>
      <c r="BI1606" s="2"/>
      <c r="BJ1606" s="2"/>
      <c r="BK1606" s="2"/>
      <c r="BL1606" s="2"/>
      <c r="BM1606" s="2"/>
      <c r="BN1606" s="2"/>
      <c r="BO1606" s="2"/>
      <c r="BP1606" s="2"/>
      <c r="BQ1606" s="2"/>
      <c r="BR1606" s="2"/>
      <c r="BS1606" s="2"/>
      <c r="BT1606" s="2"/>
      <c r="BU1606" s="2"/>
      <c r="BV1606" s="2"/>
      <c r="BW1606" s="2"/>
      <c r="BX1606" s="2"/>
      <c r="BY1606" s="2"/>
      <c r="BZ1606" s="2"/>
      <c r="CA1606" s="2"/>
      <c r="CB1606" s="2"/>
      <c r="CC1606" s="2"/>
      <c r="CD1606" s="2"/>
      <c r="CE1606" s="2"/>
      <c r="CF1606" s="2"/>
      <c r="CG1606" s="2"/>
      <c r="CH1606" s="2"/>
      <c r="CI1606" s="2"/>
      <c r="CJ1606" s="2"/>
      <c r="CK1606" s="2"/>
      <c r="CL1606" s="2"/>
      <c r="CM1606" s="2"/>
      <c r="CN1606" s="2"/>
      <c r="CO1606" s="2"/>
      <c r="CP1606" s="2"/>
      <c r="CQ1606" s="2"/>
      <c r="CR1606" s="2"/>
      <c r="CS1606" s="2"/>
      <c r="CT1606" s="2"/>
      <c r="CU1606" s="2"/>
      <c r="CV1606" s="2"/>
      <c r="CW1606" s="2"/>
      <c r="CX1606" s="2"/>
      <c r="CY1606" s="2"/>
      <c r="CZ1606" s="2"/>
      <c r="DA1606" s="2"/>
      <c r="DB1606" s="2"/>
      <c r="DC1606" s="2"/>
      <c r="DD1606" s="2"/>
      <c r="DE1606" s="2"/>
      <c r="DF1606" s="2"/>
      <c r="DG1606" s="2"/>
      <c r="DH1606" s="2"/>
      <c r="DI1606" s="2"/>
    </row>
    <row r="1607" spans="8:113" x14ac:dyDescent="0.25">
      <c r="H1607" s="2"/>
      <c r="I1607" s="2"/>
      <c r="J1607" s="2"/>
      <c r="K1607" s="2"/>
      <c r="L1607" s="2"/>
      <c r="M1607" s="2"/>
      <c r="N1607" s="2"/>
      <c r="O1607" s="2"/>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c r="AM1607" s="2"/>
      <c r="AN1607" s="2"/>
      <c r="AO1607" s="2"/>
      <c r="AP1607" s="2"/>
      <c r="AQ1607" s="2"/>
      <c r="AR1607" s="2"/>
      <c r="AS1607" s="2"/>
      <c r="AT1607" s="2"/>
      <c r="AU1607" s="2"/>
      <c r="AV1607" s="2"/>
      <c r="AW1607" s="2"/>
      <c r="AX1607" s="2"/>
      <c r="AY1607" s="2"/>
      <c r="AZ1607" s="2"/>
      <c r="BA1607" s="2"/>
      <c r="BB1607" s="2"/>
      <c r="BC1607" s="2"/>
      <c r="BD1607" s="2"/>
      <c r="BE1607" s="2"/>
      <c r="BF1607" s="2"/>
      <c r="BG1607" s="2"/>
      <c r="BH1607" s="2"/>
      <c r="BI1607" s="2"/>
      <c r="BJ1607" s="2"/>
      <c r="BK1607" s="2"/>
      <c r="BL1607" s="2"/>
      <c r="BM1607" s="2"/>
      <c r="BN1607" s="2"/>
      <c r="BO1607" s="2"/>
      <c r="BP1607" s="2"/>
      <c r="BQ1607" s="2"/>
      <c r="BR1607" s="2"/>
      <c r="BS1607" s="2"/>
      <c r="BT1607" s="2"/>
      <c r="BU1607" s="2"/>
      <c r="BV1607" s="2"/>
      <c r="BW1607" s="2"/>
      <c r="BX1607" s="2"/>
      <c r="BY1607" s="2"/>
      <c r="BZ1607" s="2"/>
      <c r="CA1607" s="2"/>
      <c r="CB1607" s="2"/>
      <c r="CC1607" s="2"/>
      <c r="CD1607" s="2"/>
      <c r="CE1607" s="2"/>
      <c r="CF1607" s="2"/>
      <c r="CG1607" s="2"/>
      <c r="CH1607" s="2"/>
      <c r="CI1607" s="2"/>
      <c r="CJ1607" s="2"/>
      <c r="CK1607" s="2"/>
      <c r="CL1607" s="2"/>
      <c r="CM1607" s="2"/>
      <c r="CN1607" s="2"/>
      <c r="CO1607" s="2"/>
      <c r="CP1607" s="2"/>
      <c r="CQ1607" s="2"/>
      <c r="CR1607" s="2"/>
      <c r="CS1607" s="2"/>
      <c r="CT1607" s="2"/>
      <c r="CU1607" s="2"/>
      <c r="CV1607" s="2"/>
      <c r="CW1607" s="2"/>
      <c r="CX1607" s="2"/>
      <c r="CY1607" s="2"/>
      <c r="CZ1607" s="2"/>
      <c r="DA1607" s="2"/>
      <c r="DB1607" s="2"/>
      <c r="DC1607" s="2"/>
      <c r="DD1607" s="2"/>
      <c r="DE1607" s="2"/>
      <c r="DF1607" s="2"/>
      <c r="DG1607" s="2"/>
      <c r="DH1607" s="2"/>
      <c r="DI1607" s="2"/>
    </row>
    <row r="1608" spans="8:113" x14ac:dyDescent="0.25">
      <c r="H1608" s="2"/>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2"/>
      <c r="AP1608" s="2"/>
      <c r="AQ1608" s="2"/>
      <c r="AR1608" s="2"/>
      <c r="AS1608" s="2"/>
      <c r="AT1608" s="2"/>
      <c r="AU1608" s="2"/>
      <c r="AV1608" s="2"/>
      <c r="AW1608" s="2"/>
      <c r="AX1608" s="2"/>
      <c r="AY1608" s="2"/>
      <c r="AZ1608" s="2"/>
      <c r="BA1608" s="2"/>
      <c r="BB1608" s="2"/>
      <c r="BC1608" s="2"/>
      <c r="BD1608" s="2"/>
      <c r="BE1608" s="2"/>
      <c r="BF1608" s="2"/>
      <c r="BG1608" s="2"/>
      <c r="BH1608" s="2"/>
      <c r="BI1608" s="2"/>
      <c r="BJ1608" s="2"/>
      <c r="BK1608" s="2"/>
      <c r="BL1608" s="2"/>
      <c r="BM1608" s="2"/>
      <c r="BN1608" s="2"/>
      <c r="BO1608" s="2"/>
      <c r="BP1608" s="2"/>
      <c r="BQ1608" s="2"/>
      <c r="BR1608" s="2"/>
      <c r="BS1608" s="2"/>
      <c r="BT1608" s="2"/>
      <c r="BU1608" s="2"/>
      <c r="BV1608" s="2"/>
      <c r="BW1608" s="2"/>
      <c r="BX1608" s="2"/>
      <c r="BY1608" s="2"/>
      <c r="BZ1608" s="2"/>
      <c r="CA1608" s="2"/>
      <c r="CB1608" s="2"/>
      <c r="CC1608" s="2"/>
      <c r="CD1608" s="2"/>
      <c r="CE1608" s="2"/>
      <c r="CF1608" s="2"/>
      <c r="CG1608" s="2"/>
      <c r="CH1608" s="2"/>
      <c r="CI1608" s="2"/>
      <c r="CJ1608" s="2"/>
      <c r="CK1608" s="2"/>
      <c r="CL1608" s="2"/>
      <c r="CM1608" s="2"/>
      <c r="CN1608" s="2"/>
      <c r="CO1608" s="2"/>
      <c r="CP1608" s="2"/>
      <c r="CQ1608" s="2"/>
      <c r="CR1608" s="2"/>
      <c r="CS1608" s="2"/>
      <c r="CT1608" s="2"/>
      <c r="CU1608" s="2"/>
      <c r="CV1608" s="2"/>
      <c r="CW1608" s="2"/>
      <c r="CX1608" s="2"/>
      <c r="CY1608" s="2"/>
      <c r="CZ1608" s="2"/>
      <c r="DA1608" s="2"/>
      <c r="DB1608" s="2"/>
      <c r="DC1608" s="2"/>
      <c r="DD1608" s="2"/>
      <c r="DE1608" s="2"/>
      <c r="DF1608" s="2"/>
      <c r="DG1608" s="2"/>
      <c r="DH1608" s="2"/>
      <c r="DI1608" s="2"/>
    </row>
  </sheetData>
  <sheetProtection algorithmName="SHA-512" hashValue="j6vqweqsVEVH/8khKqZRLPKDCnLYg/PpJao6Nm29VilL9j79HD2SLQbdUMnbJCTVbnu2dOCICAkPh8bESopaNQ==" saltValue="mXn6KXpKzdUx9IGwk1iA9w==" spinCount="100000" sheet="1" objects="1" scenarios="1"/>
  <mergeCells count="34">
    <mergeCell ref="D54:D55"/>
    <mergeCell ref="D56:D57"/>
    <mergeCell ref="D40:F40"/>
    <mergeCell ref="D41:F41"/>
    <mergeCell ref="D45:F45"/>
    <mergeCell ref="D46:F46"/>
    <mergeCell ref="D47:F47"/>
    <mergeCell ref="D48:F48"/>
    <mergeCell ref="D44:F44"/>
    <mergeCell ref="D2:D3"/>
    <mergeCell ref="D5:E5"/>
    <mergeCell ref="D18:D19"/>
    <mergeCell ref="E18:F18"/>
    <mergeCell ref="D43:F43"/>
    <mergeCell ref="E2:F2"/>
    <mergeCell ref="E3:F3"/>
    <mergeCell ref="D8:G8"/>
    <mergeCell ref="E9:F9"/>
    <mergeCell ref="D9:D10"/>
    <mergeCell ref="G9:G10"/>
    <mergeCell ref="D7:G7"/>
    <mergeCell ref="D37:F37"/>
    <mergeCell ref="D38:F38"/>
    <mergeCell ref="D39:F39"/>
    <mergeCell ref="H18:H19"/>
    <mergeCell ref="D17:H17"/>
    <mergeCell ref="E34:H34"/>
    <mergeCell ref="E35:H35"/>
    <mergeCell ref="E29:H29"/>
    <mergeCell ref="E30:H30"/>
    <mergeCell ref="E31:H31"/>
    <mergeCell ref="E32:H32"/>
    <mergeCell ref="E33:H33"/>
    <mergeCell ref="G18:G19"/>
  </mergeCells>
  <conditionalFormatting sqref="I52:I57">
    <cfRule type="expression" dxfId="51" priority="4">
      <formula>OR(H52&lt;-10%, H52&gt;10%)</formula>
    </cfRule>
  </conditionalFormatting>
  <conditionalFormatting sqref="I55 I57">
    <cfRule type="expression" dxfId="50" priority="1">
      <formula>NOT(ISNUMBER(H55))</formula>
    </cfRule>
  </conditionalFormatting>
  <dataValidations count="5">
    <dataValidation type="textLength" errorStyle="warning" operator="lessThanOrEqual" allowBlank="1" showInputMessage="1" showErrorMessage="1" error="Please reduce text lenght" prompt="Maximum 300 characters (with spaces)" sqref="G11:G15 G20:H27" xr:uid="{CBA67FED-32E9-486A-9BDD-77EF2BAD6762}">
      <formula1>300</formula1>
    </dataValidation>
    <dataValidation type="textLength" errorStyle="warning" operator="lessThanOrEqual" allowBlank="1" showInputMessage="1" showErrorMessage="1" error="Please reduce text lenght" prompt="Maximum 500 characters (with spaces)" sqref="D39:F41 D45:F48" xr:uid="{530BC64E-E329-4346-BB15-E1A8B0C3868F}">
      <formula1>500</formula1>
    </dataValidation>
    <dataValidation type="textLength" errorStyle="warning" operator="lessThanOrEqual" allowBlank="1" showInputMessage="1" showErrorMessage="1" error="Please reduce text length" prompt="This infomation is mandatory if surveys have been used as data sources. _x000a_See sections 3a and 3b within worksheet &quot;QC3&quot;._x000a__x000a_Fill in this cell and any additional row, as necessary._x000a__x000a_Maximum 500 characters (with spaces)" sqref="D38:F38" xr:uid="{91B3A2A7-98A3-4073-BC56-4FCB9135B391}">
      <formula1>500</formula1>
    </dataValidation>
    <dataValidation type="textLength" errorStyle="warning" operator="lessThanOrEqual" allowBlank="1" showInputMessage="1" showErrorMessage="1" error="Please reduce text length" prompt="Maximum 500 characters (with spaces)" sqref="I52:I57" xr:uid="{734BE7AA-108F-498E-9E67-1DA131172AA2}">
      <formula1>500</formula1>
    </dataValidation>
    <dataValidation errorStyle="warning" operator="lessThanOrEqual" allowBlank="1" showInputMessage="1" showErrorMessage="1" sqref="H52:H57" xr:uid="{567C881A-7F48-4725-922C-DB5053D91898}"/>
  </dataValidations>
  <pageMargins left="0.7" right="0.7" top="0.75" bottom="0.75" header="0.3" footer="0.3"/>
  <pageSetup paperSize="9" orientation="portrait" r:id="rId1"/>
  <ignoredErrors>
    <ignoredError sqref="D29:D35" numberStoredAsText="1"/>
    <ignoredError sqref="F55 H55:H56 E53" formula="1"/>
  </ignoredErrors>
  <extLst>
    <ext xmlns:x14="http://schemas.microsoft.com/office/spreadsheetml/2009/9/main" uri="{78C0D931-6437-407d-A8EE-F0AAD7539E65}">
      <x14:conditionalFormattings>
        <x14:conditionalFormatting xmlns:xm="http://schemas.microsoft.com/office/excel/2006/main">
          <x14:cfRule type="expression" priority="44" id="{30E7FB9B-AD6A-4343-990C-EC741A4CEE92}">
            <xm:f>'QC3'!$E$33="Yes"</xm:f>
            <x14:dxf>
              <fill>
                <patternFill>
                  <bgColor rgb="FF009591"/>
                </patternFill>
              </fill>
            </x14:dxf>
          </x14:cfRule>
          <x14:cfRule type="expression" priority="46" id="{4A0FA582-826C-4B2A-84B1-9822935E3BC9}">
            <xm:f>('QC3'!$E$15)="Yes"</xm:f>
            <x14:dxf>
              <fill>
                <patternFill>
                  <bgColor rgb="FF009591"/>
                </patternFill>
              </fill>
            </x14:dxf>
          </x14:cfRule>
          <xm:sqref>D38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prompt="Please select yes/no" xr:uid="{AEC14172-A585-4E42-A152-0F7EBFFEB3ED}">
          <x14:formula1>
            <xm:f>Lists!$C$2:$C$4</xm:f>
          </x14:formula1>
          <xm:sqref>E11:F15 E20:F27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360EE-86C2-498C-8BBE-82997CADC2E2}">
  <sheetPr>
    <tabColor rgb="FFE5EBF7"/>
  </sheetPr>
  <dimension ref="A1:CT183"/>
  <sheetViews>
    <sheetView workbookViewId="0">
      <selection activeCell="K8" sqref="K8"/>
    </sheetView>
  </sheetViews>
  <sheetFormatPr defaultRowHeight="15" x14ac:dyDescent="0.25"/>
  <cols>
    <col min="1" max="1" width="6.42578125" style="1" customWidth="1"/>
    <col min="2" max="2" width="15.5703125" style="1" bestFit="1" customWidth="1"/>
    <col min="3" max="3" width="9.42578125" style="1" customWidth="1"/>
    <col min="4" max="4" width="16.42578125" style="1" customWidth="1"/>
    <col min="5" max="5" width="17.5703125" customWidth="1"/>
    <col min="6" max="6" width="21.42578125" customWidth="1"/>
    <col min="7" max="7" width="20.42578125" customWidth="1"/>
    <col min="8" max="8" width="32.5703125" customWidth="1"/>
  </cols>
  <sheetData>
    <row r="1" spans="1:98" ht="15.75" thickBot="1" x14ac:dyDescent="0.3">
      <c r="A1" s="2"/>
      <c r="B1" s="2"/>
      <c r="C1" s="2"/>
      <c r="D1" s="7"/>
      <c r="E1" s="7"/>
      <c r="F1" s="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98" ht="35.1" customHeight="1" thickBot="1" x14ac:dyDescent="0.3">
      <c r="A2" s="8"/>
      <c r="B2" s="8"/>
      <c r="C2" s="8"/>
      <c r="D2" s="215" t="s">
        <v>23</v>
      </c>
      <c r="E2" s="222" t="s">
        <v>24</v>
      </c>
      <c r="F2" s="223"/>
      <c r="G2" s="6"/>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row>
    <row r="3" spans="1:98" ht="20.100000000000001" customHeight="1" thickBot="1" x14ac:dyDescent="0.3">
      <c r="A3" s="8"/>
      <c r="B3" s="8"/>
      <c r="C3" s="8"/>
      <c r="D3" s="215"/>
      <c r="E3" s="240" t="s">
        <v>58</v>
      </c>
      <c r="F3" s="241"/>
      <c r="G3" s="6"/>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row>
    <row r="4" spans="1:98" ht="15.75" thickBot="1" x14ac:dyDescent="0.3">
      <c r="A4" s="2"/>
      <c r="B4" s="2"/>
      <c r="C4" s="2"/>
      <c r="D4" s="13"/>
      <c r="E4" s="13"/>
      <c r="F4" s="13"/>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row>
    <row r="5" spans="1:98" ht="43.35" customHeight="1" thickBot="1" x14ac:dyDescent="0.3">
      <c r="A5" s="2"/>
      <c r="B5" s="2"/>
      <c r="C5" s="8"/>
      <c r="D5" s="298" t="s">
        <v>131</v>
      </c>
      <c r="E5" s="299"/>
      <c r="F5" s="300"/>
      <c r="G5" s="6"/>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row>
    <row r="6" spans="1:98" x14ac:dyDescent="0.25">
      <c r="A6" s="2"/>
      <c r="B6" s="2"/>
      <c r="C6" s="2"/>
      <c r="D6" s="9"/>
      <c r="E6" s="9"/>
      <c r="F6" s="9"/>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row>
    <row r="7" spans="1:98" ht="32.85" customHeight="1" thickBot="1" x14ac:dyDescent="0.3">
      <c r="A7" s="2"/>
      <c r="B7" s="2"/>
      <c r="C7" s="2"/>
      <c r="D7" s="304" t="s">
        <v>237</v>
      </c>
      <c r="E7" s="305"/>
      <c r="F7" s="305"/>
      <c r="G7" s="305"/>
      <c r="H7" s="306"/>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row>
    <row r="8" spans="1:98" ht="47.85" customHeight="1" thickBot="1" x14ac:dyDescent="0.3">
      <c r="A8" s="2"/>
      <c r="B8" s="14" t="s">
        <v>36</v>
      </c>
      <c r="C8" s="14" t="s">
        <v>37</v>
      </c>
      <c r="D8" s="70" t="s">
        <v>238</v>
      </c>
      <c r="E8" s="70" t="s">
        <v>239</v>
      </c>
      <c r="F8" s="301" t="s">
        <v>240</v>
      </c>
      <c r="G8" s="302"/>
      <c r="H8" s="303"/>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row>
    <row r="9" spans="1:98" ht="15.75" thickBot="1" x14ac:dyDescent="0.3">
      <c r="A9" s="8"/>
      <c r="B9" s="86" t="str">
        <f>IF('CfB&amp;FC-PoM'!$E$5="&lt; Please select &gt;","&lt; Not selected &gt;",'CfB&amp;FC-PoM'!$E$5)</f>
        <v>&lt; Not selected &gt;</v>
      </c>
      <c r="C9" s="22" t="str">
        <f>'CfB&amp;FC-PoM'!$E$6</f>
        <v>2023</v>
      </c>
      <c r="D9" s="61" t="s">
        <v>76</v>
      </c>
      <c r="E9" s="79"/>
      <c r="F9" s="285"/>
      <c r="G9" s="286"/>
      <c r="H9" s="297"/>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row>
    <row r="10" spans="1:98" ht="15.75" thickBot="1" x14ac:dyDescent="0.3">
      <c r="A10" s="8"/>
      <c r="B10" s="86" t="str">
        <f>IF('CfB&amp;FC-PoM'!$E$5="&lt; Please select &gt;","&lt; Not selected &gt;",'CfB&amp;FC-PoM'!$E$5)</f>
        <v>&lt; Not selected &gt;</v>
      </c>
      <c r="C10" s="22" t="str">
        <f>'CfB&amp;FC-PoM'!$E$6</f>
        <v>2023</v>
      </c>
      <c r="D10" s="61" t="s">
        <v>76</v>
      </c>
      <c r="E10" s="79"/>
      <c r="F10" s="285"/>
      <c r="G10" s="286"/>
      <c r="H10" s="297"/>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row>
    <row r="11" spans="1:98" ht="15.75" thickBot="1" x14ac:dyDescent="0.3">
      <c r="A11" s="8"/>
      <c r="B11" s="86" t="str">
        <f>IF('CfB&amp;FC-PoM'!$E$5="&lt; Please select &gt;","&lt; Not selected &gt;",'CfB&amp;FC-PoM'!$E$5)</f>
        <v>&lt; Not selected &gt;</v>
      </c>
      <c r="C11" s="22" t="str">
        <f>'CfB&amp;FC-PoM'!$E$6</f>
        <v>2023</v>
      </c>
      <c r="D11" s="61" t="s">
        <v>76</v>
      </c>
      <c r="E11" s="79"/>
      <c r="F11" s="285"/>
      <c r="G11" s="286"/>
      <c r="H11" s="297"/>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row>
    <row r="12" spans="1:98" ht="15.75" thickBot="1" x14ac:dyDescent="0.3">
      <c r="A12" s="8"/>
      <c r="B12" s="86" t="str">
        <f>IF('CfB&amp;FC-PoM'!$E$5="&lt; Please select &gt;","&lt; Not selected &gt;",'CfB&amp;FC-PoM'!$E$5)</f>
        <v>&lt; Not selected &gt;</v>
      </c>
      <c r="C12" s="22" t="str">
        <f>'CfB&amp;FC-PoM'!$E$6</f>
        <v>2023</v>
      </c>
      <c r="D12" s="61" t="s">
        <v>76</v>
      </c>
      <c r="E12" s="79"/>
      <c r="F12" s="285"/>
      <c r="G12" s="286"/>
      <c r="H12" s="297"/>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row>
    <row r="13" spans="1:98"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row>
    <row r="14" spans="1:98"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row>
    <row r="15" spans="1:98" ht="39.6" customHeight="1" thickBot="1" x14ac:dyDescent="0.3">
      <c r="A15" s="2"/>
      <c r="B15" s="2"/>
      <c r="C15" s="2"/>
      <c r="D15" s="288" t="s">
        <v>241</v>
      </c>
      <c r="E15" s="289"/>
      <c r="F15" s="289"/>
      <c r="G15" s="289"/>
      <c r="H15" s="290"/>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row>
    <row r="16" spans="1:98" ht="38.25" customHeight="1" x14ac:dyDescent="0.25">
      <c r="A16" s="2"/>
      <c r="B16" s="14" t="s">
        <v>36</v>
      </c>
      <c r="C16" s="14" t="s">
        <v>37</v>
      </c>
      <c r="D16" s="291" t="s">
        <v>242</v>
      </c>
      <c r="E16" s="292"/>
      <c r="F16" s="292"/>
      <c r="G16" s="292"/>
      <c r="H16" s="293"/>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row>
    <row r="17" spans="1:98" ht="15.75" thickBot="1" x14ac:dyDescent="0.3">
      <c r="A17" s="8"/>
      <c r="B17" s="86" t="str">
        <f>IF('CfB&amp;FC-PoM'!$E$5="&lt; Please select &gt;","&lt; Not selected &gt;",'CfB&amp;FC-PoM'!$E$5)</f>
        <v>&lt; Not selected &gt;</v>
      </c>
      <c r="C17" s="22" t="str">
        <f>'CfB&amp;FC-PoM'!$E$6</f>
        <v>2023</v>
      </c>
      <c r="D17" s="294"/>
      <c r="E17" s="295"/>
      <c r="F17" s="295"/>
      <c r="G17" s="295"/>
      <c r="H17" s="296"/>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row>
    <row r="18" spans="1:98" ht="15.75" thickBot="1" x14ac:dyDescent="0.3">
      <c r="A18" s="8"/>
      <c r="B18" s="86" t="str">
        <f>IF('CfB&amp;FC-PoM'!$E$5="&lt; Please select &gt;","&lt; Not selected &gt;",'CfB&amp;FC-PoM'!$E$5)</f>
        <v>&lt; Not selected &gt;</v>
      </c>
      <c r="C18" s="22" t="str">
        <f>'CfB&amp;FC-PoM'!$E$6</f>
        <v>2023</v>
      </c>
      <c r="D18" s="285"/>
      <c r="E18" s="286"/>
      <c r="F18" s="286"/>
      <c r="G18" s="286"/>
      <c r="H18" s="287"/>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row>
    <row r="19" spans="1:98" ht="15.75" thickBot="1" x14ac:dyDescent="0.3">
      <c r="A19" s="8"/>
      <c r="B19" s="86" t="str">
        <f>IF('CfB&amp;FC-PoM'!$E$5="&lt; Please select &gt;","&lt; Not selected &gt;",'CfB&amp;FC-PoM'!$E$5)</f>
        <v>&lt; Not selected &gt;</v>
      </c>
      <c r="C19" s="22" t="str">
        <f>'CfB&amp;FC-PoM'!$E$6</f>
        <v>2023</v>
      </c>
      <c r="D19" s="285"/>
      <c r="E19" s="286"/>
      <c r="F19" s="286"/>
      <c r="G19" s="286"/>
      <c r="H19" s="287"/>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row>
    <row r="20" spans="1:98" ht="15.75" thickBot="1" x14ac:dyDescent="0.3">
      <c r="A20" s="8"/>
      <c r="B20" s="86" t="str">
        <f>IF('CfB&amp;FC-PoM'!$E$5="&lt; Please select &gt;","&lt; Not selected &gt;",'CfB&amp;FC-PoM'!$E$5)</f>
        <v>&lt; Not selected &gt;</v>
      </c>
      <c r="C20" s="22" t="str">
        <f>'CfB&amp;FC-PoM'!$E$6</f>
        <v>2023</v>
      </c>
      <c r="D20" s="285"/>
      <c r="E20" s="286"/>
      <c r="F20" s="286"/>
      <c r="G20" s="286"/>
      <c r="H20" s="28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row>
    <row r="21" spans="1:98"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row>
    <row r="22" spans="1:98"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row>
    <row r="23" spans="1:98"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row>
    <row r="24" spans="1:98"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row>
    <row r="25" spans="1:98"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row>
    <row r="26" spans="1:98"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row>
    <row r="27" spans="1:98"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row>
    <row r="28" spans="1:98"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row>
    <row r="29" spans="1:98"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row>
    <row r="30" spans="1:98"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row>
    <row r="31" spans="1:98"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row>
    <row r="32" spans="1:98"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row>
    <row r="33" spans="1:98"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row>
    <row r="34" spans="1:98"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row>
    <row r="35" spans="1:98"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row>
    <row r="36" spans="1:98"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row>
    <row r="37" spans="1:98"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row>
    <row r="38" spans="1:98"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row>
    <row r="39" spans="1:98"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row>
    <row r="40" spans="1:98"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row>
    <row r="41" spans="1:98"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row>
    <row r="42" spans="1:98"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row>
    <row r="43" spans="1:98"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row>
    <row r="44" spans="1:98"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row>
    <row r="45" spans="1:98"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row>
    <row r="46" spans="1:98"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row>
    <row r="47" spans="1:98"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row>
    <row r="48" spans="1:98"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row>
    <row r="49" spans="1:98"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row>
    <row r="50" spans="1:98"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row>
    <row r="51" spans="1:98"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row>
    <row r="52" spans="1:98"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row>
    <row r="53" spans="1:98"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row>
    <row r="54" spans="1:98"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row>
    <row r="55" spans="1:98"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row>
    <row r="56" spans="1:98"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row>
    <row r="57" spans="1:98"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row>
    <row r="58" spans="1:98"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row>
    <row r="59" spans="1:98"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row>
    <row r="60" spans="1:98"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row>
    <row r="61" spans="1:98"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row>
    <row r="62" spans="1:98"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row>
    <row r="63" spans="1:98"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row>
    <row r="64" spans="1:98"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row>
    <row r="65" spans="1:98"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row>
    <row r="66" spans="1:98"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row>
    <row r="67" spans="1:98"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row>
    <row r="68" spans="1:98"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row>
    <row r="69" spans="1:98"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row>
    <row r="70" spans="1:98"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row>
    <row r="71" spans="1:98"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row>
    <row r="72" spans="1:98"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row>
    <row r="73" spans="1:98"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row>
    <row r="74" spans="1:98"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row>
    <row r="75" spans="1:98"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row>
    <row r="76" spans="1:98"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row>
    <row r="77" spans="1:98"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row>
    <row r="78" spans="1:98"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row>
    <row r="79" spans="1:98"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row>
    <row r="80" spans="1:98"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row>
    <row r="81" spans="1:98"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row>
    <row r="82" spans="1:98"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row>
    <row r="83" spans="1:98"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row>
    <row r="84" spans="1:98"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row>
    <row r="85" spans="1:98"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row>
    <row r="86" spans="1:98"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row>
    <row r="87" spans="1:98"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row>
    <row r="88" spans="1:98"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row>
    <row r="89" spans="1:98"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row>
    <row r="90" spans="1:98"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row>
    <row r="91" spans="1:98"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row>
    <row r="92" spans="1:98"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row>
    <row r="93" spans="1:98"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row>
    <row r="94" spans="1:98"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row>
    <row r="95" spans="1:98"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row>
    <row r="96" spans="1:98"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row>
    <row r="97" spans="1:98"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row>
    <row r="98" spans="1:98"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row>
    <row r="99" spans="1:98"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row>
    <row r="100" spans="1:98"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row>
    <row r="101" spans="1:98"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row>
    <row r="102" spans="1:98"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row>
    <row r="103" spans="1:98"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row>
    <row r="104" spans="1:98"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row>
    <row r="105" spans="1:98"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row>
    <row r="106" spans="1:98"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row>
    <row r="107" spans="1:98"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row>
    <row r="108" spans="1:98"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row>
    <row r="109" spans="1:98"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row>
    <row r="110" spans="1:98"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row>
    <row r="111" spans="1:98"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row>
    <row r="112" spans="1:98"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row>
    <row r="113" spans="1:98"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row>
    <row r="114" spans="1:98"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row>
    <row r="115" spans="1:98"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row>
    <row r="116" spans="1:98"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row>
    <row r="117" spans="1:98"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row>
    <row r="118" spans="1:98"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row>
    <row r="119" spans="1:98"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row>
    <row r="120" spans="1:98"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row>
    <row r="121" spans="1:98"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row>
    <row r="122" spans="1:98"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row>
    <row r="123" spans="1:98"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row>
    <row r="124" spans="1:98"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row>
    <row r="125" spans="1:98"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row>
    <row r="126" spans="1:98"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row>
    <row r="127" spans="1:98"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row>
    <row r="128" spans="1:98"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row>
    <row r="129" spans="1:98"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row>
    <row r="130" spans="1:98"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row>
    <row r="131" spans="1:98"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row>
    <row r="132" spans="1:98"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row>
    <row r="133" spans="1:98"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row>
    <row r="134" spans="1:98"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row>
    <row r="135" spans="1:98"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row>
    <row r="136" spans="1:98"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row>
    <row r="137" spans="1:98"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row>
    <row r="138" spans="1:98"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row>
    <row r="139" spans="1:98"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row>
    <row r="140" spans="1:98"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row>
    <row r="141" spans="1:98"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row>
    <row r="142" spans="1:98"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row>
    <row r="143" spans="1:98"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row>
    <row r="144" spans="1:98"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row>
    <row r="145" spans="1:98"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row>
    <row r="146" spans="1:98"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row>
    <row r="147" spans="1:98" x14ac:dyDescent="0.25">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row>
    <row r="148" spans="1:98" x14ac:dyDescent="0.25">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row>
    <row r="149" spans="1:98" x14ac:dyDescent="0.25">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row>
    <row r="150" spans="1:98" x14ac:dyDescent="0.25">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row>
    <row r="151" spans="1:98" x14ac:dyDescent="0.25">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row>
    <row r="152" spans="1:98" x14ac:dyDescent="0.25">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row>
    <row r="153" spans="1:98" x14ac:dyDescent="0.25">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row>
    <row r="154" spans="1:98" x14ac:dyDescent="0.25">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row>
    <row r="155" spans="1:98" x14ac:dyDescent="0.25">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row>
    <row r="156" spans="1:98" x14ac:dyDescent="0.25">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row>
    <row r="157" spans="1:98" x14ac:dyDescent="0.25">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row>
    <row r="158" spans="1:98" x14ac:dyDescent="0.25">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row>
    <row r="159" spans="1:98" x14ac:dyDescent="0.25">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row>
    <row r="160" spans="1:98" x14ac:dyDescent="0.25">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row>
    <row r="161" spans="7:98" x14ac:dyDescent="0.25">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row>
    <row r="162" spans="7:98" x14ac:dyDescent="0.25">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row>
    <row r="163" spans="7:98" x14ac:dyDescent="0.25">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row>
    <row r="164" spans="7:98" x14ac:dyDescent="0.25">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row>
    <row r="165" spans="7:98" x14ac:dyDescent="0.25">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row>
    <row r="166" spans="7:98" x14ac:dyDescent="0.25">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row>
    <row r="167" spans="7:98" x14ac:dyDescent="0.25">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row>
    <row r="168" spans="7:98" x14ac:dyDescent="0.25">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row>
    <row r="169" spans="7:98" x14ac:dyDescent="0.25">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row>
    <row r="170" spans="7:98" x14ac:dyDescent="0.25">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row>
    <row r="171" spans="7:98" x14ac:dyDescent="0.25">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row>
    <row r="172" spans="7:98" x14ac:dyDescent="0.25">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row>
    <row r="173" spans="7:98" x14ac:dyDescent="0.25">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row>
    <row r="174" spans="7:98" x14ac:dyDescent="0.25">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row>
    <row r="175" spans="7:98" x14ac:dyDescent="0.25">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row>
    <row r="176" spans="7:98" x14ac:dyDescent="0.25">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row>
    <row r="177" spans="7:98" x14ac:dyDescent="0.25">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row>
    <row r="178" spans="7:98" x14ac:dyDescent="0.25">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row>
    <row r="179" spans="7:98" x14ac:dyDescent="0.25">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row>
    <row r="180" spans="7:98" x14ac:dyDescent="0.25">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row>
    <row r="181" spans="7:98" x14ac:dyDescent="0.25">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row>
    <row r="182" spans="7:98" x14ac:dyDescent="0.25">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row>
    <row r="183" spans="7:98" x14ac:dyDescent="0.25">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row>
  </sheetData>
  <sheetProtection algorithmName="SHA-512" hashValue="/chPAN2x2lByW4byM/nXGtnNy/HQ1MmFNzWkZ7lOSkxwq4ZJzwA1G/MDO+DVtPx6A665UCS5ClezwpkQP/qMpw==" saltValue="f+FCtchcjeQ0hfBFrrizbg==" spinCount="100000" sheet="1" objects="1" scenarios="1"/>
  <mergeCells count="16">
    <mergeCell ref="E2:F2"/>
    <mergeCell ref="E3:F3"/>
    <mergeCell ref="D2:D3"/>
    <mergeCell ref="F8:H8"/>
    <mergeCell ref="D7:H7"/>
    <mergeCell ref="F9:H9"/>
    <mergeCell ref="F10:H10"/>
    <mergeCell ref="F11:H11"/>
    <mergeCell ref="F12:H12"/>
    <mergeCell ref="D5:F5"/>
    <mergeCell ref="D20:H20"/>
    <mergeCell ref="D15:H15"/>
    <mergeCell ref="D16:H16"/>
    <mergeCell ref="D17:H17"/>
    <mergeCell ref="D18:H18"/>
    <mergeCell ref="D19:H19"/>
  </mergeCells>
  <dataValidations count="3">
    <dataValidation allowBlank="1" showInputMessage="1" showErrorMessage="1" prompt="Fill in this cell and any additional row, as necessary" sqref="D17" xr:uid="{40F384AF-89A6-4E2A-A38A-0F8AD4A29925}"/>
    <dataValidation type="textLength" errorStyle="warning" operator="lessThanOrEqual" allowBlank="1" showInputMessage="1" showErrorMessage="1" error="Please reduce text lenght" prompt="Maximum 300 characters (with spaces)" sqref="F9 F10:H12" xr:uid="{BDDF8CEC-E45F-4BC6-A957-1B5C4F0C6110}">
      <formula1>300</formula1>
    </dataValidation>
    <dataValidation allowBlank="1" sqref="E9:E12" xr:uid="{9B412C90-31B8-49AA-8788-09056A53D47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5282F0E-0E2C-4CC0-908F-44AC01039B38}">
          <x14:formula1>
            <xm:f>Lists!$I$2:$I$5</xm:f>
          </x14:formula1>
          <xm:sqref>D10:D12</xm:sqref>
        </x14:dataValidation>
        <x14:dataValidation type="list" allowBlank="1" showInputMessage="1" showErrorMessage="1" xr:uid="{CDF730F1-4A7B-4E60-9288-B82156C64247}">
          <x14:formula1>
            <xm:f>Lists!$I$2:$I$9</xm:f>
          </x14:formula1>
          <xm:sqref>D9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5A9EB-C533-4947-B37A-E6545A85AB2C}">
  <dimension ref="A2:K34"/>
  <sheetViews>
    <sheetView workbookViewId="0"/>
  </sheetViews>
  <sheetFormatPr defaultRowHeight="15" x14ac:dyDescent="0.25"/>
  <cols>
    <col min="1" max="1" width="19.42578125" customWidth="1"/>
    <col min="3" max="3" width="46.5703125" customWidth="1"/>
    <col min="4" max="4" width="21" customWidth="1"/>
    <col min="5" max="5" width="21.5703125" customWidth="1"/>
    <col min="6" max="6" width="24.5703125" customWidth="1"/>
    <col min="7" max="7" width="22.5703125" customWidth="1"/>
    <col min="8" max="8" width="21" customWidth="1"/>
    <col min="9" max="9" width="18.42578125" customWidth="1"/>
    <col min="10" max="10" width="24.5703125" customWidth="1"/>
    <col min="11" max="11" width="20.42578125" customWidth="1"/>
  </cols>
  <sheetData>
    <row r="2" spans="1:11" ht="24" customHeight="1" x14ac:dyDescent="0.3">
      <c r="A2" s="310" t="s">
        <v>243</v>
      </c>
      <c r="B2" s="310"/>
      <c r="C2" s="310"/>
      <c r="D2" s="310"/>
      <c r="E2" s="310"/>
      <c r="F2" s="310"/>
      <c r="G2" s="310"/>
      <c r="H2" s="310"/>
      <c r="I2" s="310"/>
    </row>
    <row r="3" spans="1:11" ht="15.75" thickBot="1" x14ac:dyDescent="0.3">
      <c r="D3" s="25"/>
    </row>
    <row r="4" spans="1:11" ht="16.5" thickBot="1" x14ac:dyDescent="0.3">
      <c r="D4" s="307" t="s">
        <v>244</v>
      </c>
      <c r="E4" s="309"/>
      <c r="F4" s="309"/>
      <c r="G4" s="308"/>
      <c r="H4" s="307" t="s">
        <v>245</v>
      </c>
      <c r="I4" s="308"/>
    </row>
    <row r="5" spans="1:11" ht="53.25" customHeight="1" x14ac:dyDescent="0.25">
      <c r="A5" s="55" t="s">
        <v>36</v>
      </c>
      <c r="B5" s="55" t="s">
        <v>37</v>
      </c>
      <c r="C5" s="26" t="s">
        <v>227</v>
      </c>
      <c r="D5" s="31" t="s">
        <v>246</v>
      </c>
      <c r="E5" s="32" t="s">
        <v>247</v>
      </c>
      <c r="F5" s="32" t="s">
        <v>248</v>
      </c>
      <c r="G5" s="32" t="s">
        <v>249</v>
      </c>
      <c r="H5" s="36" t="s">
        <v>250</v>
      </c>
      <c r="I5" s="33" t="s">
        <v>251</v>
      </c>
    </row>
    <row r="6" spans="1:11" ht="15.75" thickBot="1" x14ac:dyDescent="0.3">
      <c r="A6" s="27" t="str">
        <f>'CfB&amp;FC-PoM'!$E$5</f>
        <v>&lt; Please select &gt;</v>
      </c>
      <c r="B6" s="27" t="str">
        <f>'CfB&amp;FC-PoM'!$E$6</f>
        <v>2023</v>
      </c>
      <c r="C6" s="27" t="s">
        <v>252</v>
      </c>
      <c r="D6" s="37">
        <f>'CfB&amp;FC-PoM'!F12</f>
        <v>0</v>
      </c>
      <c r="E6" s="38">
        <f>'CfB&amp;FC-PoM'!G12</f>
        <v>0</v>
      </c>
      <c r="F6" s="38">
        <f>'CfB&amp;FC-PoM'!H12</f>
        <v>0</v>
      </c>
      <c r="G6" s="38">
        <f>'CfB&amp;FC-PoM'!I12</f>
        <v>0</v>
      </c>
      <c r="H6" s="39">
        <f>'CfB&amp;FC-PoM'!J12</f>
        <v>0</v>
      </c>
      <c r="I6" s="40">
        <f>'CfB&amp;FC-PoM'!K12</f>
        <v>0</v>
      </c>
    </row>
    <row r="7" spans="1:11" ht="15.75" thickBot="1" x14ac:dyDescent="0.3">
      <c r="A7" s="27" t="str">
        <f>'CfB&amp;FC-PoM'!$E$5</f>
        <v>&lt; Please select &gt;</v>
      </c>
      <c r="B7" s="27" t="str">
        <f>'CfB&amp;FC-PoM'!$E$6</f>
        <v>2023</v>
      </c>
      <c r="C7" s="27" t="s">
        <v>253</v>
      </c>
      <c r="D7" s="41">
        <f>'CfB&amp;FC-PoM'!F13</f>
        <v>0</v>
      </c>
      <c r="E7" s="25">
        <f>'CfB&amp;FC-PoM'!G13</f>
        <v>0</v>
      </c>
      <c r="F7" s="25">
        <f>'CfB&amp;FC-PoM'!H13</f>
        <v>0</v>
      </c>
      <c r="G7" s="25">
        <f>'CfB&amp;FC-PoM'!I13</f>
        <v>0</v>
      </c>
      <c r="H7" s="42">
        <f>'CfB&amp;FC-PoM'!J13</f>
        <v>0</v>
      </c>
      <c r="I7" s="43">
        <f>'CfB&amp;FC-PoM'!K13</f>
        <v>0</v>
      </c>
    </row>
    <row r="8" spans="1:11" ht="15.75" thickBot="1" x14ac:dyDescent="0.3">
      <c r="A8" s="27" t="str">
        <f>'CfB&amp;FC-PoM'!$E$5</f>
        <v>&lt; Please select &gt;</v>
      </c>
      <c r="B8" s="27" t="str">
        <f>'CfB&amp;FC-PoM'!$E$6</f>
        <v>2023</v>
      </c>
      <c r="C8" s="27" t="s">
        <v>254</v>
      </c>
      <c r="D8" s="37">
        <f>'CfB&amp;FC-PoM'!F14</f>
        <v>0</v>
      </c>
      <c r="E8" s="38">
        <f>'CfB&amp;FC-PoM'!G14</f>
        <v>0</v>
      </c>
      <c r="F8" s="38">
        <f>'CfB&amp;FC-PoM'!H14</f>
        <v>0</v>
      </c>
      <c r="G8" s="38">
        <f>'CfB&amp;FC-PoM'!I14</f>
        <v>0</v>
      </c>
      <c r="H8" s="39">
        <f>'CfB&amp;FC-PoM'!J14</f>
        <v>0</v>
      </c>
      <c r="I8" s="40">
        <f>'CfB&amp;FC-PoM'!K14</f>
        <v>0</v>
      </c>
    </row>
    <row r="9" spans="1:11" ht="15.75" thickBot="1" x14ac:dyDescent="0.3">
      <c r="A9" s="27" t="str">
        <f>'CfB&amp;FC-PoM'!$E$5</f>
        <v>&lt; Please select &gt;</v>
      </c>
      <c r="B9" s="27" t="str">
        <f>'CfB&amp;FC-PoM'!$E$6</f>
        <v>2023</v>
      </c>
      <c r="C9" s="27" t="s">
        <v>255</v>
      </c>
      <c r="D9" s="44">
        <f>'CfB&amp;FC-PoM'!F15</f>
        <v>0</v>
      </c>
      <c r="E9" s="45">
        <f>'CfB&amp;FC-PoM'!G15</f>
        <v>0</v>
      </c>
      <c r="F9" s="45">
        <f>'CfB&amp;FC-PoM'!H15</f>
        <v>0</v>
      </c>
      <c r="G9" s="45">
        <f>'CfB&amp;FC-PoM'!I15</f>
        <v>0</v>
      </c>
      <c r="H9" s="46">
        <f>'CfB&amp;FC-PoM'!J15</f>
        <v>0</v>
      </c>
      <c r="I9" s="47">
        <f>'CfB&amp;FC-PoM'!K15</f>
        <v>0</v>
      </c>
    </row>
    <row r="10" spans="1:11" ht="15.75" thickBot="1" x14ac:dyDescent="0.3">
      <c r="D10" s="25"/>
      <c r="E10" s="25"/>
      <c r="F10" s="25"/>
      <c r="G10" s="25"/>
      <c r="H10" s="25"/>
      <c r="I10" s="25"/>
    </row>
    <row r="11" spans="1:11" ht="30" x14ac:dyDescent="0.25">
      <c r="A11" s="55" t="s">
        <v>36</v>
      </c>
      <c r="B11" s="55" t="s">
        <v>37</v>
      </c>
      <c r="C11" s="26" t="s">
        <v>256</v>
      </c>
      <c r="D11" s="34" t="s">
        <v>171</v>
      </c>
      <c r="E11" s="35" t="s">
        <v>180</v>
      </c>
      <c r="F11" s="25"/>
      <c r="G11" s="25"/>
      <c r="H11" s="25"/>
      <c r="I11" s="25"/>
      <c r="J11" s="25"/>
      <c r="K11" s="25"/>
    </row>
    <row r="12" spans="1:11" ht="15.75" thickBot="1" x14ac:dyDescent="0.3">
      <c r="A12" s="27" t="str">
        <f>'CfB&amp;FC-PoM'!$E$5</f>
        <v>&lt; Please select &gt;</v>
      </c>
      <c r="B12" s="27" t="str">
        <f>'CfB&amp;FC-PoM'!$E$6</f>
        <v>2023</v>
      </c>
      <c r="C12" s="27" t="s">
        <v>73</v>
      </c>
      <c r="D12" s="48">
        <f>COUNTIF('CfB-Consump.Red.Measures'!$G8:$G9, "yes")</f>
        <v>0</v>
      </c>
      <c r="E12" s="49">
        <f>COUNTIF('FC-Consump.Red.Measures'!$G8:$G9, "yes")</f>
        <v>0</v>
      </c>
      <c r="F12" s="25"/>
      <c r="G12" s="25"/>
      <c r="H12" s="25"/>
      <c r="I12" s="25"/>
      <c r="J12" s="25"/>
      <c r="K12" s="25"/>
    </row>
    <row r="13" spans="1:11" ht="30.75" thickBot="1" x14ac:dyDescent="0.3">
      <c r="A13" s="27" t="str">
        <f>'CfB&amp;FC-PoM'!$E$5</f>
        <v>&lt; Please select &gt;</v>
      </c>
      <c r="B13" s="27" t="str">
        <f>'CfB&amp;FC-PoM'!$E$6</f>
        <v>2023</v>
      </c>
      <c r="C13" s="27" t="s">
        <v>257</v>
      </c>
      <c r="D13" s="48">
        <f>COUNTIF('CfB-Consump.Red.Measures'!$G10:$G15, "yes")</f>
        <v>0</v>
      </c>
      <c r="E13" s="49">
        <f>COUNTIF('FC-Consump.Red.Measures'!$G10:$G15, "yes")</f>
        <v>0</v>
      </c>
      <c r="F13" s="25"/>
      <c r="G13" s="25"/>
      <c r="H13" s="25"/>
      <c r="I13" s="25"/>
      <c r="J13" s="25"/>
      <c r="K13" s="25"/>
    </row>
    <row r="14" spans="1:11" ht="15.75" thickBot="1" x14ac:dyDescent="0.3">
      <c r="A14" s="27" t="str">
        <f>'CfB&amp;FC-PoM'!$E$5</f>
        <v>&lt; Please select &gt;</v>
      </c>
      <c r="B14" s="27" t="str">
        <f>'CfB&amp;FC-PoM'!$E$6</f>
        <v>2023</v>
      </c>
      <c r="C14" s="27" t="s">
        <v>85</v>
      </c>
      <c r="D14" s="48">
        <f>COUNTIF('CfB-Consump.Red.Measures'!$G16:$G21, "yes")</f>
        <v>0</v>
      </c>
      <c r="E14" s="49">
        <f>COUNTIF('FC-Consump.Red.Measures'!$G16:$G21, "yes")</f>
        <v>0</v>
      </c>
      <c r="F14" s="25"/>
      <c r="G14" s="25"/>
      <c r="H14" s="25"/>
      <c r="I14" s="25"/>
      <c r="J14" s="25"/>
      <c r="K14" s="25"/>
    </row>
    <row r="15" spans="1:11" ht="15.75" thickBot="1" x14ac:dyDescent="0.3">
      <c r="A15" s="27" t="str">
        <f>'CfB&amp;FC-PoM'!$E$5</f>
        <v>&lt; Please select &gt;</v>
      </c>
      <c r="B15" s="27" t="str">
        <f>'CfB&amp;FC-PoM'!$E$6</f>
        <v>2023</v>
      </c>
      <c r="C15" s="27" t="s">
        <v>92</v>
      </c>
      <c r="D15" s="48">
        <f>COUNTIF('CfB-Consump.Red.Measures'!$G22:$G24, "yes")</f>
        <v>0</v>
      </c>
      <c r="E15" s="49">
        <f>COUNTIF('FC-Consump.Red.Measures'!$G22:$G24, "yes")</f>
        <v>0</v>
      </c>
      <c r="F15" s="25"/>
      <c r="G15" s="25"/>
      <c r="H15" s="25"/>
      <c r="I15" s="25"/>
      <c r="J15" s="25"/>
      <c r="K15" s="25"/>
    </row>
    <row r="16" spans="1:11" ht="45.75" thickBot="1" x14ac:dyDescent="0.3">
      <c r="A16" s="27" t="str">
        <f>'CfB&amp;FC-PoM'!$E$5</f>
        <v>&lt; Please select &gt;</v>
      </c>
      <c r="B16" s="27" t="str">
        <f>'CfB&amp;FC-PoM'!$E$6</f>
        <v>2023</v>
      </c>
      <c r="C16" s="27" t="s">
        <v>96</v>
      </c>
      <c r="D16" s="48">
        <f>COUNTIF('CfB-Consump.Red.Measures'!$G25:$G27, "yes")</f>
        <v>0</v>
      </c>
      <c r="E16" s="49">
        <f>COUNTIF('FC-Consump.Red.Measures'!$G25:$G27, "yes")</f>
        <v>0</v>
      </c>
      <c r="F16" s="25"/>
      <c r="G16" s="25"/>
      <c r="H16" s="25"/>
      <c r="I16" s="25"/>
      <c r="J16" s="25"/>
      <c r="K16" s="25"/>
    </row>
    <row r="17" spans="1:11" ht="30.75" thickBot="1" x14ac:dyDescent="0.3">
      <c r="A17" s="27" t="str">
        <f>'CfB&amp;FC-PoM'!$E$5</f>
        <v>&lt; Please select &gt;</v>
      </c>
      <c r="B17" s="27" t="str">
        <f>'CfB&amp;FC-PoM'!$E$6</f>
        <v>2023</v>
      </c>
      <c r="C17" s="27" t="s">
        <v>258</v>
      </c>
      <c r="D17" s="48">
        <f>COUNTIF('CfB-Consump.Red.Measures'!$G28:$G30, "yes")</f>
        <v>0</v>
      </c>
      <c r="E17" s="49">
        <f>COUNTIF('FC-Consump.Red.Measures'!$G28:$G30, "yes")</f>
        <v>0</v>
      </c>
      <c r="F17" s="25"/>
      <c r="G17" s="25"/>
      <c r="H17" s="25"/>
      <c r="I17" s="25"/>
      <c r="J17" s="25"/>
      <c r="K17" s="25"/>
    </row>
    <row r="18" spans="1:11" ht="15.75" thickBot="1" x14ac:dyDescent="0.3">
      <c r="A18" s="27" t="str">
        <f>'CfB&amp;FC-PoM'!$E$5</f>
        <v>&lt; Please select &gt;</v>
      </c>
      <c r="B18" s="27" t="str">
        <f>'CfB&amp;FC-PoM'!$E$6</f>
        <v>2023</v>
      </c>
      <c r="C18" s="28" t="s">
        <v>259</v>
      </c>
      <c r="D18" s="50">
        <f>COUNTIF('CfB-Consump.Red.Measures'!$G31:$G45, "yes")</f>
        <v>0</v>
      </c>
      <c r="E18" s="51">
        <f>COUNTIF('FC-Consump.Red.Measures'!$G31:$G45, "yes")</f>
        <v>0</v>
      </c>
    </row>
    <row r="19" spans="1:11" x14ac:dyDescent="0.25">
      <c r="A19" s="54"/>
      <c r="B19" s="54"/>
      <c r="C19" s="54"/>
    </row>
    <row r="20" spans="1:11" ht="18.75" x14ac:dyDescent="0.25">
      <c r="A20" s="84" t="s">
        <v>260</v>
      </c>
      <c r="B20" t="str">
        <f>IF(COUNTIF('QC5,6'!F9:H12,"*")&gt;0, "Yes", "No")</f>
        <v>No</v>
      </c>
      <c r="C20" s="54"/>
    </row>
    <row r="21" spans="1:11" ht="18.75" x14ac:dyDescent="0.3">
      <c r="C21" s="16"/>
      <c r="D21" s="16"/>
      <c r="E21" s="16"/>
    </row>
    <row r="22" spans="1:11" ht="19.5" thickBot="1" x14ac:dyDescent="0.35">
      <c r="A22" s="311" t="s">
        <v>261</v>
      </c>
      <c r="B22" s="311"/>
      <c r="C22" s="311"/>
      <c r="D22" s="311"/>
      <c r="E22" s="311"/>
    </row>
    <row r="23" spans="1:11" ht="30" x14ac:dyDescent="0.25">
      <c r="A23" s="52" t="s">
        <v>13</v>
      </c>
      <c r="B23" s="26"/>
      <c r="C23" s="26"/>
      <c r="D23" s="26" t="s">
        <v>262</v>
      </c>
      <c r="E23" s="53" t="s">
        <v>263</v>
      </c>
    </row>
    <row r="24" spans="1:11" ht="15.75" thickBot="1" x14ac:dyDescent="0.3">
      <c r="A24" s="312" t="s">
        <v>264</v>
      </c>
      <c r="B24" s="313"/>
      <c r="C24" s="313"/>
      <c r="D24" s="81">
        <v>6</v>
      </c>
      <c r="E24" s="82">
        <f>COUNTA('QC1,2'!E9:E12,'QC1,2'!E14,'QC1,2'!E16)</f>
        <v>0</v>
      </c>
    </row>
    <row r="25" spans="1:11" ht="15.75" thickBot="1" x14ac:dyDescent="0.3">
      <c r="A25" s="312" t="s">
        <v>265</v>
      </c>
      <c r="B25" s="313"/>
      <c r="C25" s="313"/>
      <c r="D25" s="83">
        <v>1</v>
      </c>
      <c r="E25" s="57">
        <f>COUNTA('QC1,2'!D20)</f>
        <v>0</v>
      </c>
    </row>
    <row r="26" spans="1:11" x14ac:dyDescent="0.25">
      <c r="A26" s="314" t="s">
        <v>15</v>
      </c>
      <c r="B26" s="315"/>
      <c r="C26" s="315"/>
    </row>
    <row r="27" spans="1:11" ht="18.75" customHeight="1" x14ac:dyDescent="0.25">
      <c r="A27" s="316" t="s">
        <v>266</v>
      </c>
      <c r="B27" s="317"/>
      <c r="C27" s="317"/>
    </row>
    <row r="28" spans="1:11" ht="57" customHeight="1" thickBot="1" x14ac:dyDescent="0.3">
      <c r="A28" s="312" t="s">
        <v>267</v>
      </c>
      <c r="B28" s="313"/>
      <c r="C28" s="313"/>
      <c r="D28" s="83">
        <v>11</v>
      </c>
      <c r="E28" s="57">
        <f>COUNTIF('QC3'!E11:E21,"&lt;&gt;&lt; Please select &gt;")</f>
        <v>0</v>
      </c>
    </row>
    <row r="29" spans="1:11" ht="50.25" customHeight="1" thickBot="1" x14ac:dyDescent="0.3">
      <c r="A29" s="312" t="s">
        <v>268</v>
      </c>
      <c r="B29" s="313"/>
      <c r="C29" s="313"/>
      <c r="D29" s="83">
        <v>11</v>
      </c>
      <c r="E29" s="57">
        <f>COUNTIF('QC3'!E29:E39, "&lt;&gt;&lt; Please select &gt;")</f>
        <v>0</v>
      </c>
    </row>
    <row r="30" spans="1:11" x14ac:dyDescent="0.25">
      <c r="A30" s="314" t="s">
        <v>17</v>
      </c>
      <c r="B30" s="315"/>
      <c r="C30" s="315"/>
      <c r="E30" s="56"/>
    </row>
    <row r="31" spans="1:11" ht="42" customHeight="1" thickBot="1" x14ac:dyDescent="0.3">
      <c r="A31" s="312" t="s">
        <v>269</v>
      </c>
      <c r="B31" s="313"/>
      <c r="C31" s="313"/>
      <c r="D31" s="83">
        <v>5</v>
      </c>
      <c r="E31" s="57">
        <f>COUNTIF('QC4'!E11:E15, "&lt;&gt;&lt; Please select &gt;")</f>
        <v>0</v>
      </c>
    </row>
    <row r="32" spans="1:11" ht="38.25" customHeight="1" thickBot="1" x14ac:dyDescent="0.3">
      <c r="A32" s="312" t="s">
        <v>270</v>
      </c>
      <c r="B32" s="313"/>
      <c r="C32" s="313"/>
      <c r="D32" s="83">
        <v>5</v>
      </c>
      <c r="E32" s="57">
        <f>COUNTIF('QC4'!E20:E27, "&lt;&gt;&lt; Please select &gt;")</f>
        <v>0</v>
      </c>
    </row>
    <row r="33" spans="1:5" x14ac:dyDescent="0.25">
      <c r="A33" s="314" t="s">
        <v>19</v>
      </c>
      <c r="B33" s="315"/>
      <c r="C33" s="315"/>
    </row>
    <row r="34" spans="1:5" ht="15.75" thickBot="1" x14ac:dyDescent="0.3">
      <c r="A34" s="312" t="s">
        <v>271</v>
      </c>
      <c r="B34" s="313"/>
      <c r="C34" s="313"/>
      <c r="D34" s="83">
        <v>1</v>
      </c>
      <c r="E34" s="57">
        <f>COUNTIF('QC5,6'!D17,"*")</f>
        <v>0</v>
      </c>
    </row>
  </sheetData>
  <mergeCells count="15">
    <mergeCell ref="A31:C31"/>
    <mergeCell ref="A32:C32"/>
    <mergeCell ref="A33:C33"/>
    <mergeCell ref="A34:C34"/>
    <mergeCell ref="A29:C29"/>
    <mergeCell ref="A25:C25"/>
    <mergeCell ref="A26:C26"/>
    <mergeCell ref="A28:C28"/>
    <mergeCell ref="A30:C30"/>
    <mergeCell ref="A27:C27"/>
    <mergeCell ref="H4:I4"/>
    <mergeCell ref="D4:G4"/>
    <mergeCell ref="A2:I2"/>
    <mergeCell ref="A22:E22"/>
    <mergeCell ref="A24:C24"/>
  </mergeCells>
  <conditionalFormatting sqref="B20">
    <cfRule type="containsText" dxfId="49" priority="7" operator="containsText" text="Yes">
      <formula>NOT(ISERROR(SEARCH("Yes",B20)))</formula>
    </cfRule>
  </conditionalFormatting>
  <conditionalFormatting sqref="D12:E12">
    <cfRule type="cellIs" dxfId="48" priority="21" operator="equal">
      <formula>2</formula>
    </cfRule>
  </conditionalFormatting>
  <conditionalFormatting sqref="D13:E14">
    <cfRule type="cellIs" dxfId="47" priority="4" operator="equal">
      <formula>6</formula>
    </cfRule>
  </conditionalFormatting>
  <conditionalFormatting sqref="D15:E17">
    <cfRule type="cellIs" dxfId="46" priority="1" operator="equal">
      <formula>3</formula>
    </cfRule>
  </conditionalFormatting>
  <conditionalFormatting sqref="D6:I9">
    <cfRule type="cellIs" dxfId="45" priority="23" operator="greaterThan">
      <formula>0</formula>
    </cfRule>
  </conditionalFormatting>
  <conditionalFormatting sqref="E24">
    <cfRule type="cellIs" dxfId="44" priority="13" operator="greaterThanOrEqual">
      <formula>$D$24</formula>
    </cfRule>
  </conditionalFormatting>
  <conditionalFormatting sqref="E25">
    <cfRule type="cellIs" dxfId="43" priority="14" operator="greaterThanOrEqual">
      <formula>$D$25</formula>
    </cfRule>
  </conditionalFormatting>
  <conditionalFormatting sqref="E28">
    <cfRule type="cellIs" dxfId="42" priority="12" operator="greaterThanOrEqual">
      <formula>$D$28</formula>
    </cfRule>
  </conditionalFormatting>
  <conditionalFormatting sqref="E29">
    <cfRule type="expression" dxfId="41" priority="6">
      <formula>$E$29&gt;=$D$29</formula>
    </cfRule>
  </conditionalFormatting>
  <conditionalFormatting sqref="E31">
    <cfRule type="expression" dxfId="40" priority="9">
      <formula>$E$31&gt;=$D$31</formula>
    </cfRule>
  </conditionalFormatting>
  <conditionalFormatting sqref="E32">
    <cfRule type="cellIs" dxfId="39" priority="10" operator="greaterThanOrEqual">
      <formula>$D$32</formula>
    </cfRule>
  </conditionalFormatting>
  <conditionalFormatting sqref="E34">
    <cfRule type="expression" dxfId="38" priority="8">
      <formula>$E$34=$D$34</formula>
    </cfRule>
  </conditionalFormatting>
  <conditionalFormatting sqref="F6">
    <cfRule type="cellIs" dxfId="37" priority="16" operator="notEqual">
      <formula>$D$6</formula>
    </cfRule>
  </conditionalFormatting>
  <conditionalFormatting sqref="F7">
    <cfRule type="cellIs" dxfId="36" priority="15" operator="notEqual">
      <formula>$D$7</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9FF7B-85C6-4E92-8BE7-A8B4E679081F}">
  <dimension ref="A1:J32"/>
  <sheetViews>
    <sheetView workbookViewId="0"/>
  </sheetViews>
  <sheetFormatPr defaultRowHeight="15" x14ac:dyDescent="0.25"/>
  <cols>
    <col min="1" max="1" width="19" customWidth="1"/>
    <col min="2" max="2" width="17.42578125" customWidth="1"/>
    <col min="4" max="6" width="29.5703125" customWidth="1"/>
    <col min="7" max="7" width="43.5703125" customWidth="1"/>
    <col min="8" max="8" width="43.42578125" customWidth="1"/>
    <col min="9" max="9" width="32.42578125" customWidth="1"/>
    <col min="10" max="10" width="36.42578125" bestFit="1" customWidth="1"/>
  </cols>
  <sheetData>
    <row r="1" spans="1:10" x14ac:dyDescent="0.25">
      <c r="A1" s="29" t="s">
        <v>272</v>
      </c>
      <c r="B1" s="29" t="s">
        <v>273</v>
      </c>
      <c r="C1" s="29" t="s">
        <v>274</v>
      </c>
      <c r="D1" s="29" t="s">
        <v>275</v>
      </c>
      <c r="E1" s="29" t="s">
        <v>276</v>
      </c>
      <c r="F1" s="29" t="s">
        <v>277</v>
      </c>
      <c r="G1" s="29" t="s">
        <v>60</v>
      </c>
      <c r="H1" s="29" t="s">
        <v>278</v>
      </c>
      <c r="I1" s="29" t="s">
        <v>279</v>
      </c>
      <c r="J1" s="29" t="s">
        <v>280</v>
      </c>
    </row>
    <row r="2" spans="1:10" x14ac:dyDescent="0.25">
      <c r="A2" s="30" t="s">
        <v>76</v>
      </c>
      <c r="B2" s="30" t="s">
        <v>76</v>
      </c>
      <c r="C2" s="30" t="s">
        <v>76</v>
      </c>
      <c r="D2" s="30" t="s">
        <v>76</v>
      </c>
      <c r="E2" s="30" t="s">
        <v>76</v>
      </c>
      <c r="F2" s="30" t="s">
        <v>76</v>
      </c>
      <c r="G2" s="30" t="s">
        <v>76</v>
      </c>
      <c r="H2" s="30" t="s">
        <v>76</v>
      </c>
      <c r="I2" s="30" t="s">
        <v>76</v>
      </c>
      <c r="J2" s="30" t="s">
        <v>76</v>
      </c>
    </row>
    <row r="3" spans="1:10" x14ac:dyDescent="0.25">
      <c r="A3" t="s">
        <v>281</v>
      </c>
      <c r="B3" t="s">
        <v>29</v>
      </c>
      <c r="C3" t="s">
        <v>75</v>
      </c>
      <c r="D3" t="s">
        <v>282</v>
      </c>
      <c r="E3" t="s">
        <v>283</v>
      </c>
      <c r="F3" t="s">
        <v>284</v>
      </c>
      <c r="G3" t="s">
        <v>73</v>
      </c>
      <c r="H3" t="s">
        <v>75</v>
      </c>
      <c r="I3" t="s">
        <v>10</v>
      </c>
      <c r="J3" s="30" t="s">
        <v>233</v>
      </c>
    </row>
    <row r="4" spans="1:10" x14ac:dyDescent="0.25">
      <c r="A4" t="s">
        <v>285</v>
      </c>
      <c r="B4" t="s">
        <v>286</v>
      </c>
      <c r="C4" t="s">
        <v>158</v>
      </c>
      <c r="D4" t="s">
        <v>287</v>
      </c>
      <c r="E4" t="s">
        <v>288</v>
      </c>
      <c r="F4" t="s">
        <v>289</v>
      </c>
      <c r="G4" t="s">
        <v>110</v>
      </c>
      <c r="H4" t="s">
        <v>158</v>
      </c>
      <c r="I4" t="s">
        <v>11</v>
      </c>
      <c r="J4" t="s">
        <v>235</v>
      </c>
    </row>
    <row r="5" spans="1:10" x14ac:dyDescent="0.25">
      <c r="A5" t="s">
        <v>290</v>
      </c>
      <c r="E5" t="s">
        <v>291</v>
      </c>
      <c r="F5" t="s">
        <v>292</v>
      </c>
      <c r="G5" t="s">
        <v>85</v>
      </c>
      <c r="H5" t="s">
        <v>293</v>
      </c>
      <c r="I5" t="s">
        <v>12</v>
      </c>
      <c r="J5" s="30" t="s">
        <v>234</v>
      </c>
    </row>
    <row r="6" spans="1:10" x14ac:dyDescent="0.25">
      <c r="A6" t="s">
        <v>294</v>
      </c>
      <c r="E6" t="s">
        <v>259</v>
      </c>
      <c r="F6" t="s">
        <v>295</v>
      </c>
      <c r="G6" t="s">
        <v>92</v>
      </c>
      <c r="I6" t="s">
        <v>13</v>
      </c>
      <c r="J6" t="s">
        <v>236</v>
      </c>
    </row>
    <row r="7" spans="1:10" x14ac:dyDescent="0.25">
      <c r="A7" t="s">
        <v>296</v>
      </c>
      <c r="G7" t="s">
        <v>96</v>
      </c>
      <c r="I7" t="s">
        <v>15</v>
      </c>
    </row>
    <row r="8" spans="1:10" x14ac:dyDescent="0.25">
      <c r="A8" t="s">
        <v>297</v>
      </c>
      <c r="G8" t="s">
        <v>100</v>
      </c>
      <c r="I8" t="s">
        <v>17</v>
      </c>
    </row>
    <row r="9" spans="1:10" x14ac:dyDescent="0.25">
      <c r="A9" t="s">
        <v>298</v>
      </c>
      <c r="G9" t="s">
        <v>259</v>
      </c>
      <c r="I9" t="s">
        <v>19</v>
      </c>
    </row>
    <row r="10" spans="1:10" x14ac:dyDescent="0.25">
      <c r="A10" t="s">
        <v>299</v>
      </c>
    </row>
    <row r="11" spans="1:10" x14ac:dyDescent="0.25">
      <c r="A11" t="s">
        <v>300</v>
      </c>
    </row>
    <row r="12" spans="1:10" x14ac:dyDescent="0.25">
      <c r="A12" t="s">
        <v>301</v>
      </c>
    </row>
    <row r="13" spans="1:10" x14ac:dyDescent="0.25">
      <c r="A13" t="s">
        <v>302</v>
      </c>
    </row>
    <row r="14" spans="1:10" x14ac:dyDescent="0.25">
      <c r="A14" t="s">
        <v>303</v>
      </c>
    </row>
    <row r="15" spans="1:10" x14ac:dyDescent="0.25">
      <c r="A15" t="s">
        <v>304</v>
      </c>
    </row>
    <row r="16" spans="1:10" x14ac:dyDescent="0.25">
      <c r="A16" t="s">
        <v>305</v>
      </c>
    </row>
    <row r="17" spans="1:1" x14ac:dyDescent="0.25">
      <c r="A17" t="s">
        <v>306</v>
      </c>
    </row>
    <row r="18" spans="1:1" x14ac:dyDescent="0.25">
      <c r="A18" t="s">
        <v>307</v>
      </c>
    </row>
    <row r="19" spans="1:1" x14ac:dyDescent="0.25">
      <c r="A19" t="s">
        <v>308</v>
      </c>
    </row>
    <row r="20" spans="1:1" x14ac:dyDescent="0.25">
      <c r="A20" t="s">
        <v>31</v>
      </c>
    </row>
    <row r="21" spans="1:1" x14ac:dyDescent="0.25">
      <c r="A21" t="s">
        <v>309</v>
      </c>
    </row>
    <row r="22" spans="1:1" x14ac:dyDescent="0.25">
      <c r="A22" t="s">
        <v>310</v>
      </c>
    </row>
    <row r="23" spans="1:1" x14ac:dyDescent="0.25">
      <c r="A23" t="s">
        <v>311</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sheetData>
  <sortState xmlns:xlrd2="http://schemas.microsoft.com/office/spreadsheetml/2017/richdata2" ref="A3:A32">
    <sortCondition ref="A3:A32"/>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EB622-4FD4-462B-836A-93F3600D54E2}">
  <dimension ref="A1:CM1060"/>
  <sheetViews>
    <sheetView workbookViewId="0">
      <selection activeCell="C9" sqref="C9"/>
    </sheetView>
  </sheetViews>
  <sheetFormatPr defaultColWidth="9.140625" defaultRowHeight="15" x14ac:dyDescent="0.25"/>
  <cols>
    <col min="1" max="1" width="42.7109375" style="113" bestFit="1" customWidth="1"/>
    <col min="2" max="3" width="42.7109375" style="115" customWidth="1"/>
    <col min="4" max="4" width="15.5703125" style="115" customWidth="1"/>
    <col min="5" max="5" width="9.140625" style="114"/>
    <col min="6" max="6" width="18.42578125" style="116" customWidth="1"/>
    <col min="7" max="7" width="149" style="116" customWidth="1"/>
    <col min="8" max="8" width="37" style="116" customWidth="1"/>
    <col min="9" max="9" width="25.5703125" style="116" customWidth="1"/>
    <col min="10" max="10" width="27.5703125" style="116" customWidth="1"/>
    <col min="11" max="13" width="25.5703125" style="116" customWidth="1"/>
    <col min="14" max="14" width="7.5703125" style="116" customWidth="1"/>
    <col min="15" max="15" width="83.140625" style="116" customWidth="1"/>
    <col min="16" max="17" width="52.28515625" style="116" customWidth="1"/>
    <col min="18" max="18" width="9.140625" style="116"/>
    <col min="19" max="16384" width="9.140625" style="114"/>
  </cols>
  <sheetData>
    <row r="1" spans="1:81" customFormat="1" ht="26.25" x14ac:dyDescent="0.4">
      <c r="A1" s="8"/>
      <c r="B1" s="123"/>
      <c r="C1" s="123"/>
      <c r="D1" s="123" t="s">
        <v>321</v>
      </c>
      <c r="E1" s="123"/>
      <c r="F1" s="123"/>
      <c r="G1" s="123"/>
      <c r="H1" s="123"/>
      <c r="I1" s="123"/>
      <c r="J1" s="2"/>
      <c r="K1" s="2"/>
      <c r="L1" s="2"/>
      <c r="M1" s="2"/>
      <c r="N1" s="2"/>
      <c r="O1" s="2"/>
      <c r="P1" s="2"/>
      <c r="Q1" s="2"/>
      <c r="R1" s="2"/>
    </row>
    <row r="2" spans="1:81" ht="15.75" thickBot="1" x14ac:dyDescent="0.3">
      <c r="E2" s="113"/>
      <c r="F2" s="124"/>
      <c r="G2" s="124"/>
      <c r="H2" s="125"/>
      <c r="I2" s="114"/>
      <c r="J2" s="114"/>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row>
    <row r="3" spans="1:81" ht="16.5" thickBot="1" x14ac:dyDescent="0.3">
      <c r="E3" s="115"/>
      <c r="F3" s="165" t="s">
        <v>33</v>
      </c>
      <c r="G3" s="166" t="s">
        <v>322</v>
      </c>
      <c r="H3" s="115"/>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row>
    <row r="4" spans="1:81" ht="15.75" thickBot="1" x14ac:dyDescent="0.3">
      <c r="E4" s="115"/>
      <c r="F4" s="115"/>
      <c r="G4" s="115"/>
      <c r="H4" s="115"/>
      <c r="I4" s="113"/>
      <c r="J4" s="113"/>
      <c r="K4" s="125"/>
      <c r="L4" s="125"/>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row>
    <row r="5" spans="1:81" ht="19.5" thickBot="1" x14ac:dyDescent="0.3">
      <c r="E5" s="115"/>
      <c r="F5" s="158" t="s">
        <v>323</v>
      </c>
      <c r="G5" s="158"/>
      <c r="H5" s="158"/>
      <c r="I5" s="158"/>
      <c r="J5" s="167"/>
      <c r="K5" s="113"/>
      <c r="L5" s="113"/>
      <c r="M5" s="126"/>
      <c r="N5" s="126"/>
      <c r="O5" s="126"/>
      <c r="P5" s="126"/>
      <c r="Q5" s="126"/>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row>
    <row r="6" spans="1:81" ht="15.75" thickBot="1" x14ac:dyDescent="0.3">
      <c r="E6" s="113"/>
      <c r="F6" s="127"/>
      <c r="G6" s="127"/>
      <c r="H6" s="127"/>
      <c r="I6" s="127"/>
      <c r="J6" s="113"/>
      <c r="K6" s="127"/>
      <c r="L6" s="127"/>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row>
    <row r="7" spans="1:81" ht="57.75" thickBot="1" x14ac:dyDescent="0.3">
      <c r="B7" s="116"/>
      <c r="C7" s="116"/>
      <c r="D7" s="155" t="s">
        <v>36</v>
      </c>
      <c r="E7" s="155" t="s">
        <v>37</v>
      </c>
      <c r="F7" s="159"/>
      <c r="G7" s="160" t="s">
        <v>38</v>
      </c>
      <c r="H7" s="162" t="s">
        <v>39</v>
      </c>
      <c r="I7" s="163"/>
      <c r="J7" s="163"/>
      <c r="K7" s="163"/>
      <c r="L7" s="163"/>
      <c r="M7" s="164"/>
      <c r="N7" s="113"/>
      <c r="O7" s="156" t="s">
        <v>324</v>
      </c>
      <c r="P7" s="156" t="s">
        <v>325</v>
      </c>
      <c r="Q7" s="156" t="s">
        <v>326</v>
      </c>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row>
    <row r="8" spans="1:81" ht="45.75" thickBot="1" x14ac:dyDescent="0.4">
      <c r="A8" s="172" t="s">
        <v>327</v>
      </c>
      <c r="B8" s="173" t="s">
        <v>328</v>
      </c>
      <c r="C8" s="175"/>
      <c r="D8" s="154"/>
      <c r="E8" s="154"/>
      <c r="F8" s="159"/>
      <c r="G8" s="161"/>
      <c r="H8" s="128" t="s">
        <v>40</v>
      </c>
      <c r="I8" s="128" t="s">
        <v>41</v>
      </c>
      <c r="J8" s="128" t="s">
        <v>42</v>
      </c>
      <c r="K8" s="128" t="s">
        <v>43</v>
      </c>
      <c r="L8" s="128" t="s">
        <v>44</v>
      </c>
      <c r="M8" s="128" t="s">
        <v>45</v>
      </c>
      <c r="N8" s="113"/>
      <c r="O8" s="157" t="s">
        <v>329</v>
      </c>
      <c r="P8" s="157"/>
      <c r="Q8" s="157"/>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row>
    <row r="9" spans="1:81" ht="30.75" thickBot="1" x14ac:dyDescent="0.3">
      <c r="A9" s="113" t="s">
        <v>233</v>
      </c>
      <c r="B9" s="171">
        <f>IF(O9="P",L9,IF(OR(O9="W",O9="Open",),H9,"No value found"))</f>
        <v>419500</v>
      </c>
      <c r="C9" s="171" t="str">
        <f>IF(OR(O9="W",O9="Open"),J9,"No value found")</f>
        <v>No value found</v>
      </c>
      <c r="D9" s="129" t="s">
        <v>281</v>
      </c>
      <c r="E9" s="130">
        <v>2022</v>
      </c>
      <c r="F9" s="155" t="s">
        <v>46</v>
      </c>
      <c r="G9" s="131" t="s">
        <v>330</v>
      </c>
      <c r="H9" s="132"/>
      <c r="I9" s="133"/>
      <c r="J9" s="134"/>
      <c r="K9" s="134"/>
      <c r="L9" s="132">
        <v>419500</v>
      </c>
      <c r="M9" s="135"/>
      <c r="N9" s="113"/>
      <c r="O9" s="136" t="s">
        <v>331</v>
      </c>
      <c r="P9" s="136"/>
      <c r="Q9" s="136"/>
      <c r="R9" s="126"/>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row>
    <row r="10" spans="1:81" ht="60.75" thickBot="1" x14ac:dyDescent="0.3">
      <c r="A10" s="113" t="s">
        <v>234</v>
      </c>
      <c r="B10" s="171">
        <f>IF(O10="P",L10,IF(OR(O10="W",O10="Open",),H10,"No value found"))</f>
        <v>2422400</v>
      </c>
      <c r="C10" s="171" t="str">
        <f t="shared" ref="C10:C73" si="0">IF(OR(O10="W",O10="Open"),J10,"No value found")</f>
        <v>No value found</v>
      </c>
      <c r="D10" s="129" t="s">
        <v>281</v>
      </c>
      <c r="E10" s="130">
        <v>2022</v>
      </c>
      <c r="F10" s="154"/>
      <c r="G10" s="117" t="s">
        <v>332</v>
      </c>
      <c r="H10" s="133"/>
      <c r="I10" s="133"/>
      <c r="J10" s="137"/>
      <c r="K10" s="137"/>
      <c r="L10" s="133">
        <v>2422400</v>
      </c>
      <c r="M10" s="135"/>
      <c r="N10" s="113"/>
      <c r="O10" s="136" t="s">
        <v>331</v>
      </c>
      <c r="P10" s="136"/>
      <c r="Q10" s="136"/>
      <c r="R10" s="126"/>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row>
    <row r="11" spans="1:81" ht="30.75" thickBot="1" x14ac:dyDescent="0.3">
      <c r="A11" s="113" t="s">
        <v>235</v>
      </c>
      <c r="B11" s="171">
        <f t="shared" ref="B11:B72" si="1">IF(O11="P",L11,IF(OR(O11="W",O11="Open",),H11,"No value found"))</f>
        <v>514100</v>
      </c>
      <c r="C11" s="171" t="str">
        <f t="shared" si="0"/>
        <v>No value found</v>
      </c>
      <c r="D11" s="129" t="s">
        <v>281</v>
      </c>
      <c r="E11" s="130">
        <v>2022</v>
      </c>
      <c r="F11" s="154" t="s">
        <v>49</v>
      </c>
      <c r="G11" s="117" t="s">
        <v>330</v>
      </c>
      <c r="H11" s="132"/>
      <c r="I11" s="133"/>
      <c r="J11" s="132"/>
      <c r="K11" s="133"/>
      <c r="L11" s="132">
        <v>514100</v>
      </c>
      <c r="M11" s="135"/>
      <c r="N11" s="113"/>
      <c r="O11" s="136" t="s">
        <v>331</v>
      </c>
      <c r="P11" s="136"/>
      <c r="Q11" s="136"/>
      <c r="R11" s="126"/>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row>
    <row r="12" spans="1:81" ht="60.75" thickBot="1" x14ac:dyDescent="0.3">
      <c r="A12" s="113" t="s">
        <v>236</v>
      </c>
      <c r="B12" s="171">
        <f t="shared" si="1"/>
        <v>321400</v>
      </c>
      <c r="C12" s="171" t="str">
        <f t="shared" si="0"/>
        <v>No value found</v>
      </c>
      <c r="D12" s="129" t="s">
        <v>281</v>
      </c>
      <c r="E12" s="130">
        <v>2022</v>
      </c>
      <c r="F12" s="154"/>
      <c r="G12" s="117" t="s">
        <v>333</v>
      </c>
      <c r="H12" s="133"/>
      <c r="I12" s="133"/>
      <c r="J12" s="133"/>
      <c r="K12" s="133"/>
      <c r="L12" s="133">
        <v>321400</v>
      </c>
      <c r="M12" s="135"/>
      <c r="N12" s="113"/>
      <c r="O12" s="136" t="s">
        <v>331</v>
      </c>
      <c r="P12" s="136"/>
      <c r="Q12" s="136"/>
      <c r="R12" s="126"/>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row>
    <row r="13" spans="1:81" ht="60.75" thickBot="1" x14ac:dyDescent="0.3">
      <c r="A13" s="113" t="s">
        <v>233</v>
      </c>
      <c r="B13" s="171">
        <f t="shared" si="1"/>
        <v>8038</v>
      </c>
      <c r="C13" s="171">
        <f t="shared" si="0"/>
        <v>8038</v>
      </c>
      <c r="D13" s="138" t="s">
        <v>285</v>
      </c>
      <c r="E13" s="139">
        <v>2022</v>
      </c>
      <c r="F13" s="155" t="s">
        <v>46</v>
      </c>
      <c r="G13" s="131" t="s">
        <v>330</v>
      </c>
      <c r="H13" s="140">
        <v>8038</v>
      </c>
      <c r="I13" s="141"/>
      <c r="J13" s="142">
        <v>8038</v>
      </c>
      <c r="K13" s="142"/>
      <c r="L13" s="140">
        <v>730587</v>
      </c>
      <c r="M13" s="143"/>
      <c r="N13" s="113"/>
      <c r="O13" s="136" t="s">
        <v>334</v>
      </c>
      <c r="P13" s="136" t="s">
        <v>335</v>
      </c>
      <c r="Q13" s="136"/>
      <c r="R13" s="126"/>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row>
    <row r="14" spans="1:81" ht="60.75" thickBot="1" x14ac:dyDescent="0.3">
      <c r="A14" s="113" t="s">
        <v>234</v>
      </c>
      <c r="B14" s="171">
        <f t="shared" si="1"/>
        <v>12262</v>
      </c>
      <c r="C14" s="171">
        <f t="shared" si="0"/>
        <v>12262</v>
      </c>
      <c r="D14" s="138" t="s">
        <v>285</v>
      </c>
      <c r="E14" s="139">
        <v>2022</v>
      </c>
      <c r="F14" s="154"/>
      <c r="G14" s="117" t="s">
        <v>332</v>
      </c>
      <c r="H14" s="141">
        <v>12262</v>
      </c>
      <c r="I14" s="141"/>
      <c r="J14" s="144">
        <v>12262</v>
      </c>
      <c r="K14" s="144"/>
      <c r="L14" s="141">
        <v>1027580</v>
      </c>
      <c r="M14" s="143"/>
      <c r="N14" s="113"/>
      <c r="O14" s="136" t="s">
        <v>334</v>
      </c>
      <c r="P14" s="136" t="s">
        <v>335</v>
      </c>
      <c r="Q14" s="136"/>
      <c r="R14" s="126"/>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row>
    <row r="15" spans="1:81" ht="60.75" thickBot="1" x14ac:dyDescent="0.3">
      <c r="A15" s="113" t="s">
        <v>235</v>
      </c>
      <c r="B15" s="171">
        <f t="shared" si="1"/>
        <v>373</v>
      </c>
      <c r="C15" s="171">
        <f t="shared" si="0"/>
        <v>3520</v>
      </c>
      <c r="D15" s="138" t="s">
        <v>285</v>
      </c>
      <c r="E15" s="139">
        <v>2022</v>
      </c>
      <c r="F15" s="154" t="s">
        <v>49</v>
      </c>
      <c r="G15" s="117" t="s">
        <v>330</v>
      </c>
      <c r="H15" s="140">
        <v>373</v>
      </c>
      <c r="I15" s="141"/>
      <c r="J15" s="140">
        <v>3520</v>
      </c>
      <c r="K15" s="141"/>
      <c r="L15" s="140">
        <v>592185.28493014316</v>
      </c>
      <c r="M15" s="143"/>
      <c r="N15" s="113"/>
      <c r="O15" s="136" t="s">
        <v>334</v>
      </c>
      <c r="P15" s="136" t="s">
        <v>335</v>
      </c>
      <c r="Q15" s="136"/>
      <c r="R15" s="126"/>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row>
    <row r="16" spans="1:81" ht="60.75" thickBot="1" x14ac:dyDescent="0.3">
      <c r="A16" s="113" t="s">
        <v>236</v>
      </c>
      <c r="B16" s="171">
        <f t="shared" si="1"/>
        <v>140</v>
      </c>
      <c r="C16" s="171">
        <f t="shared" si="0"/>
        <v>1961</v>
      </c>
      <c r="D16" s="138" t="s">
        <v>285</v>
      </c>
      <c r="E16" s="139">
        <v>2022</v>
      </c>
      <c r="F16" s="154"/>
      <c r="G16" s="117" t="s">
        <v>333</v>
      </c>
      <c r="H16" s="141">
        <v>140</v>
      </c>
      <c r="I16" s="141"/>
      <c r="J16" s="141">
        <v>1961</v>
      </c>
      <c r="K16" s="141"/>
      <c r="L16" s="141">
        <v>126943</v>
      </c>
      <c r="M16" s="143"/>
      <c r="N16" s="113"/>
      <c r="O16" s="136" t="s">
        <v>334</v>
      </c>
      <c r="P16" s="136" t="s">
        <v>335</v>
      </c>
      <c r="Q16" s="136"/>
      <c r="R16" s="126"/>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row>
    <row r="17" spans="1:91" ht="30.75" thickBot="1" x14ac:dyDescent="0.3">
      <c r="A17" s="113" t="s">
        <v>233</v>
      </c>
      <c r="B17" s="171">
        <f t="shared" si="1"/>
        <v>34.968644439999998</v>
      </c>
      <c r="C17" s="171">
        <f t="shared" si="0"/>
        <v>34.968644439999998</v>
      </c>
      <c r="D17" s="129" t="s">
        <v>294</v>
      </c>
      <c r="E17" s="130">
        <v>2022</v>
      </c>
      <c r="F17" s="155" t="s">
        <v>46</v>
      </c>
      <c r="G17" s="131" t="s">
        <v>330</v>
      </c>
      <c r="H17" s="132">
        <v>34.968644439999998</v>
      </c>
      <c r="I17" s="133"/>
      <c r="J17" s="134">
        <v>34.968644439999998</v>
      </c>
      <c r="K17" s="134"/>
      <c r="L17" s="132"/>
      <c r="M17" s="135"/>
      <c r="N17" s="113"/>
      <c r="O17" s="136" t="s">
        <v>334</v>
      </c>
      <c r="P17" s="136"/>
      <c r="Q17" s="136"/>
      <c r="R17" s="126"/>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row>
    <row r="18" spans="1:91" ht="60.75" thickBot="1" x14ac:dyDescent="0.3">
      <c r="A18" s="113" t="s">
        <v>234</v>
      </c>
      <c r="B18" s="171">
        <f t="shared" si="1"/>
        <v>2721.4712139999997</v>
      </c>
      <c r="C18" s="171">
        <f t="shared" si="0"/>
        <v>2721.4712139999997</v>
      </c>
      <c r="D18" s="129" t="s">
        <v>294</v>
      </c>
      <c r="E18" s="145">
        <v>2022</v>
      </c>
      <c r="F18" s="154"/>
      <c r="G18" s="117" t="s">
        <v>332</v>
      </c>
      <c r="H18" s="133">
        <v>2721.4712139999997</v>
      </c>
      <c r="I18" s="133"/>
      <c r="J18" s="137">
        <v>2721.4712139999997</v>
      </c>
      <c r="K18" s="137"/>
      <c r="L18" s="133"/>
      <c r="M18" s="135"/>
      <c r="N18" s="113"/>
      <c r="O18" s="136" t="s">
        <v>334</v>
      </c>
      <c r="P18" s="136"/>
      <c r="Q18" s="136"/>
      <c r="R18" s="126"/>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row>
    <row r="19" spans="1:91" ht="30.75" thickBot="1" x14ac:dyDescent="0.3">
      <c r="A19" s="113" t="s">
        <v>235</v>
      </c>
      <c r="B19" s="171">
        <f t="shared" si="1"/>
        <v>3.9635795623794987</v>
      </c>
      <c r="C19" s="171">
        <f t="shared" si="0"/>
        <v>50.296729712085742</v>
      </c>
      <c r="D19" s="129" t="s">
        <v>294</v>
      </c>
      <c r="E19" s="145">
        <v>2022</v>
      </c>
      <c r="F19" s="154" t="s">
        <v>49</v>
      </c>
      <c r="G19" s="117" t="s">
        <v>330</v>
      </c>
      <c r="H19" s="132">
        <v>3.9635795623794987</v>
      </c>
      <c r="I19" s="133"/>
      <c r="J19" s="132">
        <v>50.296729712085742</v>
      </c>
      <c r="K19" s="133"/>
      <c r="L19" s="132"/>
      <c r="M19" s="135"/>
      <c r="N19" s="113"/>
      <c r="O19" s="136" t="s">
        <v>334</v>
      </c>
      <c r="P19" s="136"/>
      <c r="Q19" s="136"/>
      <c r="R19" s="126"/>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row>
    <row r="20" spans="1:91" ht="60.75" thickBot="1" x14ac:dyDescent="0.3">
      <c r="A20" s="113" t="s">
        <v>236</v>
      </c>
      <c r="B20" s="171">
        <f t="shared" si="1"/>
        <v>793.03399999999999</v>
      </c>
      <c r="C20" s="171">
        <f t="shared" si="0"/>
        <v>828.62300000000005</v>
      </c>
      <c r="D20" s="129" t="s">
        <v>294</v>
      </c>
      <c r="E20" s="145">
        <v>2022</v>
      </c>
      <c r="F20" s="154"/>
      <c r="G20" s="117" t="s">
        <v>333</v>
      </c>
      <c r="H20" s="133">
        <v>793.03399999999999</v>
      </c>
      <c r="I20" s="133"/>
      <c r="J20" s="133">
        <v>828.62300000000005</v>
      </c>
      <c r="K20" s="133"/>
      <c r="L20" s="133"/>
      <c r="M20" s="135"/>
      <c r="N20" s="113"/>
      <c r="O20" s="136" t="s">
        <v>334</v>
      </c>
      <c r="P20" s="136"/>
      <c r="Q20" s="136"/>
      <c r="R20" s="126"/>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row>
    <row r="21" spans="1:91" ht="45.75" thickBot="1" x14ac:dyDescent="0.3">
      <c r="A21" s="113" t="s">
        <v>233</v>
      </c>
      <c r="B21" s="171">
        <f t="shared" si="1"/>
        <v>2308</v>
      </c>
      <c r="C21" s="171">
        <f t="shared" si="0"/>
        <v>2308</v>
      </c>
      <c r="D21" s="138" t="s">
        <v>298</v>
      </c>
      <c r="E21" s="139">
        <v>2022</v>
      </c>
      <c r="F21" s="155" t="s">
        <v>46</v>
      </c>
      <c r="G21" s="131" t="s">
        <v>330</v>
      </c>
      <c r="H21" s="140">
        <v>2308</v>
      </c>
      <c r="I21" s="141"/>
      <c r="J21" s="142">
        <v>2308</v>
      </c>
      <c r="K21" s="142"/>
      <c r="L21" s="140"/>
      <c r="M21" s="143"/>
      <c r="N21" s="113"/>
      <c r="O21" s="136" t="s">
        <v>334</v>
      </c>
      <c r="P21" s="136" t="s">
        <v>336</v>
      </c>
      <c r="Q21" s="136" t="s">
        <v>337</v>
      </c>
      <c r="R21" s="126"/>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row>
    <row r="22" spans="1:91" ht="60.75" thickBot="1" x14ac:dyDescent="0.3">
      <c r="A22" s="113" t="s">
        <v>234</v>
      </c>
      <c r="B22" s="171">
        <f t="shared" si="1"/>
        <v>2398.4</v>
      </c>
      <c r="C22" s="171">
        <f t="shared" si="0"/>
        <v>2398.4</v>
      </c>
      <c r="D22" s="138" t="s">
        <v>298</v>
      </c>
      <c r="E22" s="146">
        <v>2022</v>
      </c>
      <c r="F22" s="154"/>
      <c r="G22" s="117" t="s">
        <v>332</v>
      </c>
      <c r="H22" s="141">
        <v>2398.4</v>
      </c>
      <c r="I22" s="141"/>
      <c r="J22" s="144">
        <v>2398.4</v>
      </c>
      <c r="K22" s="144"/>
      <c r="L22" s="141"/>
      <c r="M22" s="143"/>
      <c r="N22" s="113"/>
      <c r="O22" s="136" t="s">
        <v>334</v>
      </c>
      <c r="P22" s="136" t="s">
        <v>338</v>
      </c>
      <c r="Q22" s="136" t="s">
        <v>337</v>
      </c>
      <c r="R22" s="126"/>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row>
    <row r="23" spans="1:91" ht="45.75" thickBot="1" x14ac:dyDescent="0.3">
      <c r="A23" s="113" t="s">
        <v>235</v>
      </c>
      <c r="B23" s="171">
        <f t="shared" si="1"/>
        <v>2308</v>
      </c>
      <c r="C23" s="171">
        <f t="shared" si="0"/>
        <v>2308</v>
      </c>
      <c r="D23" s="138" t="s">
        <v>298</v>
      </c>
      <c r="E23" s="146">
        <v>2022</v>
      </c>
      <c r="F23" s="154" t="s">
        <v>49</v>
      </c>
      <c r="G23" s="117" t="s">
        <v>330</v>
      </c>
      <c r="H23" s="141">
        <v>2308</v>
      </c>
      <c r="I23" s="141"/>
      <c r="J23" s="141">
        <v>2308</v>
      </c>
      <c r="K23" s="141"/>
      <c r="L23" s="140"/>
      <c r="M23" s="143"/>
      <c r="N23" s="113"/>
      <c r="O23" s="136" t="s">
        <v>334</v>
      </c>
      <c r="P23" s="136" t="s">
        <v>336</v>
      </c>
      <c r="Q23" s="136" t="s">
        <v>337</v>
      </c>
      <c r="R23" s="126"/>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row>
    <row r="24" spans="1:91" ht="60.75" thickBot="1" x14ac:dyDescent="0.3">
      <c r="A24" s="113" t="s">
        <v>236</v>
      </c>
      <c r="B24" s="171">
        <f t="shared" si="1"/>
        <v>599.6</v>
      </c>
      <c r="C24" s="171">
        <f t="shared" si="0"/>
        <v>2998</v>
      </c>
      <c r="D24" s="138" t="s">
        <v>298</v>
      </c>
      <c r="E24" s="146">
        <v>2022</v>
      </c>
      <c r="F24" s="154"/>
      <c r="G24" s="117" t="s">
        <v>333</v>
      </c>
      <c r="H24" s="141">
        <v>599.6</v>
      </c>
      <c r="I24" s="141"/>
      <c r="J24" s="141">
        <v>2998</v>
      </c>
      <c r="K24" s="141"/>
      <c r="L24" s="141"/>
      <c r="M24" s="143"/>
      <c r="N24" s="113"/>
      <c r="O24" s="136" t="s">
        <v>334</v>
      </c>
      <c r="P24" s="136" t="s">
        <v>338</v>
      </c>
      <c r="Q24" s="136" t="s">
        <v>337</v>
      </c>
      <c r="R24" s="126"/>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row>
    <row r="25" spans="1:91" ht="60.75" thickBot="1" x14ac:dyDescent="0.3">
      <c r="A25" s="113" t="s">
        <v>233</v>
      </c>
      <c r="B25" s="171">
        <f t="shared" si="1"/>
        <v>26.82</v>
      </c>
      <c r="C25" s="171">
        <f t="shared" si="0"/>
        <v>26.82</v>
      </c>
      <c r="D25" s="129" t="s">
        <v>299</v>
      </c>
      <c r="E25" s="147">
        <v>2022</v>
      </c>
      <c r="F25" s="155" t="s">
        <v>46</v>
      </c>
      <c r="G25" s="131" t="s">
        <v>330</v>
      </c>
      <c r="H25" s="132">
        <v>26.82</v>
      </c>
      <c r="I25" s="133"/>
      <c r="J25" s="134">
        <v>26.82</v>
      </c>
      <c r="K25" s="134"/>
      <c r="L25" s="132"/>
      <c r="M25" s="135"/>
      <c r="N25" s="113"/>
      <c r="O25" s="136" t="s">
        <v>334</v>
      </c>
      <c r="P25" s="136" t="s">
        <v>339</v>
      </c>
      <c r="Q25" s="136"/>
      <c r="R25" s="126"/>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row>
    <row r="26" spans="1:91" ht="60.75" thickBot="1" x14ac:dyDescent="0.3">
      <c r="A26" s="113" t="s">
        <v>234</v>
      </c>
      <c r="B26" s="171">
        <f t="shared" si="1"/>
        <v>1083.58</v>
      </c>
      <c r="C26" s="171">
        <f t="shared" si="0"/>
        <v>1083.58</v>
      </c>
      <c r="D26" s="129" t="s">
        <v>299</v>
      </c>
      <c r="E26" s="147">
        <v>2022</v>
      </c>
      <c r="F26" s="154"/>
      <c r="G26" s="117" t="s">
        <v>332</v>
      </c>
      <c r="H26" s="133">
        <v>1083.58</v>
      </c>
      <c r="I26" s="133"/>
      <c r="J26" s="137">
        <v>1083.58</v>
      </c>
      <c r="K26" s="137"/>
      <c r="L26" s="133"/>
      <c r="M26" s="135"/>
      <c r="N26" s="113"/>
      <c r="O26" s="136" t="s">
        <v>334</v>
      </c>
      <c r="P26" s="136"/>
      <c r="Q26" s="136"/>
      <c r="R26" s="126"/>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row>
    <row r="27" spans="1:91" ht="30.75" thickBot="1" x14ac:dyDescent="0.3">
      <c r="A27" s="113" t="s">
        <v>235</v>
      </c>
      <c r="B27" s="171">
        <f t="shared" si="1"/>
        <v>4.8</v>
      </c>
      <c r="C27" s="171">
        <f t="shared" si="0"/>
        <v>0</v>
      </c>
      <c r="D27" s="129" t="s">
        <v>299</v>
      </c>
      <c r="E27" s="147">
        <v>2022</v>
      </c>
      <c r="F27" s="154" t="s">
        <v>49</v>
      </c>
      <c r="G27" s="117" t="s">
        <v>330</v>
      </c>
      <c r="H27" s="132">
        <v>4.8</v>
      </c>
      <c r="I27" s="133"/>
      <c r="J27" s="132"/>
      <c r="K27" s="133"/>
      <c r="L27" s="132"/>
      <c r="M27" s="135"/>
      <c r="N27" s="113"/>
      <c r="O27" s="136" t="s">
        <v>334</v>
      </c>
      <c r="P27" s="136"/>
      <c r="Q27" s="136"/>
      <c r="R27" s="126"/>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row>
    <row r="28" spans="1:91" ht="60.75" thickBot="1" x14ac:dyDescent="0.3">
      <c r="A28" s="113" t="s">
        <v>236</v>
      </c>
      <c r="B28" s="171">
        <f t="shared" si="1"/>
        <v>0</v>
      </c>
      <c r="C28" s="171">
        <f t="shared" si="0"/>
        <v>0</v>
      </c>
      <c r="D28" s="129" t="s">
        <v>299</v>
      </c>
      <c r="E28" s="147">
        <v>2022</v>
      </c>
      <c r="F28" s="154"/>
      <c r="G28" s="117" t="s">
        <v>333</v>
      </c>
      <c r="H28" s="133"/>
      <c r="I28" s="133"/>
      <c r="J28" s="133"/>
      <c r="K28" s="133"/>
      <c r="L28" s="133"/>
      <c r="M28" s="135"/>
      <c r="N28" s="113"/>
      <c r="O28" s="136" t="s">
        <v>334</v>
      </c>
      <c r="P28" s="136"/>
      <c r="Q28" s="136"/>
      <c r="R28" s="126"/>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row>
    <row r="29" spans="1:91" ht="30.75" thickBot="1" x14ac:dyDescent="0.3">
      <c r="A29" s="113" t="s">
        <v>233</v>
      </c>
      <c r="B29" s="171" t="str">
        <f t="shared" si="1"/>
        <v>No value found</v>
      </c>
      <c r="C29" s="171" t="str">
        <f t="shared" si="0"/>
        <v>No value found</v>
      </c>
      <c r="D29" s="138" t="s">
        <v>301</v>
      </c>
      <c r="E29" s="139">
        <v>2022</v>
      </c>
      <c r="F29" s="155" t="s">
        <v>46</v>
      </c>
      <c r="G29" s="131" t="s">
        <v>330</v>
      </c>
      <c r="H29" s="140"/>
      <c r="I29" s="141"/>
      <c r="J29" s="142"/>
      <c r="K29" s="142"/>
      <c r="L29" s="140"/>
      <c r="M29" s="143"/>
      <c r="N29" s="113"/>
      <c r="O29" s="136"/>
      <c r="P29" s="136"/>
      <c r="Q29" s="136"/>
      <c r="R29" s="126"/>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row>
    <row r="30" spans="1:91" ht="60.75" thickBot="1" x14ac:dyDescent="0.3">
      <c r="A30" s="113" t="s">
        <v>234</v>
      </c>
      <c r="B30" s="171" t="str">
        <f t="shared" si="1"/>
        <v>No value found</v>
      </c>
      <c r="C30" s="171" t="str">
        <f t="shared" si="0"/>
        <v>No value found</v>
      </c>
      <c r="D30" s="138" t="s">
        <v>301</v>
      </c>
      <c r="E30" s="139">
        <v>2022</v>
      </c>
      <c r="F30" s="154"/>
      <c r="G30" s="117" t="s">
        <v>332</v>
      </c>
      <c r="H30" s="141"/>
      <c r="I30" s="141"/>
      <c r="J30" s="144"/>
      <c r="K30" s="144"/>
      <c r="L30" s="141"/>
      <c r="M30" s="143"/>
      <c r="N30" s="113"/>
      <c r="O30" s="136"/>
      <c r="P30" s="136"/>
      <c r="Q30" s="136"/>
      <c r="R30" s="126"/>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row>
    <row r="31" spans="1:91" ht="30.75" thickBot="1" x14ac:dyDescent="0.3">
      <c r="A31" s="113" t="s">
        <v>235</v>
      </c>
      <c r="B31" s="171" t="str">
        <f t="shared" si="1"/>
        <v>No value found</v>
      </c>
      <c r="C31" s="171" t="str">
        <f t="shared" si="0"/>
        <v>No value found</v>
      </c>
      <c r="D31" s="138" t="s">
        <v>301</v>
      </c>
      <c r="E31" s="139">
        <v>2022</v>
      </c>
      <c r="F31" s="154" t="s">
        <v>49</v>
      </c>
      <c r="G31" s="117" t="s">
        <v>330</v>
      </c>
      <c r="H31" s="140"/>
      <c r="I31" s="141"/>
      <c r="J31" s="140"/>
      <c r="K31" s="141"/>
      <c r="L31" s="140"/>
      <c r="M31" s="143"/>
      <c r="N31" s="113"/>
      <c r="O31" s="136"/>
      <c r="P31" s="136"/>
      <c r="Q31" s="136"/>
      <c r="R31" s="126"/>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row>
    <row r="32" spans="1:91" ht="60.75" thickBot="1" x14ac:dyDescent="0.3">
      <c r="A32" s="113" t="s">
        <v>236</v>
      </c>
      <c r="B32" s="171" t="str">
        <f t="shared" si="1"/>
        <v>No value found</v>
      </c>
      <c r="C32" s="171" t="str">
        <f t="shared" si="0"/>
        <v>No value found</v>
      </c>
      <c r="D32" s="138" t="s">
        <v>301</v>
      </c>
      <c r="E32" s="139">
        <v>2022</v>
      </c>
      <c r="F32" s="154"/>
      <c r="G32" s="117" t="s">
        <v>333</v>
      </c>
      <c r="H32" s="141"/>
      <c r="I32" s="141"/>
      <c r="J32" s="141"/>
      <c r="K32" s="141"/>
      <c r="L32" s="141"/>
      <c r="M32" s="143"/>
      <c r="N32" s="113"/>
      <c r="O32" s="136"/>
      <c r="P32" s="136"/>
      <c r="Q32" s="136"/>
      <c r="R32" s="126"/>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row>
    <row r="33" spans="1:91" ht="45.75" thickBot="1" x14ac:dyDescent="0.3">
      <c r="A33" s="113" t="s">
        <v>233</v>
      </c>
      <c r="B33" s="171">
        <f t="shared" si="1"/>
        <v>686.77200000000005</v>
      </c>
      <c r="C33" s="171">
        <f t="shared" si="0"/>
        <v>686.77200000000005</v>
      </c>
      <c r="D33" s="129" t="s">
        <v>304</v>
      </c>
      <c r="E33" s="130">
        <v>2022</v>
      </c>
      <c r="F33" s="155" t="s">
        <v>46</v>
      </c>
      <c r="G33" s="131" t="s">
        <v>330</v>
      </c>
      <c r="H33" s="132">
        <v>686.77200000000005</v>
      </c>
      <c r="I33" s="133"/>
      <c r="J33" s="134">
        <v>686.77200000000005</v>
      </c>
      <c r="K33" s="134"/>
      <c r="L33" s="132"/>
      <c r="M33" s="135"/>
      <c r="N33" s="113"/>
      <c r="O33" s="136" t="s">
        <v>334</v>
      </c>
      <c r="P33" s="136"/>
      <c r="Q33" s="136" t="s">
        <v>340</v>
      </c>
      <c r="R33" s="126"/>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row>
    <row r="34" spans="1:91" ht="60.75" thickBot="1" x14ac:dyDescent="0.3">
      <c r="A34" s="113" t="s">
        <v>234</v>
      </c>
      <c r="B34" s="171">
        <f t="shared" si="1"/>
        <v>10154.772000000001</v>
      </c>
      <c r="C34" s="171">
        <f t="shared" si="0"/>
        <v>10154.772000000001</v>
      </c>
      <c r="D34" s="129" t="s">
        <v>304</v>
      </c>
      <c r="E34" s="145">
        <v>2022</v>
      </c>
      <c r="F34" s="154"/>
      <c r="G34" s="117" t="s">
        <v>332</v>
      </c>
      <c r="H34" s="133">
        <v>10154.772000000001</v>
      </c>
      <c r="I34" s="133"/>
      <c r="J34" s="137">
        <v>10154.772000000001</v>
      </c>
      <c r="K34" s="137"/>
      <c r="L34" s="133"/>
      <c r="M34" s="135"/>
      <c r="N34" s="113"/>
      <c r="O34" s="136" t="s">
        <v>334</v>
      </c>
      <c r="P34" s="136"/>
      <c r="Q34" s="136" t="s">
        <v>340</v>
      </c>
      <c r="R34" s="126"/>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row>
    <row r="35" spans="1:91" ht="45.75" thickBot="1" x14ac:dyDescent="0.3">
      <c r="A35" s="113" t="s">
        <v>235</v>
      </c>
      <c r="B35" s="171">
        <f t="shared" si="1"/>
        <v>199.31299999999999</v>
      </c>
      <c r="C35" s="171">
        <f t="shared" si="0"/>
        <v>2021.087</v>
      </c>
      <c r="D35" s="129" t="s">
        <v>304</v>
      </c>
      <c r="E35" s="145">
        <v>2022</v>
      </c>
      <c r="F35" s="154" t="s">
        <v>49</v>
      </c>
      <c r="G35" s="117" t="s">
        <v>330</v>
      </c>
      <c r="H35" s="132">
        <v>199.31299999999999</v>
      </c>
      <c r="I35" s="133"/>
      <c r="J35" s="132">
        <v>2021.087</v>
      </c>
      <c r="K35" s="133"/>
      <c r="L35" s="132"/>
      <c r="M35" s="135"/>
      <c r="N35" s="113"/>
      <c r="O35" s="136" t="s">
        <v>334</v>
      </c>
      <c r="P35" s="136"/>
      <c r="Q35" s="136" t="s">
        <v>340</v>
      </c>
      <c r="R35" s="126"/>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row>
    <row r="36" spans="1:91" ht="60.75" thickBot="1" x14ac:dyDescent="0.3">
      <c r="A36" s="113" t="s">
        <v>236</v>
      </c>
      <c r="B36" s="171">
        <f t="shared" si="1"/>
        <v>32.433999999999997</v>
      </c>
      <c r="C36" s="171">
        <f t="shared" si="0"/>
        <v>320.98399999999998</v>
      </c>
      <c r="D36" s="129" t="s">
        <v>304</v>
      </c>
      <c r="E36" s="145">
        <v>2022</v>
      </c>
      <c r="F36" s="154"/>
      <c r="G36" s="117" t="s">
        <v>333</v>
      </c>
      <c r="H36" s="133">
        <v>32.433999999999997</v>
      </c>
      <c r="I36" s="133"/>
      <c r="J36" s="133">
        <v>320.98399999999998</v>
      </c>
      <c r="K36" s="133"/>
      <c r="L36" s="133"/>
      <c r="M36" s="135"/>
      <c r="N36" s="113"/>
      <c r="O36" s="136" t="s">
        <v>334</v>
      </c>
      <c r="P36" s="136"/>
      <c r="Q36" s="136" t="s">
        <v>340</v>
      </c>
      <c r="R36" s="126"/>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row>
    <row r="37" spans="1:91" ht="30.75" thickBot="1" x14ac:dyDescent="0.3">
      <c r="A37" s="113" t="s">
        <v>233</v>
      </c>
      <c r="B37" s="171">
        <f t="shared" si="1"/>
        <v>947</v>
      </c>
      <c r="C37" s="171">
        <f t="shared" si="0"/>
        <v>947</v>
      </c>
      <c r="D37" s="138" t="s">
        <v>306</v>
      </c>
      <c r="E37" s="139">
        <v>2022</v>
      </c>
      <c r="F37" s="155" t="s">
        <v>46</v>
      </c>
      <c r="G37" s="131" t="s">
        <v>330</v>
      </c>
      <c r="H37" s="140">
        <v>947</v>
      </c>
      <c r="I37" s="141"/>
      <c r="J37" s="142">
        <v>947</v>
      </c>
      <c r="K37" s="142"/>
      <c r="L37" s="140"/>
      <c r="M37" s="143"/>
      <c r="N37" s="113"/>
      <c r="O37" s="136" t="s">
        <v>334</v>
      </c>
      <c r="P37" s="136"/>
      <c r="Q37" s="136"/>
      <c r="R37" s="126"/>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row>
    <row r="38" spans="1:91" ht="60.75" thickBot="1" x14ac:dyDescent="0.3">
      <c r="A38" s="113" t="s">
        <v>234</v>
      </c>
      <c r="B38" s="171">
        <f t="shared" si="1"/>
        <v>3032</v>
      </c>
      <c r="C38" s="171">
        <f t="shared" si="0"/>
        <v>3032</v>
      </c>
      <c r="D38" s="138" t="s">
        <v>306</v>
      </c>
      <c r="E38" s="146">
        <v>2022</v>
      </c>
      <c r="F38" s="154"/>
      <c r="G38" s="117" t="s">
        <v>332</v>
      </c>
      <c r="H38" s="141">
        <v>3032</v>
      </c>
      <c r="I38" s="141"/>
      <c r="J38" s="144">
        <v>3032</v>
      </c>
      <c r="K38" s="144"/>
      <c r="L38" s="141"/>
      <c r="M38" s="143"/>
      <c r="N38" s="113"/>
      <c r="O38" s="136" t="s">
        <v>334</v>
      </c>
      <c r="P38" s="136"/>
      <c r="Q38" s="136"/>
      <c r="R38" s="126"/>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row>
    <row r="39" spans="1:91" ht="30.75" thickBot="1" x14ac:dyDescent="0.3">
      <c r="A39" s="113" t="s">
        <v>235</v>
      </c>
      <c r="B39" s="171">
        <f t="shared" si="1"/>
        <v>672</v>
      </c>
      <c r="C39" s="171">
        <f t="shared" si="0"/>
        <v>8468</v>
      </c>
      <c r="D39" s="138" t="s">
        <v>306</v>
      </c>
      <c r="E39" s="146">
        <v>2022</v>
      </c>
      <c r="F39" s="154" t="s">
        <v>49</v>
      </c>
      <c r="G39" s="117" t="s">
        <v>330</v>
      </c>
      <c r="H39" s="140">
        <v>672</v>
      </c>
      <c r="I39" s="141"/>
      <c r="J39" s="140">
        <v>8468</v>
      </c>
      <c r="K39" s="141"/>
      <c r="L39" s="140"/>
      <c r="M39" s="143"/>
      <c r="N39" s="113"/>
      <c r="O39" s="136" t="s">
        <v>334</v>
      </c>
      <c r="P39" s="136"/>
      <c r="Q39" s="136"/>
      <c r="R39" s="126"/>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row>
    <row r="40" spans="1:91" ht="60.75" thickBot="1" x14ac:dyDescent="0.3">
      <c r="A40" s="113" t="s">
        <v>236</v>
      </c>
      <c r="B40" s="171">
        <f t="shared" si="1"/>
        <v>2444</v>
      </c>
      <c r="C40" s="171">
        <f t="shared" si="0"/>
        <v>13559</v>
      </c>
      <c r="D40" s="138" t="s">
        <v>306</v>
      </c>
      <c r="E40" s="146">
        <v>2022</v>
      </c>
      <c r="F40" s="154"/>
      <c r="G40" s="117" t="s">
        <v>333</v>
      </c>
      <c r="H40" s="141">
        <v>2444</v>
      </c>
      <c r="I40" s="141"/>
      <c r="J40" s="141">
        <v>13559</v>
      </c>
      <c r="K40" s="141"/>
      <c r="L40" s="141"/>
      <c r="M40" s="143"/>
      <c r="N40" s="113"/>
      <c r="O40" s="136" t="s">
        <v>334</v>
      </c>
      <c r="P40" s="136"/>
      <c r="Q40" s="136"/>
      <c r="R40" s="126"/>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row>
    <row r="41" spans="1:91" ht="30.75" thickBot="1" x14ac:dyDescent="0.3">
      <c r="A41" s="113" t="s">
        <v>233</v>
      </c>
      <c r="B41" s="171">
        <f t="shared" si="1"/>
        <v>4500</v>
      </c>
      <c r="C41" s="171">
        <f t="shared" si="0"/>
        <v>4500</v>
      </c>
      <c r="D41" s="129" t="s">
        <v>307</v>
      </c>
      <c r="E41" s="130">
        <v>2022</v>
      </c>
      <c r="F41" s="155" t="s">
        <v>46</v>
      </c>
      <c r="G41" s="131" t="s">
        <v>330</v>
      </c>
      <c r="H41" s="132">
        <v>4500</v>
      </c>
      <c r="I41" s="133"/>
      <c r="J41" s="134">
        <v>4500</v>
      </c>
      <c r="K41" s="134"/>
      <c r="L41" s="132"/>
      <c r="M41" s="135"/>
      <c r="N41" s="113"/>
      <c r="O41" s="136" t="s">
        <v>334</v>
      </c>
      <c r="P41" s="136"/>
      <c r="Q41" s="136"/>
      <c r="R41" s="126"/>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row>
    <row r="42" spans="1:91" ht="60.75" thickBot="1" x14ac:dyDescent="0.3">
      <c r="A42" s="113" t="s">
        <v>234</v>
      </c>
      <c r="B42" s="171">
        <f t="shared" si="1"/>
        <v>5000</v>
      </c>
      <c r="C42" s="171">
        <f t="shared" si="0"/>
        <v>5000</v>
      </c>
      <c r="D42" s="129" t="s">
        <v>307</v>
      </c>
      <c r="E42" s="145">
        <v>2022</v>
      </c>
      <c r="F42" s="154"/>
      <c r="G42" s="117" t="s">
        <v>332</v>
      </c>
      <c r="H42" s="133">
        <v>5000</v>
      </c>
      <c r="I42" s="133"/>
      <c r="J42" s="137">
        <v>5000</v>
      </c>
      <c r="K42" s="137"/>
      <c r="L42" s="133"/>
      <c r="M42" s="135"/>
      <c r="N42" s="113"/>
      <c r="O42" s="136" t="s">
        <v>334</v>
      </c>
      <c r="P42" s="136"/>
      <c r="Q42" s="136"/>
      <c r="R42" s="126"/>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row>
    <row r="43" spans="1:91" ht="30.75" thickBot="1" x14ac:dyDescent="0.3">
      <c r="A43" s="113" t="s">
        <v>235</v>
      </c>
      <c r="B43" s="171">
        <f t="shared" si="1"/>
        <v>0</v>
      </c>
      <c r="C43" s="171">
        <f t="shared" si="0"/>
        <v>0</v>
      </c>
      <c r="D43" s="129" t="s">
        <v>307</v>
      </c>
      <c r="E43" s="145">
        <v>2022</v>
      </c>
      <c r="F43" s="154" t="s">
        <v>49</v>
      </c>
      <c r="G43" s="117" t="s">
        <v>330</v>
      </c>
      <c r="H43" s="132"/>
      <c r="I43" s="133"/>
      <c r="J43" s="132"/>
      <c r="K43" s="133"/>
      <c r="L43" s="132"/>
      <c r="M43" s="135"/>
      <c r="N43" s="113"/>
      <c r="O43" s="136" t="s">
        <v>334</v>
      </c>
      <c r="P43" s="136"/>
      <c r="Q43" s="136"/>
      <c r="R43" s="126"/>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row>
    <row r="44" spans="1:91" ht="60.75" thickBot="1" x14ac:dyDescent="0.3">
      <c r="A44" s="113" t="s">
        <v>236</v>
      </c>
      <c r="B44" s="171">
        <f t="shared" si="1"/>
        <v>0</v>
      </c>
      <c r="C44" s="171">
        <f t="shared" si="0"/>
        <v>0</v>
      </c>
      <c r="D44" s="129" t="s">
        <v>307</v>
      </c>
      <c r="E44" s="145">
        <v>2022</v>
      </c>
      <c r="F44" s="154"/>
      <c r="G44" s="117" t="s">
        <v>333</v>
      </c>
      <c r="H44" s="133"/>
      <c r="I44" s="133"/>
      <c r="J44" s="133"/>
      <c r="K44" s="133"/>
      <c r="L44" s="133"/>
      <c r="M44" s="135"/>
      <c r="N44" s="113"/>
      <c r="O44" s="136" t="s">
        <v>334</v>
      </c>
      <c r="P44" s="136"/>
      <c r="Q44" s="136"/>
      <c r="R44" s="126"/>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row>
    <row r="45" spans="1:91" ht="45.75" thickBot="1" x14ac:dyDescent="0.3">
      <c r="A45" s="113" t="s">
        <v>233</v>
      </c>
      <c r="B45" s="171">
        <f t="shared" si="1"/>
        <v>0</v>
      </c>
      <c r="C45" s="171">
        <f t="shared" si="0"/>
        <v>0</v>
      </c>
      <c r="D45" s="138" t="s">
        <v>308</v>
      </c>
      <c r="E45" s="139">
        <v>2022</v>
      </c>
      <c r="F45" s="155" t="s">
        <v>46</v>
      </c>
      <c r="G45" s="131" t="s">
        <v>330</v>
      </c>
      <c r="H45" s="140"/>
      <c r="I45" s="141"/>
      <c r="J45" s="142"/>
      <c r="K45" s="142"/>
      <c r="L45" s="140"/>
      <c r="M45" s="143"/>
      <c r="N45" s="113"/>
      <c r="O45" s="136" t="s">
        <v>334</v>
      </c>
      <c r="P45" s="136" t="s">
        <v>341</v>
      </c>
      <c r="Q45" s="136" t="s">
        <v>342</v>
      </c>
      <c r="R45" s="126"/>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row>
    <row r="46" spans="1:91" ht="60.75" thickBot="1" x14ac:dyDescent="0.3">
      <c r="A46" s="113" t="s">
        <v>234</v>
      </c>
      <c r="B46" s="171">
        <f t="shared" si="1"/>
        <v>0</v>
      </c>
      <c r="C46" s="171">
        <f t="shared" si="0"/>
        <v>0</v>
      </c>
      <c r="D46" s="138" t="s">
        <v>308</v>
      </c>
      <c r="E46" s="139">
        <v>2022</v>
      </c>
      <c r="F46" s="154"/>
      <c r="G46" s="117" t="s">
        <v>332</v>
      </c>
      <c r="H46" s="141"/>
      <c r="I46" s="141"/>
      <c r="J46" s="144"/>
      <c r="K46" s="144"/>
      <c r="L46" s="141"/>
      <c r="M46" s="143"/>
      <c r="N46" s="113"/>
      <c r="O46" s="136" t="s">
        <v>334</v>
      </c>
      <c r="P46" s="136" t="s">
        <v>341</v>
      </c>
      <c r="Q46" s="136" t="s">
        <v>342</v>
      </c>
      <c r="R46" s="126"/>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row>
    <row r="47" spans="1:91" ht="45.75" thickBot="1" x14ac:dyDescent="0.3">
      <c r="A47" s="113" t="s">
        <v>235</v>
      </c>
      <c r="B47" s="171">
        <f t="shared" si="1"/>
        <v>0</v>
      </c>
      <c r="C47" s="171">
        <f t="shared" si="0"/>
        <v>511</v>
      </c>
      <c r="D47" s="138" t="s">
        <v>308</v>
      </c>
      <c r="E47" s="139">
        <v>2022</v>
      </c>
      <c r="F47" s="154" t="s">
        <v>49</v>
      </c>
      <c r="G47" s="117" t="s">
        <v>330</v>
      </c>
      <c r="H47" s="140"/>
      <c r="I47" s="141"/>
      <c r="J47" s="140">
        <v>511</v>
      </c>
      <c r="K47" s="141"/>
      <c r="L47" s="140"/>
      <c r="M47" s="143"/>
      <c r="N47" s="113"/>
      <c r="O47" s="136" t="s">
        <v>334</v>
      </c>
      <c r="P47" s="136" t="s">
        <v>341</v>
      </c>
      <c r="Q47" s="136" t="s">
        <v>342</v>
      </c>
      <c r="R47" s="126"/>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row>
    <row r="48" spans="1:91" ht="60.75" thickBot="1" x14ac:dyDescent="0.3">
      <c r="A48" s="113" t="s">
        <v>236</v>
      </c>
      <c r="B48" s="171">
        <f t="shared" si="1"/>
        <v>0</v>
      </c>
      <c r="C48" s="171">
        <f t="shared" si="0"/>
        <v>7280</v>
      </c>
      <c r="D48" s="138" t="s">
        <v>308</v>
      </c>
      <c r="E48" s="139">
        <v>2022</v>
      </c>
      <c r="F48" s="154"/>
      <c r="G48" s="117" t="s">
        <v>333</v>
      </c>
      <c r="H48" s="141"/>
      <c r="I48" s="141"/>
      <c r="J48" s="141">
        <v>7280</v>
      </c>
      <c r="K48" s="141"/>
      <c r="L48" s="141"/>
      <c r="M48" s="143"/>
      <c r="N48" s="113"/>
      <c r="O48" s="136" t="s">
        <v>334</v>
      </c>
      <c r="P48" s="136" t="s">
        <v>341</v>
      </c>
      <c r="Q48" s="136" t="s">
        <v>342</v>
      </c>
      <c r="R48" s="126"/>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row>
    <row r="49" spans="1:91" ht="30.75" thickBot="1" x14ac:dyDescent="0.3">
      <c r="A49" s="113" t="s">
        <v>233</v>
      </c>
      <c r="B49" s="171">
        <f t="shared" si="1"/>
        <v>161.1</v>
      </c>
      <c r="C49" s="171">
        <f t="shared" si="0"/>
        <v>161.1</v>
      </c>
      <c r="D49" s="129" t="s">
        <v>309</v>
      </c>
      <c r="E49" s="130">
        <v>2022</v>
      </c>
      <c r="F49" s="155" t="s">
        <v>46</v>
      </c>
      <c r="G49" s="131" t="s">
        <v>330</v>
      </c>
      <c r="H49" s="132">
        <v>161.1</v>
      </c>
      <c r="I49" s="133"/>
      <c r="J49" s="134">
        <v>161.1</v>
      </c>
      <c r="K49" s="134"/>
      <c r="L49" s="132"/>
      <c r="M49" s="135"/>
      <c r="N49" s="113"/>
      <c r="O49" s="136" t="s">
        <v>334</v>
      </c>
      <c r="P49" s="136"/>
      <c r="Q49" s="136"/>
      <c r="R49" s="126"/>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row>
    <row r="50" spans="1:91" ht="60.75" thickBot="1" x14ac:dyDescent="0.3">
      <c r="A50" s="113" t="s">
        <v>234</v>
      </c>
      <c r="B50" s="171">
        <f t="shared" si="1"/>
        <v>23183.4</v>
      </c>
      <c r="C50" s="171">
        <f t="shared" si="0"/>
        <v>23183.4</v>
      </c>
      <c r="D50" s="129" t="s">
        <v>309</v>
      </c>
      <c r="E50" s="145">
        <v>2022</v>
      </c>
      <c r="F50" s="154"/>
      <c r="G50" s="117" t="s">
        <v>332</v>
      </c>
      <c r="H50" s="133">
        <v>23183.4</v>
      </c>
      <c r="I50" s="133"/>
      <c r="J50" s="137">
        <v>23183.4</v>
      </c>
      <c r="K50" s="137"/>
      <c r="L50" s="133"/>
      <c r="M50" s="135"/>
      <c r="N50" s="113"/>
      <c r="O50" s="136" t="s">
        <v>334</v>
      </c>
      <c r="P50" s="136"/>
      <c r="Q50" s="136"/>
      <c r="R50" s="126"/>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row>
    <row r="51" spans="1:91" ht="30.75" thickBot="1" x14ac:dyDescent="0.3">
      <c r="A51" s="113" t="s">
        <v>235</v>
      </c>
      <c r="B51" s="171">
        <f t="shared" si="1"/>
        <v>41.07</v>
      </c>
      <c r="C51" s="171">
        <f t="shared" si="0"/>
        <v>410.07</v>
      </c>
      <c r="D51" s="129" t="s">
        <v>309</v>
      </c>
      <c r="E51" s="145">
        <v>2022</v>
      </c>
      <c r="F51" s="154" t="s">
        <v>49</v>
      </c>
      <c r="G51" s="117" t="s">
        <v>330</v>
      </c>
      <c r="H51" s="132">
        <v>41.07</v>
      </c>
      <c r="I51" s="133"/>
      <c r="J51" s="132">
        <v>410.07</v>
      </c>
      <c r="K51" s="133"/>
      <c r="L51" s="132"/>
      <c r="M51" s="135"/>
      <c r="N51" s="113"/>
      <c r="O51" s="136" t="s">
        <v>334</v>
      </c>
      <c r="P51" s="136"/>
      <c r="Q51" s="136"/>
      <c r="R51" s="126"/>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row>
    <row r="52" spans="1:91" ht="60.75" thickBot="1" x14ac:dyDescent="0.3">
      <c r="A52" s="113" t="s">
        <v>236</v>
      </c>
      <c r="B52" s="171">
        <f t="shared" si="1"/>
        <v>1343.5</v>
      </c>
      <c r="C52" s="171">
        <f t="shared" si="0"/>
        <v>5676.6</v>
      </c>
      <c r="D52" s="129" t="s">
        <v>309</v>
      </c>
      <c r="E52" s="145">
        <v>2022</v>
      </c>
      <c r="F52" s="154"/>
      <c r="G52" s="117" t="s">
        <v>333</v>
      </c>
      <c r="H52" s="133">
        <v>1343.5</v>
      </c>
      <c r="I52" s="133"/>
      <c r="J52" s="133">
        <v>5676.6</v>
      </c>
      <c r="K52" s="133"/>
      <c r="L52" s="133"/>
      <c r="M52" s="135"/>
      <c r="N52" s="113"/>
      <c r="O52" s="136" t="s">
        <v>334</v>
      </c>
      <c r="P52" s="136"/>
      <c r="Q52" s="136"/>
      <c r="R52" s="126"/>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row>
    <row r="53" spans="1:91" ht="30.75" thickBot="1" x14ac:dyDescent="0.3">
      <c r="A53" s="113" t="s">
        <v>233</v>
      </c>
      <c r="B53" s="171">
        <f t="shared" si="1"/>
        <v>6801.1021326130449</v>
      </c>
      <c r="C53" s="171" t="str">
        <f t="shared" si="0"/>
        <v>No value found</v>
      </c>
      <c r="D53" s="138" t="s">
        <v>310</v>
      </c>
      <c r="E53" s="139" t="s">
        <v>322</v>
      </c>
      <c r="F53" s="155" t="s">
        <v>46</v>
      </c>
      <c r="G53" s="131" t="s">
        <v>330</v>
      </c>
      <c r="H53" s="140">
        <v>150.5531405136291</v>
      </c>
      <c r="I53" s="141"/>
      <c r="J53" s="142">
        <v>150.5531405136291</v>
      </c>
      <c r="K53" s="142"/>
      <c r="L53" s="140">
        <v>6801.1021326130449</v>
      </c>
      <c r="M53" s="143"/>
      <c r="N53" s="113"/>
      <c r="O53" s="136" t="s">
        <v>331</v>
      </c>
      <c r="P53" s="136" t="s">
        <v>343</v>
      </c>
      <c r="Q53" s="136"/>
      <c r="R53" s="126"/>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row>
    <row r="54" spans="1:91" ht="60.75" thickBot="1" x14ac:dyDescent="0.3">
      <c r="A54" s="113" t="s">
        <v>234</v>
      </c>
      <c r="B54" s="171">
        <f t="shared" si="1"/>
        <v>1450199.6693852493</v>
      </c>
      <c r="C54" s="171" t="str">
        <f t="shared" si="0"/>
        <v>No value found</v>
      </c>
      <c r="D54" s="138" t="s">
        <v>310</v>
      </c>
      <c r="E54" s="146" t="s">
        <v>322</v>
      </c>
      <c r="F54" s="154"/>
      <c r="G54" s="117" t="s">
        <v>332</v>
      </c>
      <c r="H54" s="141">
        <v>4783.0674832771074</v>
      </c>
      <c r="I54" s="141"/>
      <c r="J54" s="144">
        <v>4783.0674832771074</v>
      </c>
      <c r="K54" s="144"/>
      <c r="L54" s="141">
        <v>1450199.6693852493</v>
      </c>
      <c r="M54" s="143"/>
      <c r="N54" s="113"/>
      <c r="O54" s="136" t="s">
        <v>331</v>
      </c>
      <c r="P54" s="136" t="s">
        <v>343</v>
      </c>
      <c r="Q54" s="136"/>
      <c r="R54" s="126"/>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row>
    <row r="55" spans="1:91" ht="30.75" thickBot="1" x14ac:dyDescent="0.3">
      <c r="A55" s="113" t="s">
        <v>235</v>
      </c>
      <c r="B55" s="171">
        <f t="shared" si="1"/>
        <v>8558.8978673869569</v>
      </c>
      <c r="C55" s="171" t="str">
        <f t="shared" si="0"/>
        <v>No value found</v>
      </c>
      <c r="D55" s="138" t="s">
        <v>310</v>
      </c>
      <c r="E55" s="146" t="s">
        <v>322</v>
      </c>
      <c r="F55" s="154" t="s">
        <v>49</v>
      </c>
      <c r="G55" s="117" t="s">
        <v>330</v>
      </c>
      <c r="H55" s="140"/>
      <c r="I55" s="141"/>
      <c r="J55" s="140">
        <v>81.172548576715485</v>
      </c>
      <c r="K55" s="141"/>
      <c r="L55" s="140">
        <v>8558.8978673869569</v>
      </c>
      <c r="M55" s="143"/>
      <c r="N55" s="113"/>
      <c r="O55" s="136" t="s">
        <v>331</v>
      </c>
      <c r="P55" s="136" t="s">
        <v>343</v>
      </c>
      <c r="Q55" s="136"/>
      <c r="R55" s="126"/>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row>
    <row r="56" spans="1:91" ht="60.75" thickBot="1" x14ac:dyDescent="0.3">
      <c r="A56" s="113" t="s">
        <v>236</v>
      </c>
      <c r="B56" s="171">
        <f t="shared" si="1"/>
        <v>191410.33061475051</v>
      </c>
      <c r="C56" s="171" t="str">
        <f t="shared" si="0"/>
        <v>No value found</v>
      </c>
      <c r="D56" s="138" t="s">
        <v>310</v>
      </c>
      <c r="E56" s="146" t="s">
        <v>322</v>
      </c>
      <c r="F56" s="154"/>
      <c r="G56" s="117" t="s">
        <v>333</v>
      </c>
      <c r="H56" s="141"/>
      <c r="I56" s="141"/>
      <c r="J56" s="141">
        <v>561.44930723300342</v>
      </c>
      <c r="K56" s="141"/>
      <c r="L56" s="141">
        <v>191410.33061475051</v>
      </c>
      <c r="M56" s="143"/>
      <c r="N56" s="113"/>
      <c r="O56" s="136" t="s">
        <v>331</v>
      </c>
      <c r="P56" s="136" t="s">
        <v>343</v>
      </c>
      <c r="Q56" s="136"/>
      <c r="R56" s="126"/>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row>
    <row r="57" spans="1:91" ht="30.75" thickBot="1" x14ac:dyDescent="0.3">
      <c r="A57" s="113" t="s">
        <v>233</v>
      </c>
      <c r="B57" s="171">
        <f t="shared" si="1"/>
        <v>314900</v>
      </c>
      <c r="C57" s="171" t="str">
        <f t="shared" si="0"/>
        <v>No value found</v>
      </c>
      <c r="D57" s="129" t="s">
        <v>312</v>
      </c>
      <c r="E57" s="130">
        <v>2022</v>
      </c>
      <c r="F57" s="155" t="s">
        <v>46</v>
      </c>
      <c r="G57" s="131" t="s">
        <v>330</v>
      </c>
      <c r="H57" s="132"/>
      <c r="I57" s="133"/>
      <c r="J57" s="134"/>
      <c r="K57" s="134"/>
      <c r="L57" s="132">
        <v>314900</v>
      </c>
      <c r="M57" s="135"/>
      <c r="N57" s="113"/>
      <c r="O57" s="136" t="s">
        <v>331</v>
      </c>
      <c r="P57" s="136" t="s">
        <v>344</v>
      </c>
      <c r="Q57" s="136"/>
      <c r="R57" s="126"/>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row>
    <row r="58" spans="1:91" ht="60.75" thickBot="1" x14ac:dyDescent="0.3">
      <c r="A58" s="113" t="s">
        <v>234</v>
      </c>
      <c r="B58" s="171">
        <f t="shared" si="1"/>
        <v>2177760</v>
      </c>
      <c r="C58" s="171" t="str">
        <f t="shared" si="0"/>
        <v>No value found</v>
      </c>
      <c r="D58" s="129" t="s">
        <v>312</v>
      </c>
      <c r="E58" s="145">
        <v>2022</v>
      </c>
      <c r="F58" s="154"/>
      <c r="G58" s="117" t="s">
        <v>332</v>
      </c>
      <c r="H58" s="133"/>
      <c r="I58" s="133"/>
      <c r="J58" s="137"/>
      <c r="K58" s="137"/>
      <c r="L58" s="133">
        <v>2177760</v>
      </c>
      <c r="M58" s="135"/>
      <c r="N58" s="113"/>
      <c r="O58" s="136" t="s">
        <v>331</v>
      </c>
      <c r="P58" s="136" t="s">
        <v>345</v>
      </c>
      <c r="Q58" s="136"/>
      <c r="R58" s="126"/>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row>
    <row r="59" spans="1:91" ht="30.75" thickBot="1" x14ac:dyDescent="0.3">
      <c r="A59" s="113" t="s">
        <v>235</v>
      </c>
      <c r="B59" s="171">
        <f t="shared" si="1"/>
        <v>2834100</v>
      </c>
      <c r="C59" s="171" t="str">
        <f t="shared" si="0"/>
        <v>No value found</v>
      </c>
      <c r="D59" s="129" t="s">
        <v>312</v>
      </c>
      <c r="E59" s="145">
        <v>2022</v>
      </c>
      <c r="F59" s="154" t="s">
        <v>49</v>
      </c>
      <c r="G59" s="117" t="s">
        <v>330</v>
      </c>
      <c r="H59" s="132"/>
      <c r="I59" s="133"/>
      <c r="J59" s="132"/>
      <c r="K59" s="133"/>
      <c r="L59" s="132">
        <v>2834100</v>
      </c>
      <c r="M59" s="135"/>
      <c r="N59" s="113"/>
      <c r="O59" s="136" t="s">
        <v>331</v>
      </c>
      <c r="P59" s="136" t="s">
        <v>346</v>
      </c>
      <c r="Q59" s="136"/>
      <c r="R59" s="126"/>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row>
    <row r="60" spans="1:91" ht="60.75" thickBot="1" x14ac:dyDescent="0.3">
      <c r="A60" s="113" t="s">
        <v>236</v>
      </c>
      <c r="B60" s="171">
        <f t="shared" si="1"/>
        <v>614240</v>
      </c>
      <c r="C60" s="171" t="str">
        <f t="shared" si="0"/>
        <v>No value found</v>
      </c>
      <c r="D60" s="129" t="s">
        <v>312</v>
      </c>
      <c r="E60" s="145">
        <v>2022</v>
      </c>
      <c r="F60" s="154"/>
      <c r="G60" s="117" t="s">
        <v>333</v>
      </c>
      <c r="H60" s="133"/>
      <c r="I60" s="133"/>
      <c r="J60" s="133"/>
      <c r="K60" s="133"/>
      <c r="L60" s="133">
        <v>614240</v>
      </c>
      <c r="M60" s="135"/>
      <c r="N60" s="113"/>
      <c r="O60" s="136" t="s">
        <v>331</v>
      </c>
      <c r="P60" s="136" t="s">
        <v>347</v>
      </c>
      <c r="Q60" s="136"/>
      <c r="R60" s="126"/>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row>
    <row r="61" spans="1:91" ht="30.75" thickBot="1" x14ac:dyDescent="0.3">
      <c r="A61" s="113" t="s">
        <v>233</v>
      </c>
      <c r="B61" s="171">
        <f t="shared" si="1"/>
        <v>38234</v>
      </c>
      <c r="C61" s="171" t="str">
        <f t="shared" si="0"/>
        <v>No value found</v>
      </c>
      <c r="D61" s="138" t="s">
        <v>313</v>
      </c>
      <c r="E61" s="139">
        <v>2022</v>
      </c>
      <c r="F61" s="155" t="s">
        <v>46</v>
      </c>
      <c r="G61" s="131" t="s">
        <v>330</v>
      </c>
      <c r="H61" s="140"/>
      <c r="I61" s="141"/>
      <c r="J61" s="142"/>
      <c r="K61" s="142"/>
      <c r="L61" s="140">
        <v>38234</v>
      </c>
      <c r="M61" s="143"/>
      <c r="N61" s="113"/>
      <c r="O61" s="136" t="s">
        <v>331</v>
      </c>
      <c r="P61" s="136" t="s">
        <v>348</v>
      </c>
      <c r="Q61" s="136"/>
      <c r="R61" s="126"/>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row>
    <row r="62" spans="1:91" ht="60.75" thickBot="1" x14ac:dyDescent="0.3">
      <c r="A62" s="113" t="s">
        <v>234</v>
      </c>
      <c r="B62" s="171">
        <f t="shared" si="1"/>
        <v>19369</v>
      </c>
      <c r="C62" s="171" t="str">
        <f t="shared" si="0"/>
        <v>No value found</v>
      </c>
      <c r="D62" s="138" t="s">
        <v>313</v>
      </c>
      <c r="E62" s="146">
        <v>2022</v>
      </c>
      <c r="F62" s="154"/>
      <c r="G62" s="117" t="s">
        <v>332</v>
      </c>
      <c r="H62" s="141"/>
      <c r="I62" s="141"/>
      <c r="J62" s="144"/>
      <c r="K62" s="144"/>
      <c r="L62" s="141">
        <v>19369</v>
      </c>
      <c r="M62" s="143"/>
      <c r="N62" s="113"/>
      <c r="O62" s="136" t="s">
        <v>331</v>
      </c>
      <c r="P62" s="136" t="s">
        <v>348</v>
      </c>
      <c r="Q62" s="136"/>
      <c r="R62" s="126"/>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row>
    <row r="63" spans="1:91" ht="30.75" thickBot="1" x14ac:dyDescent="0.3">
      <c r="A63" s="113" t="s">
        <v>235</v>
      </c>
      <c r="B63" s="171">
        <f t="shared" si="1"/>
        <v>314193</v>
      </c>
      <c r="C63" s="171" t="str">
        <f t="shared" si="0"/>
        <v>No value found</v>
      </c>
      <c r="D63" s="138" t="s">
        <v>313</v>
      </c>
      <c r="E63" s="146">
        <v>2022</v>
      </c>
      <c r="F63" s="154" t="s">
        <v>49</v>
      </c>
      <c r="G63" s="117" t="s">
        <v>330</v>
      </c>
      <c r="H63" s="140"/>
      <c r="I63" s="141"/>
      <c r="J63" s="140"/>
      <c r="K63" s="141"/>
      <c r="L63" s="140">
        <v>314193</v>
      </c>
      <c r="M63" s="143"/>
      <c r="N63" s="113"/>
      <c r="O63" s="136" t="s">
        <v>331</v>
      </c>
      <c r="P63" s="136" t="s">
        <v>348</v>
      </c>
      <c r="Q63" s="136"/>
      <c r="R63" s="126"/>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row>
    <row r="64" spans="1:91" ht="60.75" thickBot="1" x14ac:dyDescent="0.3">
      <c r="A64" s="113" t="s">
        <v>236</v>
      </c>
      <c r="B64" s="171">
        <f t="shared" si="1"/>
        <v>48794</v>
      </c>
      <c r="C64" s="171" t="str">
        <f t="shared" si="0"/>
        <v>No value found</v>
      </c>
      <c r="D64" s="138" t="s">
        <v>313</v>
      </c>
      <c r="E64" s="146">
        <v>2022</v>
      </c>
      <c r="F64" s="154"/>
      <c r="G64" s="117" t="s">
        <v>333</v>
      </c>
      <c r="H64" s="141"/>
      <c r="I64" s="141"/>
      <c r="J64" s="141"/>
      <c r="K64" s="141"/>
      <c r="L64" s="141">
        <v>48794</v>
      </c>
      <c r="M64" s="143"/>
      <c r="N64" s="113"/>
      <c r="O64" s="136" t="s">
        <v>331</v>
      </c>
      <c r="P64" s="136" t="s">
        <v>348</v>
      </c>
      <c r="Q64" s="136"/>
      <c r="R64" s="126"/>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row>
    <row r="65" spans="1:91" ht="90.75" thickBot="1" x14ac:dyDescent="0.3">
      <c r="A65" s="113" t="s">
        <v>233</v>
      </c>
      <c r="B65" s="171">
        <f t="shared" si="1"/>
        <v>10367</v>
      </c>
      <c r="C65" s="171">
        <f t="shared" si="0"/>
        <v>10367</v>
      </c>
      <c r="D65" s="129" t="s">
        <v>315</v>
      </c>
      <c r="E65" s="130">
        <v>2022</v>
      </c>
      <c r="F65" s="155" t="s">
        <v>46</v>
      </c>
      <c r="G65" s="131" t="s">
        <v>330</v>
      </c>
      <c r="H65" s="132">
        <v>10367</v>
      </c>
      <c r="I65" s="133"/>
      <c r="J65" s="134">
        <v>10367</v>
      </c>
      <c r="K65" s="134"/>
      <c r="L65" s="132">
        <v>601170</v>
      </c>
      <c r="M65" s="135"/>
      <c r="N65" s="113"/>
      <c r="O65" s="136" t="s">
        <v>334</v>
      </c>
      <c r="P65" s="136" t="s">
        <v>349</v>
      </c>
      <c r="Q65" s="136"/>
      <c r="R65" s="126"/>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row>
    <row r="66" spans="1:91" ht="90.75" thickBot="1" x14ac:dyDescent="0.3">
      <c r="A66" s="113" t="s">
        <v>234</v>
      </c>
      <c r="B66" s="171">
        <f t="shared" si="1"/>
        <v>4854</v>
      </c>
      <c r="C66" s="171">
        <f t="shared" si="0"/>
        <v>4854</v>
      </c>
      <c r="D66" s="129" t="s">
        <v>315</v>
      </c>
      <c r="E66" s="145">
        <v>2022</v>
      </c>
      <c r="F66" s="154"/>
      <c r="G66" s="117" t="s">
        <v>332</v>
      </c>
      <c r="H66" s="133">
        <v>4854</v>
      </c>
      <c r="I66" s="133"/>
      <c r="J66" s="137">
        <v>4854</v>
      </c>
      <c r="K66" s="137"/>
      <c r="L66" s="133">
        <v>352827</v>
      </c>
      <c r="M66" s="135"/>
      <c r="N66" s="113"/>
      <c r="O66" s="136" t="s">
        <v>334</v>
      </c>
      <c r="P66" s="136" t="s">
        <v>349</v>
      </c>
      <c r="Q66" s="136"/>
      <c r="R66" s="126"/>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row>
    <row r="67" spans="1:91" ht="90.75" thickBot="1" x14ac:dyDescent="0.3">
      <c r="A67" s="113" t="s">
        <v>235</v>
      </c>
      <c r="B67" s="171">
        <f t="shared" si="1"/>
        <v>213</v>
      </c>
      <c r="C67" s="171">
        <f t="shared" si="0"/>
        <v>486</v>
      </c>
      <c r="D67" s="129" t="s">
        <v>315</v>
      </c>
      <c r="E67" s="145">
        <v>2022</v>
      </c>
      <c r="F67" s="154" t="s">
        <v>49</v>
      </c>
      <c r="G67" s="117" t="s">
        <v>330</v>
      </c>
      <c r="H67" s="132">
        <v>213</v>
      </c>
      <c r="I67" s="133"/>
      <c r="J67" s="132">
        <v>486</v>
      </c>
      <c r="K67" s="133"/>
      <c r="L67" s="132">
        <v>134079</v>
      </c>
      <c r="M67" s="135"/>
      <c r="N67" s="113"/>
      <c r="O67" s="136" t="s">
        <v>334</v>
      </c>
      <c r="P67" s="136" t="s">
        <v>349</v>
      </c>
      <c r="Q67" s="136"/>
      <c r="R67" s="126"/>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row>
    <row r="68" spans="1:91" ht="90.75" thickBot="1" x14ac:dyDescent="0.3">
      <c r="A68" s="113" t="s">
        <v>236</v>
      </c>
      <c r="B68" s="171">
        <f t="shared" si="1"/>
        <v>305</v>
      </c>
      <c r="C68" s="171">
        <f t="shared" si="0"/>
        <v>374</v>
      </c>
      <c r="D68" s="129" t="s">
        <v>315</v>
      </c>
      <c r="E68" s="145">
        <v>2022</v>
      </c>
      <c r="F68" s="154"/>
      <c r="G68" s="117" t="s">
        <v>333</v>
      </c>
      <c r="H68" s="133">
        <v>305</v>
      </c>
      <c r="I68" s="133"/>
      <c r="J68" s="133">
        <v>374</v>
      </c>
      <c r="K68" s="133"/>
      <c r="L68" s="133">
        <v>33045</v>
      </c>
      <c r="M68" s="135"/>
      <c r="N68" s="113"/>
      <c r="O68" s="136" t="s">
        <v>334</v>
      </c>
      <c r="P68" s="136" t="s">
        <v>349</v>
      </c>
      <c r="Q68" s="136"/>
      <c r="R68" s="126"/>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row>
    <row r="69" spans="1:91" ht="30.75" thickBot="1" x14ac:dyDescent="0.3">
      <c r="A69" s="113" t="s">
        <v>233</v>
      </c>
      <c r="B69" s="171">
        <f t="shared" si="1"/>
        <v>2647.53</v>
      </c>
      <c r="C69" s="171">
        <f t="shared" si="0"/>
        <v>2647.53</v>
      </c>
      <c r="D69" s="138" t="s">
        <v>316</v>
      </c>
      <c r="E69" s="139">
        <v>2022</v>
      </c>
      <c r="F69" s="155" t="s">
        <v>46</v>
      </c>
      <c r="G69" s="131" t="s">
        <v>330</v>
      </c>
      <c r="H69" s="140">
        <v>2647.53</v>
      </c>
      <c r="I69" s="141"/>
      <c r="J69" s="142">
        <v>2647.53</v>
      </c>
      <c r="K69" s="142"/>
      <c r="L69" s="140">
        <v>931525.82</v>
      </c>
      <c r="M69" s="143"/>
      <c r="N69" s="113"/>
      <c r="O69" s="136" t="s">
        <v>334</v>
      </c>
      <c r="P69" s="136" t="s">
        <v>350</v>
      </c>
      <c r="Q69" s="136"/>
      <c r="R69" s="126"/>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row>
    <row r="70" spans="1:91" ht="60.75" thickBot="1" x14ac:dyDescent="0.3">
      <c r="A70" s="113" t="s">
        <v>234</v>
      </c>
      <c r="B70" s="171">
        <f t="shared" si="1"/>
        <v>6898.57</v>
      </c>
      <c r="C70" s="171">
        <f t="shared" si="0"/>
        <v>6898.57</v>
      </c>
      <c r="D70" s="138" t="s">
        <v>316</v>
      </c>
      <c r="E70" s="139">
        <v>2022</v>
      </c>
      <c r="F70" s="154"/>
      <c r="G70" s="117" t="s">
        <v>332</v>
      </c>
      <c r="H70" s="141">
        <v>6898.57</v>
      </c>
      <c r="I70" s="141"/>
      <c r="J70" s="144">
        <v>6898.57</v>
      </c>
      <c r="K70" s="144"/>
      <c r="L70" s="141">
        <v>73089903.090000004</v>
      </c>
      <c r="M70" s="143"/>
      <c r="N70" s="113"/>
      <c r="O70" s="136" t="s">
        <v>334</v>
      </c>
      <c r="P70" s="136" t="s">
        <v>350</v>
      </c>
      <c r="Q70" s="136"/>
      <c r="R70" s="126"/>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3"/>
    </row>
    <row r="71" spans="1:91" ht="30.75" thickBot="1" x14ac:dyDescent="0.3">
      <c r="A71" s="113" t="s">
        <v>235</v>
      </c>
      <c r="B71" s="171">
        <f t="shared" si="1"/>
        <v>786.83</v>
      </c>
      <c r="C71" s="171">
        <f t="shared" si="0"/>
        <v>3760.27</v>
      </c>
      <c r="D71" s="138" t="s">
        <v>316</v>
      </c>
      <c r="E71" s="139">
        <v>2022</v>
      </c>
      <c r="F71" s="154" t="s">
        <v>49</v>
      </c>
      <c r="G71" s="117" t="s">
        <v>330</v>
      </c>
      <c r="H71" s="140">
        <v>786.83</v>
      </c>
      <c r="I71" s="141"/>
      <c r="J71" s="140">
        <v>3760.27</v>
      </c>
      <c r="K71" s="141"/>
      <c r="L71" s="140">
        <v>501834.13</v>
      </c>
      <c r="M71" s="143"/>
      <c r="N71" s="113"/>
      <c r="O71" s="136" t="s">
        <v>334</v>
      </c>
      <c r="P71" s="136" t="s">
        <v>350</v>
      </c>
      <c r="Q71" s="136"/>
      <c r="R71" s="126"/>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row>
    <row r="72" spans="1:91" ht="60.75" thickBot="1" x14ac:dyDescent="0.3">
      <c r="A72" s="113" t="s">
        <v>236</v>
      </c>
      <c r="B72" s="171">
        <f t="shared" si="1"/>
        <v>1164.27</v>
      </c>
      <c r="C72" s="171">
        <f t="shared" si="0"/>
        <v>11795.35</v>
      </c>
      <c r="D72" s="138" t="s">
        <v>316</v>
      </c>
      <c r="E72" s="139">
        <v>2022</v>
      </c>
      <c r="F72" s="154"/>
      <c r="G72" s="117" t="s">
        <v>333</v>
      </c>
      <c r="H72" s="141">
        <v>1164.27</v>
      </c>
      <c r="I72" s="141"/>
      <c r="J72" s="141">
        <v>11795.35</v>
      </c>
      <c r="K72" s="141"/>
      <c r="L72" s="141">
        <v>367210.49</v>
      </c>
      <c r="M72" s="143"/>
      <c r="N72" s="113"/>
      <c r="O72" s="136" t="s">
        <v>334</v>
      </c>
      <c r="P72" s="136" t="s">
        <v>350</v>
      </c>
      <c r="Q72" s="136"/>
      <c r="R72" s="126"/>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row>
    <row r="73" spans="1:91" ht="30.75" thickBot="1" x14ac:dyDescent="0.3">
      <c r="A73" s="113" t="s">
        <v>233</v>
      </c>
      <c r="B73" s="171" t="str">
        <f t="shared" ref="B73:B124" si="2">IF(O73="P",L73,IF(OR(O73="W",O73="Open",),H73,"No value found"))</f>
        <v>No value found</v>
      </c>
      <c r="C73" s="171" t="str">
        <f t="shared" si="0"/>
        <v>No value found</v>
      </c>
      <c r="D73" s="129" t="s">
        <v>318</v>
      </c>
      <c r="E73" s="130">
        <v>2022</v>
      </c>
      <c r="F73" s="155" t="s">
        <v>46</v>
      </c>
      <c r="G73" s="131" t="s">
        <v>330</v>
      </c>
      <c r="H73" s="132"/>
      <c r="I73" s="133"/>
      <c r="J73" s="134"/>
      <c r="K73" s="134"/>
      <c r="L73" s="132"/>
      <c r="M73" s="135"/>
      <c r="N73" s="113"/>
      <c r="O73" s="136"/>
      <c r="P73" s="136" t="s">
        <v>351</v>
      </c>
      <c r="Q73" s="136"/>
      <c r="R73" s="126"/>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row>
    <row r="74" spans="1:91" ht="60.75" thickBot="1" x14ac:dyDescent="0.3">
      <c r="A74" s="113" t="s">
        <v>234</v>
      </c>
      <c r="B74" s="171" t="str">
        <f t="shared" si="2"/>
        <v>No value found</v>
      </c>
      <c r="C74" s="171" t="str">
        <f t="shared" ref="C74:C124" si="3">IF(OR(O74="W",O74="Open"),J74,"No value found")</f>
        <v>No value found</v>
      </c>
      <c r="D74" s="129" t="s">
        <v>318</v>
      </c>
      <c r="E74" s="145">
        <v>2022</v>
      </c>
      <c r="F74" s="154"/>
      <c r="G74" s="117" t="s">
        <v>332</v>
      </c>
      <c r="H74" s="133"/>
      <c r="I74" s="133"/>
      <c r="J74" s="137"/>
      <c r="K74" s="137"/>
      <c r="L74" s="133"/>
      <c r="M74" s="135"/>
      <c r="N74" s="113"/>
      <c r="O74" s="136"/>
      <c r="P74" s="136" t="s">
        <v>351</v>
      </c>
      <c r="Q74" s="136"/>
      <c r="R74" s="126"/>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row>
    <row r="75" spans="1:91" ht="30.75" thickBot="1" x14ac:dyDescent="0.3">
      <c r="A75" s="113" t="s">
        <v>235</v>
      </c>
      <c r="B75" s="171" t="str">
        <f t="shared" si="2"/>
        <v>No value found</v>
      </c>
      <c r="C75" s="171" t="str">
        <f t="shared" si="3"/>
        <v>No value found</v>
      </c>
      <c r="D75" s="129" t="s">
        <v>318</v>
      </c>
      <c r="E75" s="145">
        <v>2022</v>
      </c>
      <c r="F75" s="154" t="s">
        <v>49</v>
      </c>
      <c r="G75" s="117" t="s">
        <v>330</v>
      </c>
      <c r="H75" s="132"/>
      <c r="I75" s="133"/>
      <c r="J75" s="132"/>
      <c r="K75" s="133"/>
      <c r="L75" s="132"/>
      <c r="M75" s="135"/>
      <c r="N75" s="113"/>
      <c r="O75" s="136"/>
      <c r="P75" s="136" t="s">
        <v>351</v>
      </c>
      <c r="Q75" s="136"/>
      <c r="R75" s="126"/>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row>
    <row r="76" spans="1:91" ht="60.75" thickBot="1" x14ac:dyDescent="0.3">
      <c r="A76" s="113" t="s">
        <v>236</v>
      </c>
      <c r="B76" s="171" t="str">
        <f t="shared" si="2"/>
        <v>No value found</v>
      </c>
      <c r="C76" s="171" t="str">
        <f t="shared" si="3"/>
        <v>No value found</v>
      </c>
      <c r="D76" s="129" t="s">
        <v>318</v>
      </c>
      <c r="E76" s="145">
        <v>2022</v>
      </c>
      <c r="F76" s="154"/>
      <c r="G76" s="117" t="s">
        <v>333</v>
      </c>
      <c r="H76" s="133"/>
      <c r="I76" s="133"/>
      <c r="J76" s="133"/>
      <c r="K76" s="133"/>
      <c r="L76" s="133"/>
      <c r="M76" s="135"/>
      <c r="N76" s="113"/>
      <c r="O76" s="136"/>
      <c r="P76" s="136" t="s">
        <v>351</v>
      </c>
      <c r="Q76" s="136"/>
      <c r="R76" s="126"/>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row>
    <row r="77" spans="1:91" ht="30.75" thickBot="1" x14ac:dyDescent="0.3">
      <c r="A77" s="113" t="s">
        <v>233</v>
      </c>
      <c r="B77" s="171">
        <f t="shared" si="2"/>
        <v>843205</v>
      </c>
      <c r="C77" s="171" t="str">
        <f t="shared" si="3"/>
        <v>No value found</v>
      </c>
      <c r="D77" s="138" t="s">
        <v>320</v>
      </c>
      <c r="E77" s="139">
        <v>2022</v>
      </c>
      <c r="F77" s="155" t="s">
        <v>46</v>
      </c>
      <c r="G77" s="131" t="s">
        <v>330</v>
      </c>
      <c r="H77" s="140"/>
      <c r="I77" s="141"/>
      <c r="J77" s="142"/>
      <c r="K77" s="142"/>
      <c r="L77" s="140">
        <v>843205</v>
      </c>
      <c r="M77" s="143"/>
      <c r="N77" s="113"/>
      <c r="O77" s="136" t="s">
        <v>331</v>
      </c>
      <c r="P77" s="136" t="s">
        <v>352</v>
      </c>
      <c r="Q77" s="136"/>
      <c r="R77" s="126"/>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row>
    <row r="78" spans="1:91" ht="60.75" thickBot="1" x14ac:dyDescent="0.3">
      <c r="A78" s="113" t="s">
        <v>234</v>
      </c>
      <c r="B78" s="171">
        <f t="shared" si="2"/>
        <v>680906</v>
      </c>
      <c r="C78" s="171" t="str">
        <f t="shared" si="3"/>
        <v>No value found</v>
      </c>
      <c r="D78" s="138" t="s">
        <v>320</v>
      </c>
      <c r="E78" s="139">
        <v>2022</v>
      </c>
      <c r="F78" s="154"/>
      <c r="G78" s="117" t="s">
        <v>332</v>
      </c>
      <c r="H78" s="141"/>
      <c r="I78" s="141"/>
      <c r="J78" s="144"/>
      <c r="K78" s="144"/>
      <c r="L78" s="141">
        <v>680906</v>
      </c>
      <c r="M78" s="143"/>
      <c r="N78" s="113"/>
      <c r="O78" s="136" t="s">
        <v>331</v>
      </c>
      <c r="P78" s="136" t="s">
        <v>352</v>
      </c>
      <c r="Q78" s="136"/>
      <c r="R78" s="126"/>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row>
    <row r="79" spans="1:91" ht="30.75" thickBot="1" x14ac:dyDescent="0.3">
      <c r="A79" s="113" t="s">
        <v>235</v>
      </c>
      <c r="B79" s="171">
        <f t="shared" si="2"/>
        <v>0</v>
      </c>
      <c r="C79" s="171" t="str">
        <f t="shared" si="3"/>
        <v>No value found</v>
      </c>
      <c r="D79" s="138" t="s">
        <v>320</v>
      </c>
      <c r="E79" s="139">
        <v>2022</v>
      </c>
      <c r="F79" s="154" t="s">
        <v>49</v>
      </c>
      <c r="G79" s="117" t="s">
        <v>330</v>
      </c>
      <c r="H79" s="140"/>
      <c r="I79" s="141"/>
      <c r="J79" s="140"/>
      <c r="K79" s="141"/>
      <c r="L79" s="140">
        <v>0</v>
      </c>
      <c r="M79" s="143"/>
      <c r="N79" s="113"/>
      <c r="O79" s="136" t="s">
        <v>331</v>
      </c>
      <c r="P79" s="136" t="s">
        <v>352</v>
      </c>
      <c r="Q79" s="136"/>
      <c r="R79" s="126"/>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row>
    <row r="80" spans="1:91" ht="60.75" thickBot="1" x14ac:dyDescent="0.3">
      <c r="A80" s="113" t="s">
        <v>236</v>
      </c>
      <c r="B80" s="171">
        <f t="shared" si="2"/>
        <v>0</v>
      </c>
      <c r="C80" s="171" t="str">
        <f t="shared" si="3"/>
        <v>No value found</v>
      </c>
      <c r="D80" s="138" t="s">
        <v>320</v>
      </c>
      <c r="E80" s="139">
        <v>2022</v>
      </c>
      <c r="F80" s="154"/>
      <c r="G80" s="117" t="s">
        <v>333</v>
      </c>
      <c r="H80" s="141"/>
      <c r="I80" s="141"/>
      <c r="J80" s="141"/>
      <c r="K80" s="141"/>
      <c r="L80" s="141">
        <v>0</v>
      </c>
      <c r="M80" s="143"/>
      <c r="N80" s="113"/>
      <c r="O80" s="136" t="s">
        <v>331</v>
      </c>
      <c r="P80" s="136" t="s">
        <v>352</v>
      </c>
      <c r="Q80" s="136"/>
      <c r="R80" s="126"/>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row>
    <row r="81" spans="1:91" ht="45.75" thickBot="1" x14ac:dyDescent="0.3">
      <c r="A81" s="113" t="s">
        <v>233</v>
      </c>
      <c r="B81" s="171">
        <f t="shared" si="2"/>
        <v>3317852</v>
      </c>
      <c r="C81" s="171" t="str">
        <f t="shared" si="3"/>
        <v>No value found</v>
      </c>
      <c r="D81" s="138" t="s">
        <v>302</v>
      </c>
      <c r="E81" s="139">
        <v>2022</v>
      </c>
      <c r="F81" s="155" t="s">
        <v>46</v>
      </c>
      <c r="G81" s="131" t="s">
        <v>330</v>
      </c>
      <c r="H81" s="140">
        <v>25874</v>
      </c>
      <c r="I81" s="141"/>
      <c r="J81" s="142">
        <v>25874</v>
      </c>
      <c r="K81" s="142"/>
      <c r="L81" s="140">
        <v>3317852</v>
      </c>
      <c r="M81" s="141"/>
      <c r="N81" s="113"/>
      <c r="O81" s="136" t="s">
        <v>331</v>
      </c>
      <c r="P81" s="136" t="s">
        <v>353</v>
      </c>
      <c r="Q81" s="136"/>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row>
    <row r="82" spans="1:91" ht="60.75" thickBot="1" x14ac:dyDescent="0.3">
      <c r="A82" s="113" t="s">
        <v>234</v>
      </c>
      <c r="B82" s="171">
        <f t="shared" si="2"/>
        <v>24707904</v>
      </c>
      <c r="C82" s="171" t="str">
        <f t="shared" si="3"/>
        <v>No value found</v>
      </c>
      <c r="D82" s="138" t="s">
        <v>302</v>
      </c>
      <c r="E82" s="146">
        <v>2022</v>
      </c>
      <c r="F82" s="154"/>
      <c r="G82" s="117" t="s">
        <v>332</v>
      </c>
      <c r="H82" s="141">
        <v>261623</v>
      </c>
      <c r="I82" s="141"/>
      <c r="J82" s="144">
        <v>261623</v>
      </c>
      <c r="K82" s="144"/>
      <c r="L82" s="141">
        <v>24707904</v>
      </c>
      <c r="M82" s="141"/>
      <c r="N82" s="113"/>
      <c r="O82" s="136" t="s">
        <v>331</v>
      </c>
      <c r="P82" s="136" t="s">
        <v>353</v>
      </c>
      <c r="Q82" s="136"/>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row>
    <row r="83" spans="1:91" ht="45.75" thickBot="1" x14ac:dyDescent="0.3">
      <c r="A83" s="113" t="s">
        <v>235</v>
      </c>
      <c r="B83" s="171">
        <f t="shared" si="2"/>
        <v>4746449</v>
      </c>
      <c r="C83" s="171" t="str">
        <f t="shared" si="3"/>
        <v>No value found</v>
      </c>
      <c r="D83" s="138" t="s">
        <v>302</v>
      </c>
      <c r="E83" s="146">
        <v>2022</v>
      </c>
      <c r="F83" s="154" t="s">
        <v>49</v>
      </c>
      <c r="G83" s="117" t="s">
        <v>330</v>
      </c>
      <c r="H83" s="140">
        <v>2180</v>
      </c>
      <c r="I83" s="141"/>
      <c r="J83" s="140">
        <v>43233</v>
      </c>
      <c r="K83" s="141"/>
      <c r="L83" s="140">
        <v>4746449</v>
      </c>
      <c r="M83" s="141"/>
      <c r="N83" s="113"/>
      <c r="O83" s="136" t="s">
        <v>331</v>
      </c>
      <c r="P83" s="136" t="s">
        <v>353</v>
      </c>
      <c r="Q83" s="136"/>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row>
    <row r="84" spans="1:91" ht="60.75" thickBot="1" x14ac:dyDescent="0.3">
      <c r="A84" s="113" t="s">
        <v>236</v>
      </c>
      <c r="B84" s="171">
        <f t="shared" si="2"/>
        <v>3374895</v>
      </c>
      <c r="C84" s="171" t="str">
        <f t="shared" si="3"/>
        <v>No value found</v>
      </c>
      <c r="D84" s="138" t="s">
        <v>302</v>
      </c>
      <c r="E84" s="146">
        <v>2022</v>
      </c>
      <c r="F84" s="154"/>
      <c r="G84" s="117" t="s">
        <v>333</v>
      </c>
      <c r="H84" s="141">
        <v>4565</v>
      </c>
      <c r="I84" s="141"/>
      <c r="J84" s="141">
        <v>64924</v>
      </c>
      <c r="K84" s="141"/>
      <c r="L84" s="141">
        <v>3374895</v>
      </c>
      <c r="M84" s="141"/>
      <c r="N84" s="113"/>
      <c r="O84" s="136" t="s">
        <v>331</v>
      </c>
      <c r="P84" s="136" t="s">
        <v>353</v>
      </c>
      <c r="Q84" s="136"/>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row>
    <row r="85" spans="1:91" ht="30.75" thickBot="1" x14ac:dyDescent="0.3">
      <c r="A85" s="113" t="s">
        <v>233</v>
      </c>
      <c r="B85" s="171">
        <f t="shared" si="2"/>
        <v>418.6</v>
      </c>
      <c r="C85" s="171">
        <f t="shared" si="3"/>
        <v>418.6</v>
      </c>
      <c r="D85" s="129" t="s">
        <v>300</v>
      </c>
      <c r="E85" s="130">
        <v>2022</v>
      </c>
      <c r="F85" s="155" t="s">
        <v>46</v>
      </c>
      <c r="G85" s="131" t="s">
        <v>330</v>
      </c>
      <c r="H85" s="132">
        <v>418.6</v>
      </c>
      <c r="I85" s="133"/>
      <c r="J85" s="134">
        <v>418.6</v>
      </c>
      <c r="K85" s="134"/>
      <c r="L85" s="132"/>
      <c r="M85" s="133"/>
      <c r="N85" s="113"/>
      <c r="O85" s="136" t="s">
        <v>334</v>
      </c>
      <c r="P85" s="136"/>
      <c r="Q85" s="136"/>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row>
    <row r="86" spans="1:91" ht="60.75" thickBot="1" x14ac:dyDescent="0.3">
      <c r="A86" s="113" t="s">
        <v>234</v>
      </c>
      <c r="B86" s="171">
        <f t="shared" si="2"/>
        <v>3182.7</v>
      </c>
      <c r="C86" s="171">
        <f t="shared" si="3"/>
        <v>3182.7</v>
      </c>
      <c r="D86" s="129" t="s">
        <v>300</v>
      </c>
      <c r="E86" s="130">
        <v>2022</v>
      </c>
      <c r="F86" s="154"/>
      <c r="G86" s="117" t="s">
        <v>332</v>
      </c>
      <c r="H86" s="133">
        <v>3182.7</v>
      </c>
      <c r="I86" s="133"/>
      <c r="J86" s="137">
        <v>3182.7</v>
      </c>
      <c r="K86" s="137"/>
      <c r="L86" s="133"/>
      <c r="M86" s="133"/>
      <c r="N86" s="113"/>
      <c r="O86" s="136" t="s">
        <v>334</v>
      </c>
      <c r="P86" s="136"/>
      <c r="Q86" s="136"/>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row>
    <row r="87" spans="1:91" ht="30.75" thickBot="1" x14ac:dyDescent="0.3">
      <c r="A87" s="113" t="s">
        <v>235</v>
      </c>
      <c r="B87" s="171">
        <f t="shared" si="2"/>
        <v>356</v>
      </c>
      <c r="C87" s="171">
        <f t="shared" si="3"/>
        <v>3046.7</v>
      </c>
      <c r="D87" s="129" t="s">
        <v>300</v>
      </c>
      <c r="E87" s="130">
        <v>2022</v>
      </c>
      <c r="F87" s="154" t="s">
        <v>49</v>
      </c>
      <c r="G87" s="117" t="s">
        <v>330</v>
      </c>
      <c r="H87" s="132">
        <v>356</v>
      </c>
      <c r="I87" s="133"/>
      <c r="J87" s="132">
        <v>3046.7</v>
      </c>
      <c r="K87" s="133"/>
      <c r="L87" s="132"/>
      <c r="M87" s="133"/>
      <c r="N87" s="113"/>
      <c r="O87" s="136" t="s">
        <v>334</v>
      </c>
      <c r="P87" s="136"/>
      <c r="Q87" s="136"/>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row>
    <row r="88" spans="1:91" ht="60.75" thickBot="1" x14ac:dyDescent="0.3">
      <c r="A88" s="113" t="s">
        <v>236</v>
      </c>
      <c r="B88" s="171">
        <f t="shared" si="2"/>
        <v>4638.3999999999996</v>
      </c>
      <c r="C88" s="171">
        <f t="shared" si="3"/>
        <v>6245.6</v>
      </c>
      <c r="D88" s="129" t="s">
        <v>300</v>
      </c>
      <c r="E88" s="130">
        <v>2022</v>
      </c>
      <c r="F88" s="154"/>
      <c r="G88" s="117" t="s">
        <v>333</v>
      </c>
      <c r="H88" s="133">
        <v>4638.3999999999996</v>
      </c>
      <c r="I88" s="133"/>
      <c r="J88" s="133">
        <v>6245.6</v>
      </c>
      <c r="K88" s="133"/>
      <c r="L88" s="133"/>
      <c r="M88" s="133"/>
      <c r="N88" s="113"/>
      <c r="O88" s="136" t="s">
        <v>334</v>
      </c>
      <c r="P88" s="136"/>
      <c r="Q88" s="136"/>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row>
    <row r="89" spans="1:91" ht="45.75" thickBot="1" x14ac:dyDescent="0.3">
      <c r="A89" s="113" t="s">
        <v>233</v>
      </c>
      <c r="B89" s="171">
        <f t="shared" si="2"/>
        <v>246.81</v>
      </c>
      <c r="C89" s="171">
        <f t="shared" si="3"/>
        <v>246.81</v>
      </c>
      <c r="D89" s="138" t="s">
        <v>305</v>
      </c>
      <c r="E89" s="139">
        <v>2022</v>
      </c>
      <c r="F89" s="155" t="s">
        <v>46</v>
      </c>
      <c r="G89" s="131" t="s">
        <v>330</v>
      </c>
      <c r="H89" s="140">
        <v>246.81</v>
      </c>
      <c r="I89" s="141"/>
      <c r="J89" s="142">
        <v>246.81</v>
      </c>
      <c r="K89" s="142"/>
      <c r="L89" s="140"/>
      <c r="M89" s="141"/>
      <c r="N89" s="113"/>
      <c r="O89" s="136" t="s">
        <v>334</v>
      </c>
      <c r="P89" s="136" t="s">
        <v>354</v>
      </c>
      <c r="Q89" s="136"/>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row>
    <row r="90" spans="1:91" ht="60.75" thickBot="1" x14ac:dyDescent="0.3">
      <c r="A90" s="113" t="s">
        <v>234</v>
      </c>
      <c r="B90" s="171">
        <f t="shared" si="2"/>
        <v>2465.92</v>
      </c>
      <c r="C90" s="171">
        <f t="shared" si="3"/>
        <v>2465.92</v>
      </c>
      <c r="D90" s="138" t="s">
        <v>305</v>
      </c>
      <c r="E90" s="146">
        <v>2022</v>
      </c>
      <c r="F90" s="154"/>
      <c r="G90" s="117" t="s">
        <v>332</v>
      </c>
      <c r="H90" s="141">
        <v>2465.92</v>
      </c>
      <c r="I90" s="141"/>
      <c r="J90" s="144">
        <v>2465.92</v>
      </c>
      <c r="K90" s="144"/>
      <c r="L90" s="141"/>
      <c r="M90" s="141"/>
      <c r="N90" s="113"/>
      <c r="O90" s="136" t="s">
        <v>334</v>
      </c>
      <c r="P90" s="136" t="s">
        <v>354</v>
      </c>
      <c r="Q90" s="136"/>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row>
    <row r="91" spans="1:91" ht="45.75" thickBot="1" x14ac:dyDescent="0.3">
      <c r="A91" s="113" t="s">
        <v>235</v>
      </c>
      <c r="B91" s="171">
        <f t="shared" si="2"/>
        <v>6.55</v>
      </c>
      <c r="C91" s="171">
        <f t="shared" si="3"/>
        <v>131.08000000000001</v>
      </c>
      <c r="D91" s="138" t="s">
        <v>305</v>
      </c>
      <c r="E91" s="146">
        <v>2022</v>
      </c>
      <c r="F91" s="154" t="s">
        <v>49</v>
      </c>
      <c r="G91" s="117" t="s">
        <v>330</v>
      </c>
      <c r="H91" s="140">
        <v>6.55</v>
      </c>
      <c r="I91" s="141"/>
      <c r="J91" s="140">
        <v>131.08000000000001</v>
      </c>
      <c r="K91" s="141"/>
      <c r="L91" s="140"/>
      <c r="M91" s="141"/>
      <c r="N91" s="113"/>
      <c r="O91" s="136" t="s">
        <v>334</v>
      </c>
      <c r="P91" s="136" t="s">
        <v>354</v>
      </c>
      <c r="Q91" s="136"/>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row>
    <row r="92" spans="1:91" ht="60.75" thickBot="1" x14ac:dyDescent="0.3">
      <c r="A92" s="113" t="s">
        <v>236</v>
      </c>
      <c r="B92" s="171">
        <f t="shared" si="2"/>
        <v>12.33</v>
      </c>
      <c r="C92" s="171">
        <f t="shared" si="3"/>
        <v>246.65</v>
      </c>
      <c r="D92" s="138" t="s">
        <v>305</v>
      </c>
      <c r="E92" s="146">
        <v>2022</v>
      </c>
      <c r="F92" s="154"/>
      <c r="G92" s="117" t="s">
        <v>333</v>
      </c>
      <c r="H92" s="141">
        <v>12.33</v>
      </c>
      <c r="I92" s="141"/>
      <c r="J92" s="141">
        <v>246.65</v>
      </c>
      <c r="K92" s="141"/>
      <c r="L92" s="141"/>
      <c r="M92" s="141"/>
      <c r="N92" s="113"/>
      <c r="O92" s="136" t="s">
        <v>334</v>
      </c>
      <c r="P92" s="136" t="s">
        <v>354</v>
      </c>
      <c r="Q92" s="136"/>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row>
    <row r="93" spans="1:91" ht="30.75" thickBot="1" x14ac:dyDescent="0.3">
      <c r="A93" s="113" t="s">
        <v>233</v>
      </c>
      <c r="B93" s="171">
        <f t="shared" si="2"/>
        <v>227.42</v>
      </c>
      <c r="C93" s="171">
        <f t="shared" si="3"/>
        <v>227.42</v>
      </c>
      <c r="D93" s="129" t="s">
        <v>296</v>
      </c>
      <c r="E93" s="130">
        <v>2022</v>
      </c>
      <c r="F93" s="155" t="s">
        <v>46</v>
      </c>
      <c r="G93" s="131" t="s">
        <v>330</v>
      </c>
      <c r="H93" s="132">
        <v>227.42</v>
      </c>
      <c r="I93" s="133"/>
      <c r="J93" s="134">
        <v>227.42</v>
      </c>
      <c r="K93" s="134"/>
      <c r="L93" s="132">
        <v>22772.659</v>
      </c>
      <c r="M93" s="133"/>
      <c r="N93" s="113"/>
      <c r="O93" s="136" t="s">
        <v>334</v>
      </c>
      <c r="P93" s="136"/>
      <c r="Q93" s="136"/>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row>
    <row r="94" spans="1:91" ht="60.75" thickBot="1" x14ac:dyDescent="0.3">
      <c r="A94" s="113" t="s">
        <v>234</v>
      </c>
      <c r="B94" s="171">
        <f t="shared" si="2"/>
        <v>812.59</v>
      </c>
      <c r="C94" s="171">
        <f t="shared" si="3"/>
        <v>812.59</v>
      </c>
      <c r="D94" s="129" t="s">
        <v>296</v>
      </c>
      <c r="E94" s="145">
        <v>2022</v>
      </c>
      <c r="F94" s="154"/>
      <c r="G94" s="117" t="s">
        <v>332</v>
      </c>
      <c r="H94" s="133">
        <v>812.59</v>
      </c>
      <c r="I94" s="133"/>
      <c r="J94" s="137">
        <v>812.59</v>
      </c>
      <c r="K94" s="137"/>
      <c r="L94" s="133">
        <v>53003.574999999997</v>
      </c>
      <c r="M94" s="133"/>
      <c r="N94" s="113"/>
      <c r="O94" s="136" t="s">
        <v>334</v>
      </c>
      <c r="P94" s="136"/>
      <c r="Q94" s="136"/>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row>
    <row r="95" spans="1:91" ht="30.75" thickBot="1" x14ac:dyDescent="0.3">
      <c r="A95" s="113" t="s">
        <v>235</v>
      </c>
      <c r="B95" s="171">
        <f t="shared" si="2"/>
        <v>0.05</v>
      </c>
      <c r="C95" s="171">
        <f t="shared" si="3"/>
        <v>0.73</v>
      </c>
      <c r="D95" s="129" t="s">
        <v>296</v>
      </c>
      <c r="E95" s="145">
        <v>2022</v>
      </c>
      <c r="F95" s="154" t="s">
        <v>49</v>
      </c>
      <c r="G95" s="117" t="s">
        <v>330</v>
      </c>
      <c r="H95" s="132">
        <v>0.05</v>
      </c>
      <c r="I95" s="133"/>
      <c r="J95" s="132">
        <v>0.73</v>
      </c>
      <c r="K95" s="133"/>
      <c r="L95" s="132">
        <v>81.7</v>
      </c>
      <c r="M95" s="133"/>
      <c r="N95" s="113"/>
      <c r="O95" s="136" t="s">
        <v>334</v>
      </c>
      <c r="P95" s="136"/>
      <c r="Q95" s="136"/>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row>
    <row r="96" spans="1:91" ht="60.75" thickBot="1" x14ac:dyDescent="0.3">
      <c r="A96" s="113" t="s">
        <v>236</v>
      </c>
      <c r="B96" s="171">
        <f t="shared" si="2"/>
        <v>9.5000000000000001E-2</v>
      </c>
      <c r="C96" s="171">
        <f t="shared" si="3"/>
        <v>1.47</v>
      </c>
      <c r="D96" s="129" t="s">
        <v>296</v>
      </c>
      <c r="E96" s="145">
        <v>2022</v>
      </c>
      <c r="F96" s="154"/>
      <c r="G96" s="117" t="s">
        <v>333</v>
      </c>
      <c r="H96" s="133">
        <v>9.5000000000000001E-2</v>
      </c>
      <c r="I96" s="133"/>
      <c r="J96" s="133">
        <v>1.47</v>
      </c>
      <c r="K96" s="133"/>
      <c r="L96" s="133">
        <v>78.599999999999994</v>
      </c>
      <c r="M96" s="133"/>
      <c r="N96" s="113"/>
      <c r="O96" s="136" t="s">
        <v>334</v>
      </c>
      <c r="P96" s="136"/>
      <c r="Q96" s="136"/>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row>
    <row r="97" spans="1:91" ht="30.75" thickBot="1" x14ac:dyDescent="0.3">
      <c r="A97" s="113" t="s">
        <v>233</v>
      </c>
      <c r="B97" s="171">
        <f t="shared" si="2"/>
        <v>1723.6959999999999</v>
      </c>
      <c r="C97" s="171">
        <f t="shared" si="3"/>
        <v>1723.6959999999999</v>
      </c>
      <c r="D97" s="138" t="s">
        <v>297</v>
      </c>
      <c r="E97" s="138" t="s">
        <v>322</v>
      </c>
      <c r="F97" s="155" t="s">
        <v>46</v>
      </c>
      <c r="G97" s="131" t="s">
        <v>330</v>
      </c>
      <c r="H97" s="148">
        <v>1723.6959999999999</v>
      </c>
      <c r="I97" s="141"/>
      <c r="J97" s="142">
        <v>1723.6959999999999</v>
      </c>
      <c r="K97" s="142"/>
      <c r="L97" s="140"/>
      <c r="M97" s="141"/>
      <c r="N97" s="113"/>
      <c r="O97" s="136" t="s">
        <v>334</v>
      </c>
      <c r="P97" s="136"/>
      <c r="Q97" s="136"/>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row>
    <row r="98" spans="1:91" ht="60.75" thickBot="1" x14ac:dyDescent="0.3">
      <c r="A98" s="113" t="s">
        <v>234</v>
      </c>
      <c r="B98" s="171">
        <f t="shared" si="2"/>
        <v>21578.026999999998</v>
      </c>
      <c r="C98" s="171">
        <f t="shared" si="3"/>
        <v>21578.026999999998</v>
      </c>
      <c r="D98" s="138" t="s">
        <v>297</v>
      </c>
      <c r="E98" s="146" t="s">
        <v>322</v>
      </c>
      <c r="F98" s="154"/>
      <c r="G98" s="117" t="s">
        <v>332</v>
      </c>
      <c r="H98" s="149">
        <v>21578.026999999998</v>
      </c>
      <c r="I98" s="141"/>
      <c r="J98" s="144">
        <v>21578.026999999998</v>
      </c>
      <c r="K98" s="144"/>
      <c r="L98" s="141"/>
      <c r="M98" s="141"/>
      <c r="N98" s="113"/>
      <c r="O98" s="136" t="s">
        <v>334</v>
      </c>
      <c r="P98" s="136"/>
      <c r="Q98" s="136"/>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3"/>
      <c r="CI98" s="113"/>
      <c r="CJ98" s="113"/>
      <c r="CK98" s="113"/>
      <c r="CL98" s="113"/>
      <c r="CM98" s="113"/>
    </row>
    <row r="99" spans="1:91" ht="30.75" thickBot="1" x14ac:dyDescent="0.3">
      <c r="A99" s="113" t="s">
        <v>235</v>
      </c>
      <c r="B99" s="171">
        <f t="shared" si="2"/>
        <v>188.96799999999999</v>
      </c>
      <c r="C99" s="171">
        <f t="shared" si="3"/>
        <v>2393.7739999999999</v>
      </c>
      <c r="D99" s="138" t="s">
        <v>297</v>
      </c>
      <c r="E99" s="146" t="s">
        <v>322</v>
      </c>
      <c r="F99" s="154" t="s">
        <v>49</v>
      </c>
      <c r="G99" s="117" t="s">
        <v>330</v>
      </c>
      <c r="H99" s="149">
        <v>188.96799999999999</v>
      </c>
      <c r="I99" s="141"/>
      <c r="J99" s="149">
        <v>2393.7739999999999</v>
      </c>
      <c r="K99" s="141"/>
      <c r="L99" s="140"/>
      <c r="M99" s="141"/>
      <c r="N99" s="113"/>
      <c r="O99" s="136" t="s">
        <v>334</v>
      </c>
      <c r="P99" s="136"/>
      <c r="Q99" s="136"/>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row>
    <row r="100" spans="1:91" ht="60.75" thickBot="1" x14ac:dyDescent="0.3">
      <c r="A100" s="113" t="s">
        <v>236</v>
      </c>
      <c r="B100" s="171">
        <f t="shared" si="2"/>
        <v>3251.6089999999999</v>
      </c>
      <c r="C100" s="171">
        <f t="shared" si="3"/>
        <v>5947.9260000000004</v>
      </c>
      <c r="D100" s="138" t="s">
        <v>297</v>
      </c>
      <c r="E100" s="146" t="s">
        <v>322</v>
      </c>
      <c r="F100" s="154"/>
      <c r="G100" s="117" t="s">
        <v>333</v>
      </c>
      <c r="H100" s="149">
        <v>3251.6089999999999</v>
      </c>
      <c r="I100" s="141"/>
      <c r="J100" s="149">
        <v>5947.9260000000004</v>
      </c>
      <c r="K100" s="141"/>
      <c r="L100" s="141"/>
      <c r="M100" s="141"/>
      <c r="N100" s="113"/>
      <c r="O100" s="136" t="s">
        <v>334</v>
      </c>
      <c r="P100" s="136"/>
      <c r="Q100" s="136"/>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row>
    <row r="101" spans="1:91" ht="30.75" thickBot="1" x14ac:dyDescent="0.3">
      <c r="A101" s="113" t="s">
        <v>233</v>
      </c>
      <c r="B101" s="171">
        <f t="shared" si="2"/>
        <v>376877.59299999999</v>
      </c>
      <c r="C101" s="171" t="str">
        <f t="shared" si="3"/>
        <v>No value found</v>
      </c>
      <c r="D101" s="129" t="s">
        <v>303</v>
      </c>
      <c r="E101" s="129" t="s">
        <v>322</v>
      </c>
      <c r="F101" s="155" t="s">
        <v>46</v>
      </c>
      <c r="G101" s="131" t="s">
        <v>330</v>
      </c>
      <c r="H101" s="132"/>
      <c r="I101" s="133"/>
      <c r="J101" s="134">
        <v>0</v>
      </c>
      <c r="K101" s="134"/>
      <c r="L101" s="132">
        <v>376877.59299999999</v>
      </c>
      <c r="M101" s="133"/>
      <c r="N101" s="113"/>
      <c r="O101" s="136" t="s">
        <v>331</v>
      </c>
      <c r="P101" s="136" t="s">
        <v>355</v>
      </c>
      <c r="Q101" s="136"/>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c r="CG101" s="113"/>
      <c r="CH101" s="113"/>
      <c r="CI101" s="113"/>
      <c r="CJ101" s="113"/>
      <c r="CK101" s="113"/>
      <c r="CL101" s="113"/>
      <c r="CM101" s="113"/>
    </row>
    <row r="102" spans="1:91" ht="60.75" thickBot="1" x14ac:dyDescent="0.3">
      <c r="A102" s="113" t="s">
        <v>234</v>
      </c>
      <c r="B102" s="171">
        <f t="shared" si="2"/>
        <v>45349.489000000001</v>
      </c>
      <c r="C102" s="171" t="str">
        <f t="shared" si="3"/>
        <v>No value found</v>
      </c>
      <c r="D102" s="129" t="s">
        <v>303</v>
      </c>
      <c r="E102" s="145" t="s">
        <v>322</v>
      </c>
      <c r="F102" s="154"/>
      <c r="G102" s="118" t="s">
        <v>332</v>
      </c>
      <c r="H102" s="133"/>
      <c r="I102" s="133"/>
      <c r="J102" s="137">
        <v>0</v>
      </c>
      <c r="K102" s="137"/>
      <c r="L102" s="133">
        <v>45349.489000000001</v>
      </c>
      <c r="M102" s="133"/>
      <c r="N102" s="113"/>
      <c r="O102" s="136" t="s">
        <v>331</v>
      </c>
      <c r="P102" s="136" t="s">
        <v>355</v>
      </c>
      <c r="Q102" s="136"/>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c r="CF102" s="113"/>
      <c r="CG102" s="113"/>
      <c r="CH102" s="113"/>
      <c r="CI102" s="113"/>
      <c r="CJ102" s="113"/>
      <c r="CK102" s="113"/>
      <c r="CL102" s="113"/>
      <c r="CM102" s="113"/>
    </row>
    <row r="103" spans="1:91" ht="30.75" thickBot="1" x14ac:dyDescent="0.3">
      <c r="A103" s="113" t="s">
        <v>235</v>
      </c>
      <c r="B103" s="171">
        <f t="shared" si="2"/>
        <v>0</v>
      </c>
      <c r="C103" s="171" t="str">
        <f t="shared" si="3"/>
        <v>No value found</v>
      </c>
      <c r="D103" s="129" t="s">
        <v>303</v>
      </c>
      <c r="E103" s="145" t="s">
        <v>322</v>
      </c>
      <c r="F103" s="154" t="s">
        <v>49</v>
      </c>
      <c r="G103" s="117" t="s">
        <v>330</v>
      </c>
      <c r="H103" s="132"/>
      <c r="I103" s="133"/>
      <c r="J103" s="132"/>
      <c r="K103" s="133"/>
      <c r="L103" s="132"/>
      <c r="M103" s="133"/>
      <c r="N103" s="113"/>
      <c r="O103" s="136" t="s">
        <v>331</v>
      </c>
      <c r="P103" s="136" t="s">
        <v>355</v>
      </c>
      <c r="Q103" s="136"/>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113"/>
      <c r="CD103" s="113"/>
      <c r="CE103" s="113"/>
      <c r="CF103" s="113"/>
      <c r="CG103" s="113"/>
      <c r="CH103" s="113"/>
      <c r="CI103" s="113"/>
      <c r="CJ103" s="113"/>
      <c r="CK103" s="113"/>
      <c r="CL103" s="113"/>
      <c r="CM103" s="113"/>
    </row>
    <row r="104" spans="1:91" ht="60.75" thickBot="1" x14ac:dyDescent="0.3">
      <c r="A104" s="113" t="s">
        <v>236</v>
      </c>
      <c r="B104" s="171">
        <f t="shared" si="2"/>
        <v>0</v>
      </c>
      <c r="C104" s="171" t="str">
        <f t="shared" si="3"/>
        <v>No value found</v>
      </c>
      <c r="D104" s="129" t="s">
        <v>303</v>
      </c>
      <c r="E104" s="145" t="s">
        <v>322</v>
      </c>
      <c r="F104" s="154"/>
      <c r="G104" s="118" t="s">
        <v>333</v>
      </c>
      <c r="H104" s="133"/>
      <c r="I104" s="133"/>
      <c r="J104" s="133"/>
      <c r="K104" s="133"/>
      <c r="L104" s="133"/>
      <c r="M104" s="133"/>
      <c r="N104" s="113"/>
      <c r="O104" s="136" t="s">
        <v>331</v>
      </c>
      <c r="P104" s="136" t="s">
        <v>355</v>
      </c>
      <c r="Q104" s="136"/>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row>
    <row r="105" spans="1:91" ht="45.75" thickBot="1" x14ac:dyDescent="0.3">
      <c r="A105" s="113" t="s">
        <v>233</v>
      </c>
      <c r="B105" s="171">
        <f t="shared" si="2"/>
        <v>65182.93</v>
      </c>
      <c r="C105" s="171">
        <f t="shared" si="3"/>
        <v>65182.93</v>
      </c>
      <c r="D105" s="138" t="s">
        <v>314</v>
      </c>
      <c r="E105" s="138" t="s">
        <v>322</v>
      </c>
      <c r="F105" s="155" t="s">
        <v>46</v>
      </c>
      <c r="G105" s="131" t="s">
        <v>330</v>
      </c>
      <c r="H105" s="150">
        <v>65182.93</v>
      </c>
      <c r="I105" s="151"/>
      <c r="J105" s="152">
        <v>65182.93</v>
      </c>
      <c r="K105" s="152"/>
      <c r="L105" s="150"/>
      <c r="M105" s="151"/>
      <c r="N105" s="113"/>
      <c r="O105" s="136" t="s">
        <v>334</v>
      </c>
      <c r="P105" s="136" t="s">
        <v>356</v>
      </c>
      <c r="Q105" s="136"/>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3"/>
      <c r="CI105" s="113"/>
      <c r="CJ105" s="113"/>
      <c r="CK105" s="113"/>
      <c r="CL105" s="113"/>
      <c r="CM105" s="113"/>
    </row>
    <row r="106" spans="1:91" ht="60.75" thickBot="1" x14ac:dyDescent="0.3">
      <c r="A106" s="113" t="s">
        <v>234</v>
      </c>
      <c r="B106" s="171">
        <f t="shared" si="2"/>
        <v>54070.25</v>
      </c>
      <c r="C106" s="171">
        <f t="shared" si="3"/>
        <v>54070.25</v>
      </c>
      <c r="D106" s="138" t="s">
        <v>314</v>
      </c>
      <c r="E106" s="146" t="s">
        <v>322</v>
      </c>
      <c r="F106" s="154"/>
      <c r="G106" s="117" t="s">
        <v>332</v>
      </c>
      <c r="H106" s="151">
        <v>54070.25</v>
      </c>
      <c r="I106" s="151"/>
      <c r="J106" s="153">
        <v>54070.25</v>
      </c>
      <c r="K106" s="153"/>
      <c r="L106" s="151"/>
      <c r="M106" s="151"/>
      <c r="N106" s="113"/>
      <c r="O106" s="136" t="s">
        <v>334</v>
      </c>
      <c r="P106" s="136" t="s">
        <v>356</v>
      </c>
      <c r="Q106" s="136"/>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c r="CG106" s="113"/>
      <c r="CH106" s="113"/>
      <c r="CI106" s="113"/>
      <c r="CJ106" s="113"/>
      <c r="CK106" s="113"/>
      <c r="CL106" s="113"/>
      <c r="CM106" s="113"/>
    </row>
    <row r="107" spans="1:91" ht="45.75" thickBot="1" x14ac:dyDescent="0.3">
      <c r="A107" s="113" t="s">
        <v>235</v>
      </c>
      <c r="B107" s="171">
        <f t="shared" si="2"/>
        <v>17554.73</v>
      </c>
      <c r="C107" s="171">
        <f t="shared" si="3"/>
        <v>0</v>
      </c>
      <c r="D107" s="138" t="s">
        <v>314</v>
      </c>
      <c r="E107" s="146" t="s">
        <v>322</v>
      </c>
      <c r="F107" s="154" t="s">
        <v>49</v>
      </c>
      <c r="G107" s="117" t="s">
        <v>330</v>
      </c>
      <c r="H107" s="150">
        <v>17554.73</v>
      </c>
      <c r="I107" s="151"/>
      <c r="J107" s="150"/>
      <c r="K107" s="151"/>
      <c r="L107" s="150"/>
      <c r="M107" s="151"/>
      <c r="N107" s="113"/>
      <c r="O107" s="136" t="s">
        <v>334</v>
      </c>
      <c r="P107" s="136" t="s">
        <v>356</v>
      </c>
      <c r="Q107" s="136"/>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row>
    <row r="108" spans="1:91" ht="60.75" thickBot="1" x14ac:dyDescent="0.3">
      <c r="A108" s="113" t="s">
        <v>236</v>
      </c>
      <c r="B108" s="171">
        <f t="shared" si="2"/>
        <v>4727.16</v>
      </c>
      <c r="C108" s="171">
        <f t="shared" si="3"/>
        <v>0</v>
      </c>
      <c r="D108" s="138" t="s">
        <v>314</v>
      </c>
      <c r="E108" s="146" t="s">
        <v>322</v>
      </c>
      <c r="F108" s="154"/>
      <c r="G108" s="117" t="s">
        <v>333</v>
      </c>
      <c r="H108" s="151">
        <v>4727.16</v>
      </c>
      <c r="I108" s="151"/>
      <c r="J108" s="151"/>
      <c r="K108" s="151"/>
      <c r="L108" s="151"/>
      <c r="M108" s="151"/>
      <c r="N108" s="113"/>
      <c r="O108" s="136" t="s">
        <v>334</v>
      </c>
      <c r="P108" s="136" t="s">
        <v>356</v>
      </c>
      <c r="Q108" s="136"/>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row>
    <row r="109" spans="1:91" ht="30.75" thickBot="1" x14ac:dyDescent="0.3">
      <c r="A109" s="113" t="s">
        <v>233</v>
      </c>
      <c r="B109" s="171">
        <f t="shared" si="2"/>
        <v>459.96300000000002</v>
      </c>
      <c r="C109" s="171">
        <f t="shared" si="3"/>
        <v>459.96300000000002</v>
      </c>
      <c r="D109" s="129" t="s">
        <v>317</v>
      </c>
      <c r="E109" s="129" t="s">
        <v>322</v>
      </c>
      <c r="F109" s="155" t="s">
        <v>46</v>
      </c>
      <c r="G109" s="131" t="s">
        <v>330</v>
      </c>
      <c r="H109" s="132">
        <v>459.96300000000002</v>
      </c>
      <c r="I109" s="133"/>
      <c r="J109" s="134">
        <v>459.96300000000002</v>
      </c>
      <c r="K109" s="134"/>
      <c r="L109" s="132"/>
      <c r="M109" s="133"/>
      <c r="N109" s="113"/>
      <c r="O109" s="136" t="s">
        <v>334</v>
      </c>
      <c r="P109" s="136" t="s">
        <v>357</v>
      </c>
      <c r="Q109" s="136"/>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row>
    <row r="110" spans="1:91" ht="60.75" thickBot="1" x14ac:dyDescent="0.3">
      <c r="A110" s="113" t="s">
        <v>234</v>
      </c>
      <c r="B110" s="171">
        <f t="shared" si="2"/>
        <v>1637.51</v>
      </c>
      <c r="C110" s="171">
        <f t="shared" si="3"/>
        <v>1637.51</v>
      </c>
      <c r="D110" s="129" t="s">
        <v>317</v>
      </c>
      <c r="E110" s="145" t="s">
        <v>322</v>
      </c>
      <c r="F110" s="154"/>
      <c r="G110" s="117" t="s">
        <v>332</v>
      </c>
      <c r="H110" s="133">
        <v>1637.51</v>
      </c>
      <c r="I110" s="133"/>
      <c r="J110" s="137">
        <v>1637.51</v>
      </c>
      <c r="K110" s="137"/>
      <c r="L110" s="133"/>
      <c r="M110" s="133"/>
      <c r="N110" s="113"/>
      <c r="O110" s="136" t="s">
        <v>334</v>
      </c>
      <c r="P110" s="136"/>
      <c r="Q110" s="136"/>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row>
    <row r="111" spans="1:91" ht="30.75" thickBot="1" x14ac:dyDescent="0.3">
      <c r="A111" s="113" t="s">
        <v>235</v>
      </c>
      <c r="B111" s="171">
        <f t="shared" si="2"/>
        <v>0</v>
      </c>
      <c r="C111" s="171">
        <f t="shared" si="3"/>
        <v>0</v>
      </c>
      <c r="D111" s="129" t="s">
        <v>317</v>
      </c>
      <c r="E111" s="145" t="s">
        <v>322</v>
      </c>
      <c r="F111" s="154" t="s">
        <v>49</v>
      </c>
      <c r="G111" s="117" t="s">
        <v>330</v>
      </c>
      <c r="H111" s="132">
        <v>0</v>
      </c>
      <c r="I111" s="133"/>
      <c r="J111" s="132">
        <v>0</v>
      </c>
      <c r="K111" s="133"/>
      <c r="L111" s="132"/>
      <c r="M111" s="133"/>
      <c r="N111" s="113"/>
      <c r="O111" s="136" t="s">
        <v>334</v>
      </c>
      <c r="P111" s="136"/>
      <c r="Q111" s="136"/>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row>
    <row r="112" spans="1:91" ht="60.75" thickBot="1" x14ac:dyDescent="0.3">
      <c r="A112" s="113" t="s">
        <v>236</v>
      </c>
      <c r="B112" s="171">
        <f t="shared" si="2"/>
        <v>0</v>
      </c>
      <c r="C112" s="171">
        <f t="shared" si="3"/>
        <v>0</v>
      </c>
      <c r="D112" s="129" t="s">
        <v>317</v>
      </c>
      <c r="E112" s="145" t="s">
        <v>322</v>
      </c>
      <c r="F112" s="154"/>
      <c r="G112" s="117" t="s">
        <v>333</v>
      </c>
      <c r="H112" s="133">
        <v>0</v>
      </c>
      <c r="I112" s="133"/>
      <c r="J112" s="133">
        <v>0</v>
      </c>
      <c r="K112" s="133"/>
      <c r="L112" s="133"/>
      <c r="M112" s="133"/>
      <c r="N112" s="113"/>
      <c r="O112" s="136" t="s">
        <v>334</v>
      </c>
      <c r="P112" s="136"/>
      <c r="Q112" s="136"/>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row>
    <row r="113" spans="1:91" ht="30.75" thickBot="1" x14ac:dyDescent="0.3">
      <c r="A113" s="113" t="s">
        <v>233</v>
      </c>
      <c r="B113" s="171">
        <f t="shared" si="2"/>
        <v>706.50599999999997</v>
      </c>
      <c r="C113" s="171">
        <f t="shared" si="3"/>
        <v>706.50599999999997</v>
      </c>
      <c r="D113" s="129" t="s">
        <v>290</v>
      </c>
      <c r="E113" s="129" t="s">
        <v>322</v>
      </c>
      <c r="F113" s="155" t="s">
        <v>46</v>
      </c>
      <c r="G113" s="131" t="s">
        <v>330</v>
      </c>
      <c r="H113" s="151">
        <v>706.50599999999997</v>
      </c>
      <c r="I113" s="151"/>
      <c r="J113" s="151">
        <v>706.50599999999997</v>
      </c>
      <c r="K113" s="151"/>
      <c r="L113" s="151"/>
      <c r="M113" s="151"/>
      <c r="N113" s="113"/>
      <c r="O113" s="136" t="s">
        <v>334</v>
      </c>
      <c r="P113" s="136"/>
      <c r="Q113" s="136"/>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row>
    <row r="114" spans="1:91" ht="60.75" thickBot="1" x14ac:dyDescent="0.3">
      <c r="A114" s="113" t="s">
        <v>234</v>
      </c>
      <c r="B114" s="171">
        <f t="shared" si="2"/>
        <v>2198.4050000000002</v>
      </c>
      <c r="C114" s="171">
        <f t="shared" si="3"/>
        <v>2198.4050000000002</v>
      </c>
      <c r="D114" s="129" t="s">
        <v>290</v>
      </c>
      <c r="E114" s="145" t="s">
        <v>322</v>
      </c>
      <c r="F114" s="154"/>
      <c r="G114" s="117" t="s">
        <v>332</v>
      </c>
      <c r="H114" s="151">
        <v>2198.4050000000002</v>
      </c>
      <c r="I114" s="151"/>
      <c r="J114" s="151">
        <v>2198.4050000000002</v>
      </c>
      <c r="K114" s="151"/>
      <c r="L114" s="151"/>
      <c r="M114" s="151"/>
      <c r="N114" s="113"/>
      <c r="O114" s="136" t="s">
        <v>334</v>
      </c>
      <c r="P114" s="136"/>
      <c r="Q114" s="136"/>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3"/>
      <c r="CI114" s="113"/>
      <c r="CJ114" s="113"/>
      <c r="CK114" s="113"/>
      <c r="CL114" s="113"/>
      <c r="CM114" s="113"/>
    </row>
    <row r="115" spans="1:91" ht="30.75" thickBot="1" x14ac:dyDescent="0.3">
      <c r="A115" s="113" t="s">
        <v>235</v>
      </c>
      <c r="B115" s="171">
        <f t="shared" si="2"/>
        <v>9.43</v>
      </c>
      <c r="C115" s="171">
        <f t="shared" si="3"/>
        <v>135.78200000000001</v>
      </c>
      <c r="D115" s="129" t="s">
        <v>290</v>
      </c>
      <c r="E115" s="145" t="s">
        <v>322</v>
      </c>
      <c r="F115" s="154" t="s">
        <v>49</v>
      </c>
      <c r="G115" s="117" t="s">
        <v>330</v>
      </c>
      <c r="H115" s="151">
        <v>9.43</v>
      </c>
      <c r="I115" s="151"/>
      <c r="J115" s="151">
        <v>135.78200000000001</v>
      </c>
      <c r="K115" s="151"/>
      <c r="L115" s="151"/>
      <c r="M115" s="151"/>
      <c r="N115" s="113"/>
      <c r="O115" s="136" t="s">
        <v>334</v>
      </c>
      <c r="P115" s="136"/>
      <c r="Q115" s="136"/>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row>
    <row r="116" spans="1:91" ht="60.75" thickBot="1" x14ac:dyDescent="0.3">
      <c r="A116" s="113" t="s">
        <v>236</v>
      </c>
      <c r="B116" s="171">
        <f t="shared" si="2"/>
        <v>21.138999999999999</v>
      </c>
      <c r="C116" s="171">
        <f t="shared" si="3"/>
        <v>170.29900000000001</v>
      </c>
      <c r="D116" s="129" t="s">
        <v>290</v>
      </c>
      <c r="E116" s="145" t="s">
        <v>322</v>
      </c>
      <c r="F116" s="154"/>
      <c r="G116" s="117" t="s">
        <v>333</v>
      </c>
      <c r="H116" s="151">
        <v>21.138999999999999</v>
      </c>
      <c r="I116" s="151"/>
      <c r="J116" s="151">
        <v>170.29900000000001</v>
      </c>
      <c r="K116" s="151"/>
      <c r="L116" s="151"/>
      <c r="M116" s="151"/>
      <c r="N116" s="113"/>
      <c r="O116" s="136" t="s">
        <v>334</v>
      </c>
      <c r="P116" s="136"/>
      <c r="Q116" s="136"/>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row>
    <row r="117" spans="1:91" ht="30.75" thickBot="1" x14ac:dyDescent="0.3">
      <c r="A117" s="113" t="s">
        <v>233</v>
      </c>
      <c r="B117" s="171">
        <f t="shared" si="2"/>
        <v>6009.8980000000001</v>
      </c>
      <c r="C117" s="171" t="str">
        <f t="shared" si="3"/>
        <v>No value found</v>
      </c>
      <c r="D117" s="129" t="s">
        <v>311</v>
      </c>
      <c r="E117" s="129" t="s">
        <v>322</v>
      </c>
      <c r="F117" s="155" t="s">
        <v>46</v>
      </c>
      <c r="G117" s="131" t="s">
        <v>330</v>
      </c>
      <c r="H117" s="151"/>
      <c r="I117" s="151"/>
      <c r="J117" s="151"/>
      <c r="K117" s="151"/>
      <c r="L117" s="151">
        <v>6009.8980000000001</v>
      </c>
      <c r="M117" s="151"/>
      <c r="N117" s="113"/>
      <c r="O117" s="136" t="s">
        <v>331</v>
      </c>
      <c r="P117" s="136" t="s">
        <v>358</v>
      </c>
      <c r="Q117" s="136"/>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row>
    <row r="118" spans="1:91" ht="60.75" thickBot="1" x14ac:dyDescent="0.3">
      <c r="A118" s="113" t="s">
        <v>234</v>
      </c>
      <c r="B118" s="171">
        <f t="shared" si="2"/>
        <v>20560.042000000001</v>
      </c>
      <c r="C118" s="171" t="str">
        <f t="shared" si="3"/>
        <v>No value found</v>
      </c>
      <c r="D118" s="129" t="s">
        <v>311</v>
      </c>
      <c r="E118" s="145" t="s">
        <v>322</v>
      </c>
      <c r="F118" s="154"/>
      <c r="G118" s="117" t="s">
        <v>332</v>
      </c>
      <c r="H118" s="151"/>
      <c r="I118" s="151"/>
      <c r="J118" s="151"/>
      <c r="K118" s="151"/>
      <c r="L118" s="151">
        <v>20560.042000000001</v>
      </c>
      <c r="M118" s="151"/>
      <c r="N118" s="113"/>
      <c r="O118" s="136" t="s">
        <v>331</v>
      </c>
      <c r="P118" s="136" t="s">
        <v>358</v>
      </c>
      <c r="Q118" s="136"/>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row>
    <row r="119" spans="1:91" ht="30.75" thickBot="1" x14ac:dyDescent="0.3">
      <c r="A119" s="113" t="s">
        <v>235</v>
      </c>
      <c r="B119" s="171">
        <f t="shared" si="2"/>
        <v>29449.916000000001</v>
      </c>
      <c r="C119" s="171" t="str">
        <f t="shared" si="3"/>
        <v>No value found</v>
      </c>
      <c r="D119" s="129" t="s">
        <v>311</v>
      </c>
      <c r="E119" s="145" t="s">
        <v>322</v>
      </c>
      <c r="F119" s="154" t="s">
        <v>49</v>
      </c>
      <c r="G119" s="117" t="s">
        <v>330</v>
      </c>
      <c r="H119" s="151"/>
      <c r="I119" s="151"/>
      <c r="J119" s="151"/>
      <c r="K119" s="151"/>
      <c r="L119" s="151">
        <v>29449.916000000001</v>
      </c>
      <c r="M119" s="151"/>
      <c r="N119" s="113"/>
      <c r="O119" s="136" t="s">
        <v>331</v>
      </c>
      <c r="P119" s="136" t="s">
        <v>358</v>
      </c>
      <c r="Q119" s="136"/>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row>
    <row r="120" spans="1:91" ht="60.75" thickBot="1" x14ac:dyDescent="0.3">
      <c r="A120" s="113" t="s">
        <v>236</v>
      </c>
      <c r="B120" s="171">
        <f t="shared" si="2"/>
        <v>5021.8029999999999</v>
      </c>
      <c r="C120" s="171" t="str">
        <f t="shared" si="3"/>
        <v>No value found</v>
      </c>
      <c r="D120" s="129" t="s">
        <v>311</v>
      </c>
      <c r="E120" s="145" t="s">
        <v>322</v>
      </c>
      <c r="F120" s="154"/>
      <c r="G120" s="117" t="s">
        <v>333</v>
      </c>
      <c r="H120" s="151"/>
      <c r="I120" s="151"/>
      <c r="J120" s="151"/>
      <c r="K120" s="151"/>
      <c r="L120" s="151">
        <v>5021.8029999999999</v>
      </c>
      <c r="M120" s="151"/>
      <c r="N120" s="113"/>
      <c r="O120" s="136" t="s">
        <v>331</v>
      </c>
      <c r="P120" s="136" t="s">
        <v>358</v>
      </c>
      <c r="Q120" s="136"/>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row>
    <row r="121" spans="1:91" ht="30.75" thickBot="1" x14ac:dyDescent="0.3">
      <c r="A121" s="113" t="s">
        <v>233</v>
      </c>
      <c r="B121" s="171">
        <f t="shared" si="2"/>
        <v>2181.5065990000003</v>
      </c>
      <c r="C121" s="171">
        <f t="shared" si="3"/>
        <v>2181.5065990000003</v>
      </c>
      <c r="D121" s="129" t="s">
        <v>319</v>
      </c>
      <c r="E121" s="129" t="s">
        <v>322</v>
      </c>
      <c r="F121" s="155" t="s">
        <v>46</v>
      </c>
      <c r="G121" s="131" t="s">
        <v>330</v>
      </c>
      <c r="H121" s="151">
        <v>2181.5065990000003</v>
      </c>
      <c r="I121" s="151"/>
      <c r="J121" s="151">
        <v>2181.5065990000003</v>
      </c>
      <c r="K121" s="151"/>
      <c r="L121" s="151"/>
      <c r="M121" s="151"/>
      <c r="N121" s="113"/>
      <c r="O121" s="136" t="s">
        <v>334</v>
      </c>
      <c r="P121" s="136"/>
      <c r="Q121" s="136"/>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row>
    <row r="122" spans="1:91" ht="60.75" thickBot="1" x14ac:dyDescent="0.3">
      <c r="A122" s="113" t="s">
        <v>234</v>
      </c>
      <c r="B122" s="171">
        <f t="shared" si="2"/>
        <v>56356.944804000108</v>
      </c>
      <c r="C122" s="171">
        <f t="shared" si="3"/>
        <v>56356.944804000108</v>
      </c>
      <c r="D122" s="129" t="s">
        <v>319</v>
      </c>
      <c r="E122" s="145" t="s">
        <v>322</v>
      </c>
      <c r="F122" s="154"/>
      <c r="G122" s="117" t="s">
        <v>332</v>
      </c>
      <c r="H122" s="151">
        <v>56356.944804000108</v>
      </c>
      <c r="I122" s="151"/>
      <c r="J122" s="151">
        <v>56356.944804000108</v>
      </c>
      <c r="K122" s="151"/>
      <c r="L122" s="151"/>
      <c r="M122" s="151"/>
      <c r="N122" s="113"/>
      <c r="O122" s="136" t="s">
        <v>334</v>
      </c>
      <c r="P122" s="136"/>
      <c r="Q122" s="136"/>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row>
    <row r="123" spans="1:91" ht="30.75" thickBot="1" x14ac:dyDescent="0.3">
      <c r="A123" s="113" t="s">
        <v>235</v>
      </c>
      <c r="B123" s="171">
        <f t="shared" si="2"/>
        <v>503.49299999999994</v>
      </c>
      <c r="C123" s="171">
        <f t="shared" si="3"/>
        <v>3464.2599999999993</v>
      </c>
      <c r="D123" s="129" t="s">
        <v>319</v>
      </c>
      <c r="E123" s="145" t="s">
        <v>322</v>
      </c>
      <c r="F123" s="154" t="s">
        <v>49</v>
      </c>
      <c r="G123" s="117" t="s">
        <v>330</v>
      </c>
      <c r="H123" s="151">
        <v>503.49299999999994</v>
      </c>
      <c r="I123" s="151"/>
      <c r="J123" s="151">
        <v>3464.2599999999993</v>
      </c>
      <c r="K123" s="151"/>
      <c r="L123" s="151"/>
      <c r="M123" s="151"/>
      <c r="N123" s="113"/>
      <c r="O123" s="136" t="s">
        <v>334</v>
      </c>
      <c r="P123" s="136"/>
      <c r="Q123" s="136"/>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3"/>
    </row>
    <row r="124" spans="1:91" ht="60.75" thickBot="1" x14ac:dyDescent="0.3">
      <c r="A124" s="113" t="s">
        <v>236</v>
      </c>
      <c r="B124" s="171">
        <f t="shared" si="2"/>
        <v>22147.998166000001</v>
      </c>
      <c r="C124" s="171">
        <f t="shared" si="3"/>
        <v>29541.340437999999</v>
      </c>
      <c r="D124" s="129" t="s">
        <v>319</v>
      </c>
      <c r="E124" s="145" t="s">
        <v>322</v>
      </c>
      <c r="F124" s="154"/>
      <c r="G124" s="117" t="s">
        <v>333</v>
      </c>
      <c r="H124" s="151">
        <v>22147.998166000001</v>
      </c>
      <c r="I124" s="151"/>
      <c r="J124" s="151">
        <v>29541.340437999999</v>
      </c>
      <c r="K124" s="151"/>
      <c r="L124" s="151"/>
      <c r="M124" s="151"/>
      <c r="N124" s="113"/>
      <c r="O124" s="136" t="s">
        <v>334</v>
      </c>
      <c r="P124" s="136"/>
      <c r="Q124" s="136"/>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row>
    <row r="125" spans="1:91" x14ac:dyDescent="0.25">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row>
    <row r="126" spans="1:91" x14ac:dyDescent="0.25">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row>
    <row r="127" spans="1:91" x14ac:dyDescent="0.25">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row>
    <row r="128" spans="1:91" x14ac:dyDescent="0.25">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3"/>
      <c r="CI128" s="113"/>
      <c r="CJ128" s="113"/>
      <c r="CK128" s="113"/>
      <c r="CL128" s="113"/>
      <c r="CM128" s="113"/>
    </row>
    <row r="129" spans="5:91" x14ac:dyDescent="0.25">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3"/>
      <c r="CI129" s="113"/>
      <c r="CJ129" s="113"/>
      <c r="CK129" s="113"/>
      <c r="CL129" s="113"/>
      <c r="CM129" s="113"/>
    </row>
    <row r="130" spans="5:91" x14ac:dyDescent="0.25">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3"/>
      <c r="CJ130" s="113"/>
      <c r="CK130" s="113"/>
      <c r="CL130" s="113"/>
      <c r="CM130" s="113"/>
    </row>
    <row r="131" spans="5:91" x14ac:dyDescent="0.25">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row>
    <row r="132" spans="5:91" x14ac:dyDescent="0.25">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113"/>
      <c r="CG132" s="113"/>
      <c r="CH132" s="113"/>
      <c r="CI132" s="113"/>
      <c r="CJ132" s="113"/>
      <c r="CK132" s="113"/>
      <c r="CL132" s="113"/>
      <c r="CM132" s="113"/>
    </row>
    <row r="133" spans="5:91" x14ac:dyDescent="0.25">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c r="CC133" s="113"/>
      <c r="CD133" s="113"/>
      <c r="CE133" s="113"/>
      <c r="CF133" s="113"/>
      <c r="CG133" s="113"/>
      <c r="CH133" s="113"/>
      <c r="CI133" s="113"/>
      <c r="CJ133" s="113"/>
      <c r="CK133" s="113"/>
      <c r="CL133" s="113"/>
      <c r="CM133" s="113"/>
    </row>
    <row r="134" spans="5:91" x14ac:dyDescent="0.25">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c r="CC134" s="113"/>
      <c r="CD134" s="113"/>
      <c r="CE134" s="113"/>
      <c r="CF134" s="113"/>
      <c r="CG134" s="113"/>
      <c r="CH134" s="113"/>
      <c r="CI134" s="113"/>
      <c r="CJ134" s="113"/>
      <c r="CK134" s="113"/>
      <c r="CL134" s="113"/>
      <c r="CM134" s="113"/>
    </row>
    <row r="135" spans="5:91" x14ac:dyDescent="0.25">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c r="CF135" s="113"/>
      <c r="CG135" s="113"/>
      <c r="CH135" s="113"/>
      <c r="CI135" s="113"/>
      <c r="CJ135" s="113"/>
      <c r="CK135" s="113"/>
      <c r="CL135" s="113"/>
      <c r="CM135" s="113"/>
    </row>
    <row r="136" spans="5:91" x14ac:dyDescent="0.25">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3"/>
      <c r="CL136" s="113"/>
      <c r="CM136" s="113"/>
    </row>
    <row r="137" spans="5:91" x14ac:dyDescent="0.25">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row>
    <row r="138" spans="5:91" x14ac:dyDescent="0.25">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13"/>
      <c r="CB138" s="113"/>
      <c r="CC138" s="113"/>
      <c r="CD138" s="113"/>
      <c r="CE138" s="113"/>
      <c r="CF138" s="113"/>
      <c r="CG138" s="113"/>
      <c r="CH138" s="113"/>
      <c r="CI138" s="113"/>
      <c r="CJ138" s="113"/>
      <c r="CK138" s="113"/>
      <c r="CL138" s="113"/>
      <c r="CM138" s="113"/>
    </row>
    <row r="139" spans="5:91" x14ac:dyDescent="0.25">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113"/>
      <c r="CD139" s="113"/>
      <c r="CE139" s="113"/>
      <c r="CF139" s="113"/>
      <c r="CG139" s="113"/>
      <c r="CH139" s="113"/>
      <c r="CI139" s="113"/>
      <c r="CJ139" s="113"/>
      <c r="CK139" s="113"/>
      <c r="CL139" s="113"/>
      <c r="CM139" s="113"/>
    </row>
    <row r="140" spans="5:91" x14ac:dyDescent="0.25">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3"/>
      <c r="CI140" s="113"/>
      <c r="CJ140" s="113"/>
      <c r="CK140" s="113"/>
      <c r="CL140" s="113"/>
      <c r="CM140" s="113"/>
    </row>
    <row r="141" spans="5:91" x14ac:dyDescent="0.25">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c r="BJ141" s="113"/>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c r="CF141" s="113"/>
      <c r="CG141" s="113"/>
      <c r="CH141" s="113"/>
      <c r="CI141" s="113"/>
      <c r="CJ141" s="113"/>
      <c r="CK141" s="113"/>
      <c r="CL141" s="113"/>
      <c r="CM141" s="113"/>
    </row>
    <row r="142" spans="5:91" x14ac:dyDescent="0.25">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3"/>
      <c r="BR142" s="113"/>
      <c r="BS142" s="113"/>
      <c r="BT142" s="113"/>
      <c r="BU142" s="113"/>
      <c r="BV142" s="113"/>
      <c r="BW142" s="113"/>
      <c r="BX142" s="113"/>
      <c r="BY142" s="113"/>
      <c r="BZ142" s="113"/>
      <c r="CA142" s="113"/>
      <c r="CB142" s="113"/>
      <c r="CC142" s="113"/>
      <c r="CD142" s="113"/>
      <c r="CE142" s="113"/>
      <c r="CF142" s="113"/>
      <c r="CG142" s="113"/>
      <c r="CH142" s="113"/>
      <c r="CI142" s="113"/>
      <c r="CJ142" s="113"/>
      <c r="CK142" s="113"/>
      <c r="CL142" s="113"/>
      <c r="CM142" s="113"/>
    </row>
    <row r="143" spans="5:91" x14ac:dyDescent="0.25">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c r="CF143" s="113"/>
      <c r="CG143" s="113"/>
      <c r="CH143" s="113"/>
      <c r="CI143" s="113"/>
      <c r="CJ143" s="113"/>
      <c r="CK143" s="113"/>
      <c r="CL143" s="113"/>
      <c r="CM143" s="113"/>
    </row>
    <row r="144" spans="5:91" x14ac:dyDescent="0.25">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c r="CF144" s="113"/>
      <c r="CG144" s="113"/>
      <c r="CH144" s="113"/>
      <c r="CI144" s="113"/>
      <c r="CJ144" s="113"/>
      <c r="CK144" s="113"/>
      <c r="CL144" s="113"/>
      <c r="CM144" s="113"/>
    </row>
    <row r="145" spans="5:91" x14ac:dyDescent="0.25">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c r="CF145" s="113"/>
      <c r="CG145" s="113"/>
      <c r="CH145" s="113"/>
      <c r="CI145" s="113"/>
      <c r="CJ145" s="113"/>
      <c r="CK145" s="113"/>
      <c r="CL145" s="113"/>
      <c r="CM145" s="113"/>
    </row>
    <row r="146" spans="5:91" x14ac:dyDescent="0.25">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3"/>
      <c r="BI146" s="113"/>
      <c r="BJ146" s="113"/>
      <c r="BK146" s="113"/>
      <c r="BL146" s="113"/>
      <c r="BM146" s="113"/>
      <c r="BN146" s="113"/>
      <c r="BO146" s="113"/>
      <c r="BP146" s="113"/>
      <c r="BQ146" s="113"/>
      <c r="BR146" s="113"/>
      <c r="BS146" s="113"/>
      <c r="BT146" s="113"/>
      <c r="BU146" s="113"/>
      <c r="BV146" s="113"/>
      <c r="BW146" s="113"/>
      <c r="BX146" s="113"/>
      <c r="BY146" s="113"/>
      <c r="BZ146" s="113"/>
      <c r="CA146" s="113"/>
      <c r="CB146" s="113"/>
      <c r="CC146" s="113"/>
      <c r="CD146" s="113"/>
      <c r="CE146" s="113"/>
      <c r="CF146" s="113"/>
      <c r="CG146" s="113"/>
      <c r="CH146" s="113"/>
      <c r="CI146" s="113"/>
      <c r="CJ146" s="113"/>
      <c r="CK146" s="113"/>
      <c r="CL146" s="113"/>
      <c r="CM146" s="113"/>
    </row>
    <row r="147" spans="5:91" x14ac:dyDescent="0.25">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row>
    <row r="148" spans="5:91" x14ac:dyDescent="0.25">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3"/>
      <c r="BU148" s="113"/>
      <c r="BV148" s="113"/>
      <c r="BW148" s="113"/>
      <c r="BX148" s="113"/>
      <c r="BY148" s="113"/>
      <c r="BZ148" s="113"/>
      <c r="CA148" s="113"/>
      <c r="CB148" s="113"/>
      <c r="CC148" s="113"/>
      <c r="CD148" s="113"/>
      <c r="CE148" s="113"/>
      <c r="CF148" s="113"/>
      <c r="CG148" s="113"/>
      <c r="CH148" s="113"/>
      <c r="CI148" s="113"/>
      <c r="CJ148" s="113"/>
      <c r="CK148" s="113"/>
      <c r="CL148" s="113"/>
      <c r="CM148" s="113"/>
    </row>
    <row r="149" spans="5:91" x14ac:dyDescent="0.25">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3"/>
      <c r="BU149" s="113"/>
      <c r="BV149" s="113"/>
      <c r="BW149" s="113"/>
      <c r="BX149" s="113"/>
      <c r="BY149" s="113"/>
      <c r="BZ149" s="113"/>
      <c r="CA149" s="113"/>
      <c r="CB149" s="113"/>
      <c r="CC149" s="113"/>
      <c r="CD149" s="113"/>
      <c r="CE149" s="113"/>
      <c r="CF149" s="113"/>
      <c r="CG149" s="113"/>
      <c r="CH149" s="113"/>
      <c r="CI149" s="113"/>
      <c r="CJ149" s="113"/>
      <c r="CK149" s="113"/>
      <c r="CL149" s="113"/>
      <c r="CM149" s="113"/>
    </row>
    <row r="150" spans="5:91" x14ac:dyDescent="0.25">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3"/>
      <c r="BR150" s="113"/>
      <c r="BS150" s="113"/>
      <c r="BT150" s="113"/>
      <c r="BU150" s="113"/>
      <c r="BV150" s="113"/>
      <c r="BW150" s="113"/>
      <c r="BX150" s="113"/>
      <c r="BY150" s="113"/>
      <c r="BZ150" s="113"/>
      <c r="CA150" s="113"/>
      <c r="CB150" s="113"/>
      <c r="CC150" s="113"/>
      <c r="CD150" s="113"/>
      <c r="CE150" s="113"/>
      <c r="CF150" s="113"/>
      <c r="CG150" s="113"/>
      <c r="CH150" s="113"/>
      <c r="CI150" s="113"/>
      <c r="CJ150" s="113"/>
      <c r="CK150" s="113"/>
      <c r="CL150" s="113"/>
      <c r="CM150" s="113"/>
    </row>
    <row r="151" spans="5:91" x14ac:dyDescent="0.25">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c r="CF151" s="113"/>
      <c r="CG151" s="113"/>
      <c r="CH151" s="113"/>
      <c r="CI151" s="113"/>
      <c r="CJ151" s="113"/>
      <c r="CK151" s="113"/>
      <c r="CL151" s="113"/>
      <c r="CM151" s="113"/>
    </row>
    <row r="152" spans="5:91" x14ac:dyDescent="0.25">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c r="BD152" s="113"/>
      <c r="BE152" s="113"/>
      <c r="BF152" s="113"/>
      <c r="BG152" s="113"/>
      <c r="BH152" s="113"/>
      <c r="BI152" s="113"/>
      <c r="BJ152" s="113"/>
      <c r="BK152" s="113"/>
      <c r="BL152" s="113"/>
      <c r="BM152" s="113"/>
      <c r="BN152" s="113"/>
      <c r="BO152" s="113"/>
      <c r="BP152" s="113"/>
      <c r="BQ152" s="113"/>
      <c r="BR152" s="113"/>
      <c r="BS152" s="113"/>
      <c r="BT152" s="113"/>
      <c r="BU152" s="113"/>
      <c r="BV152" s="113"/>
      <c r="BW152" s="113"/>
      <c r="BX152" s="113"/>
      <c r="BY152" s="113"/>
      <c r="BZ152" s="113"/>
      <c r="CA152" s="113"/>
      <c r="CB152" s="113"/>
      <c r="CC152" s="113"/>
      <c r="CD152" s="113"/>
      <c r="CE152" s="113"/>
      <c r="CF152" s="113"/>
      <c r="CG152" s="113"/>
      <c r="CH152" s="113"/>
      <c r="CI152" s="113"/>
      <c r="CJ152" s="113"/>
      <c r="CK152" s="113"/>
      <c r="CL152" s="113"/>
      <c r="CM152" s="113"/>
    </row>
    <row r="153" spans="5:91" x14ac:dyDescent="0.25">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c r="BJ153" s="113"/>
      <c r="BK153" s="113"/>
      <c r="BL153" s="113"/>
      <c r="BM153" s="113"/>
      <c r="BN153" s="113"/>
      <c r="BO153" s="113"/>
      <c r="BP153" s="113"/>
      <c r="BQ153" s="113"/>
      <c r="BR153" s="113"/>
      <c r="BS153" s="113"/>
      <c r="BT153" s="113"/>
      <c r="BU153" s="113"/>
      <c r="BV153" s="113"/>
      <c r="BW153" s="113"/>
      <c r="BX153" s="113"/>
      <c r="BY153" s="113"/>
      <c r="BZ153" s="113"/>
      <c r="CA153" s="113"/>
      <c r="CB153" s="113"/>
      <c r="CC153" s="113"/>
      <c r="CD153" s="113"/>
      <c r="CE153" s="113"/>
      <c r="CF153" s="113"/>
      <c r="CG153" s="113"/>
      <c r="CH153" s="113"/>
      <c r="CI153" s="113"/>
      <c r="CJ153" s="113"/>
      <c r="CK153" s="113"/>
      <c r="CL153" s="113"/>
      <c r="CM153" s="113"/>
    </row>
    <row r="154" spans="5:91" x14ac:dyDescent="0.25">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BM154" s="113"/>
      <c r="BN154" s="113"/>
      <c r="BO154" s="113"/>
      <c r="BP154" s="113"/>
      <c r="BQ154" s="113"/>
      <c r="BR154" s="113"/>
      <c r="BS154" s="113"/>
      <c r="BT154" s="113"/>
      <c r="BU154" s="113"/>
      <c r="BV154" s="113"/>
      <c r="BW154" s="113"/>
      <c r="BX154" s="113"/>
      <c r="BY154" s="113"/>
      <c r="BZ154" s="113"/>
      <c r="CA154" s="113"/>
      <c r="CB154" s="113"/>
      <c r="CC154" s="113"/>
      <c r="CD154" s="113"/>
      <c r="CE154" s="113"/>
      <c r="CF154" s="113"/>
      <c r="CG154" s="113"/>
      <c r="CH154" s="113"/>
      <c r="CI154" s="113"/>
      <c r="CJ154" s="113"/>
      <c r="CK154" s="113"/>
      <c r="CL154" s="113"/>
      <c r="CM154" s="113"/>
    </row>
    <row r="155" spans="5:91" x14ac:dyDescent="0.25">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3"/>
      <c r="BR155" s="113"/>
      <c r="BS155" s="113"/>
      <c r="BT155" s="113"/>
      <c r="BU155" s="113"/>
      <c r="BV155" s="113"/>
      <c r="BW155" s="113"/>
      <c r="BX155" s="113"/>
      <c r="BY155" s="113"/>
      <c r="BZ155" s="113"/>
      <c r="CA155" s="113"/>
      <c r="CB155" s="113"/>
      <c r="CC155" s="113"/>
      <c r="CD155" s="113"/>
      <c r="CE155" s="113"/>
      <c r="CF155" s="113"/>
      <c r="CG155" s="113"/>
      <c r="CH155" s="113"/>
      <c r="CI155" s="113"/>
      <c r="CJ155" s="113"/>
      <c r="CK155" s="113"/>
      <c r="CL155" s="113"/>
      <c r="CM155" s="113"/>
    </row>
    <row r="156" spans="5:91" x14ac:dyDescent="0.25">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113"/>
      <c r="BW156" s="113"/>
      <c r="BX156" s="113"/>
      <c r="BY156" s="113"/>
      <c r="BZ156" s="113"/>
      <c r="CA156" s="113"/>
      <c r="CB156" s="113"/>
      <c r="CC156" s="113"/>
      <c r="CD156" s="113"/>
      <c r="CE156" s="113"/>
      <c r="CF156" s="113"/>
      <c r="CG156" s="113"/>
      <c r="CH156" s="113"/>
      <c r="CI156" s="113"/>
      <c r="CJ156" s="113"/>
      <c r="CK156" s="113"/>
      <c r="CL156" s="113"/>
      <c r="CM156" s="113"/>
    </row>
    <row r="157" spans="5:91" x14ac:dyDescent="0.25">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113"/>
      <c r="BW157" s="113"/>
      <c r="BX157" s="113"/>
      <c r="BY157" s="113"/>
      <c r="BZ157" s="113"/>
      <c r="CA157" s="113"/>
      <c r="CB157" s="113"/>
      <c r="CC157" s="113"/>
      <c r="CD157" s="113"/>
      <c r="CE157" s="113"/>
      <c r="CF157" s="113"/>
      <c r="CG157" s="113"/>
      <c r="CH157" s="113"/>
      <c r="CI157" s="113"/>
      <c r="CJ157" s="113"/>
      <c r="CK157" s="113"/>
      <c r="CL157" s="113"/>
      <c r="CM157" s="113"/>
    </row>
    <row r="158" spans="5:91" x14ac:dyDescent="0.25">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c r="BJ158" s="113"/>
      <c r="BK158" s="113"/>
      <c r="BL158" s="113"/>
      <c r="BM158" s="113"/>
      <c r="BN158" s="113"/>
      <c r="BO158" s="113"/>
      <c r="BP158" s="113"/>
      <c r="BQ158" s="113"/>
      <c r="BR158" s="113"/>
      <c r="BS158" s="113"/>
      <c r="BT158" s="113"/>
      <c r="BU158" s="113"/>
      <c r="BV158" s="113"/>
      <c r="BW158" s="113"/>
      <c r="BX158" s="113"/>
      <c r="BY158" s="113"/>
      <c r="BZ158" s="113"/>
      <c r="CA158" s="113"/>
      <c r="CB158" s="113"/>
      <c r="CC158" s="113"/>
      <c r="CD158" s="113"/>
      <c r="CE158" s="113"/>
      <c r="CF158" s="113"/>
      <c r="CG158" s="113"/>
      <c r="CH158" s="113"/>
      <c r="CI158" s="113"/>
      <c r="CJ158" s="113"/>
      <c r="CK158" s="113"/>
      <c r="CL158" s="113"/>
      <c r="CM158" s="113"/>
    </row>
    <row r="159" spans="5:91" x14ac:dyDescent="0.25">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c r="BJ159" s="113"/>
      <c r="BK159" s="113"/>
      <c r="BL159" s="113"/>
      <c r="BM159" s="113"/>
      <c r="BN159" s="113"/>
      <c r="BO159" s="113"/>
      <c r="BP159" s="113"/>
      <c r="BQ159" s="113"/>
      <c r="BR159" s="113"/>
      <c r="BS159" s="113"/>
      <c r="BT159" s="113"/>
      <c r="BU159" s="113"/>
      <c r="BV159" s="113"/>
      <c r="BW159" s="113"/>
      <c r="BX159" s="113"/>
      <c r="BY159" s="113"/>
      <c r="BZ159" s="113"/>
      <c r="CA159" s="113"/>
      <c r="CB159" s="113"/>
      <c r="CC159" s="113"/>
      <c r="CD159" s="113"/>
      <c r="CE159" s="113"/>
      <c r="CF159" s="113"/>
      <c r="CG159" s="113"/>
      <c r="CH159" s="113"/>
      <c r="CI159" s="113"/>
      <c r="CJ159" s="113"/>
      <c r="CK159" s="113"/>
      <c r="CL159" s="113"/>
      <c r="CM159" s="113"/>
    </row>
    <row r="160" spans="5:91" x14ac:dyDescent="0.25">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c r="BC160" s="113"/>
      <c r="BD160" s="113"/>
      <c r="BE160" s="113"/>
      <c r="BF160" s="113"/>
      <c r="BG160" s="113"/>
      <c r="BH160" s="113"/>
      <c r="BI160" s="113"/>
      <c r="BJ160" s="113"/>
      <c r="BK160" s="113"/>
      <c r="BL160" s="113"/>
      <c r="BM160" s="113"/>
      <c r="BN160" s="113"/>
      <c r="BO160" s="113"/>
      <c r="BP160" s="113"/>
      <c r="BQ160" s="113"/>
      <c r="BR160" s="113"/>
      <c r="BS160" s="113"/>
      <c r="BT160" s="113"/>
      <c r="BU160" s="113"/>
      <c r="BV160" s="113"/>
      <c r="BW160" s="113"/>
      <c r="BX160" s="113"/>
      <c r="BY160" s="113"/>
      <c r="BZ160" s="113"/>
      <c r="CA160" s="113"/>
      <c r="CB160" s="113"/>
      <c r="CC160" s="113"/>
      <c r="CD160" s="113"/>
      <c r="CE160" s="113"/>
      <c r="CF160" s="113"/>
      <c r="CG160" s="113"/>
      <c r="CH160" s="113"/>
      <c r="CI160" s="113"/>
      <c r="CJ160" s="113"/>
      <c r="CK160" s="113"/>
      <c r="CL160" s="113"/>
      <c r="CM160" s="113"/>
    </row>
    <row r="161" spans="5:91" x14ac:dyDescent="0.25">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13"/>
      <c r="BP161" s="113"/>
      <c r="BQ161" s="113"/>
      <c r="BR161" s="113"/>
      <c r="BS161" s="113"/>
      <c r="BT161" s="113"/>
      <c r="BU161" s="113"/>
      <c r="BV161" s="113"/>
      <c r="BW161" s="113"/>
      <c r="BX161" s="113"/>
      <c r="BY161" s="113"/>
      <c r="BZ161" s="113"/>
      <c r="CA161" s="113"/>
      <c r="CB161" s="113"/>
      <c r="CC161" s="113"/>
      <c r="CD161" s="113"/>
      <c r="CE161" s="113"/>
      <c r="CF161" s="113"/>
      <c r="CG161" s="113"/>
      <c r="CH161" s="113"/>
      <c r="CI161" s="113"/>
      <c r="CJ161" s="113"/>
      <c r="CK161" s="113"/>
      <c r="CL161" s="113"/>
      <c r="CM161" s="113"/>
    </row>
    <row r="162" spans="5:91" x14ac:dyDescent="0.25">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c r="BJ162" s="113"/>
      <c r="BK162" s="113"/>
      <c r="BL162" s="113"/>
      <c r="BM162" s="113"/>
      <c r="BN162" s="113"/>
      <c r="BO162" s="113"/>
      <c r="BP162" s="113"/>
      <c r="BQ162" s="113"/>
      <c r="BR162" s="113"/>
      <c r="BS162" s="113"/>
      <c r="BT162" s="113"/>
      <c r="BU162" s="113"/>
      <c r="BV162" s="113"/>
      <c r="BW162" s="113"/>
      <c r="BX162" s="113"/>
      <c r="BY162" s="113"/>
      <c r="BZ162" s="113"/>
      <c r="CA162" s="113"/>
      <c r="CB162" s="113"/>
      <c r="CC162" s="113"/>
      <c r="CD162" s="113"/>
      <c r="CE162" s="113"/>
      <c r="CF162" s="113"/>
      <c r="CG162" s="113"/>
      <c r="CH162" s="113"/>
      <c r="CI162" s="113"/>
      <c r="CJ162" s="113"/>
      <c r="CK162" s="113"/>
      <c r="CL162" s="113"/>
      <c r="CM162" s="113"/>
    </row>
    <row r="163" spans="5:91" x14ac:dyDescent="0.25">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row>
    <row r="164" spans="5:91" x14ac:dyDescent="0.25">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3"/>
      <c r="BR164" s="113"/>
      <c r="BS164" s="113"/>
      <c r="BT164" s="113"/>
      <c r="BU164" s="113"/>
      <c r="BV164" s="113"/>
      <c r="BW164" s="113"/>
      <c r="BX164" s="113"/>
      <c r="BY164" s="113"/>
      <c r="BZ164" s="113"/>
      <c r="CA164" s="113"/>
      <c r="CB164" s="113"/>
      <c r="CC164" s="113"/>
      <c r="CD164" s="113"/>
      <c r="CE164" s="113"/>
      <c r="CF164" s="113"/>
      <c r="CG164" s="113"/>
      <c r="CH164" s="113"/>
      <c r="CI164" s="113"/>
      <c r="CJ164" s="113"/>
      <c r="CK164" s="113"/>
      <c r="CL164" s="113"/>
      <c r="CM164" s="113"/>
    </row>
    <row r="165" spans="5:91" x14ac:dyDescent="0.25">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row>
    <row r="166" spans="5:91" x14ac:dyDescent="0.25">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113"/>
      <c r="BV166" s="113"/>
      <c r="BW166" s="113"/>
      <c r="BX166" s="113"/>
      <c r="BY166" s="113"/>
      <c r="BZ166" s="113"/>
      <c r="CA166" s="113"/>
      <c r="CB166" s="113"/>
      <c r="CC166" s="113"/>
      <c r="CD166" s="113"/>
      <c r="CE166" s="113"/>
      <c r="CF166" s="113"/>
      <c r="CG166" s="113"/>
      <c r="CH166" s="113"/>
      <c r="CI166" s="113"/>
      <c r="CJ166" s="113"/>
      <c r="CK166" s="113"/>
      <c r="CL166" s="113"/>
      <c r="CM166" s="113"/>
    </row>
    <row r="167" spans="5:91" x14ac:dyDescent="0.25">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113"/>
      <c r="BW167" s="113"/>
      <c r="BX167" s="113"/>
      <c r="BY167" s="113"/>
      <c r="BZ167" s="113"/>
      <c r="CA167" s="113"/>
      <c r="CB167" s="113"/>
      <c r="CC167" s="113"/>
      <c r="CD167" s="113"/>
      <c r="CE167" s="113"/>
      <c r="CF167" s="113"/>
      <c r="CG167" s="113"/>
      <c r="CH167" s="113"/>
      <c r="CI167" s="113"/>
      <c r="CJ167" s="113"/>
      <c r="CK167" s="113"/>
      <c r="CL167" s="113"/>
      <c r="CM167" s="113"/>
    </row>
    <row r="168" spans="5:91" x14ac:dyDescent="0.25">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row>
    <row r="169" spans="5:91" x14ac:dyDescent="0.25">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c r="BJ169" s="113"/>
      <c r="BK169" s="113"/>
      <c r="BL169" s="113"/>
      <c r="BM169" s="113"/>
      <c r="BN169" s="113"/>
      <c r="BO169" s="113"/>
      <c r="BP169" s="113"/>
      <c r="BQ169" s="113"/>
      <c r="BR169" s="113"/>
      <c r="BS169" s="113"/>
      <c r="BT169" s="113"/>
      <c r="BU169" s="113"/>
      <c r="BV169" s="113"/>
      <c r="BW169" s="113"/>
      <c r="BX169" s="113"/>
      <c r="BY169" s="113"/>
      <c r="BZ169" s="113"/>
      <c r="CA169" s="113"/>
      <c r="CB169" s="113"/>
      <c r="CC169" s="113"/>
      <c r="CD169" s="113"/>
      <c r="CE169" s="113"/>
      <c r="CF169" s="113"/>
      <c r="CG169" s="113"/>
      <c r="CH169" s="113"/>
      <c r="CI169" s="113"/>
      <c r="CJ169" s="113"/>
      <c r="CK169" s="113"/>
      <c r="CL169" s="113"/>
      <c r="CM169" s="113"/>
    </row>
    <row r="170" spans="5:91" x14ac:dyDescent="0.25">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c r="BJ170" s="113"/>
      <c r="BK170" s="113"/>
      <c r="BL170" s="113"/>
      <c r="BM170" s="113"/>
      <c r="BN170" s="113"/>
      <c r="BO170" s="113"/>
      <c r="BP170" s="113"/>
      <c r="BQ170" s="113"/>
      <c r="BR170" s="113"/>
      <c r="BS170" s="113"/>
      <c r="BT170" s="113"/>
      <c r="BU170" s="113"/>
      <c r="BV170" s="113"/>
      <c r="BW170" s="113"/>
      <c r="BX170" s="113"/>
      <c r="BY170" s="113"/>
      <c r="BZ170" s="113"/>
      <c r="CA170" s="113"/>
      <c r="CB170" s="113"/>
      <c r="CC170" s="113"/>
      <c r="CD170" s="113"/>
      <c r="CE170" s="113"/>
      <c r="CF170" s="113"/>
      <c r="CG170" s="113"/>
      <c r="CH170" s="113"/>
      <c r="CI170" s="113"/>
      <c r="CJ170" s="113"/>
      <c r="CK170" s="113"/>
      <c r="CL170" s="113"/>
      <c r="CM170" s="113"/>
    </row>
    <row r="171" spans="5:91" x14ac:dyDescent="0.25">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c r="BJ171" s="113"/>
      <c r="BK171" s="113"/>
      <c r="BL171" s="113"/>
      <c r="BM171" s="113"/>
      <c r="BN171" s="113"/>
      <c r="BO171" s="113"/>
      <c r="BP171" s="113"/>
      <c r="BQ171" s="113"/>
      <c r="BR171" s="113"/>
      <c r="BS171" s="113"/>
      <c r="BT171" s="113"/>
      <c r="BU171" s="113"/>
      <c r="BV171" s="113"/>
      <c r="BW171" s="113"/>
      <c r="BX171" s="113"/>
      <c r="BY171" s="113"/>
      <c r="BZ171" s="113"/>
      <c r="CA171" s="113"/>
      <c r="CB171" s="113"/>
      <c r="CC171" s="113"/>
      <c r="CD171" s="113"/>
      <c r="CE171" s="113"/>
      <c r="CF171" s="113"/>
      <c r="CG171" s="113"/>
      <c r="CH171" s="113"/>
      <c r="CI171" s="113"/>
      <c r="CJ171" s="113"/>
      <c r="CK171" s="113"/>
      <c r="CL171" s="113"/>
      <c r="CM171" s="113"/>
    </row>
    <row r="172" spans="5:91" x14ac:dyDescent="0.25">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c r="BJ172" s="113"/>
      <c r="BK172" s="113"/>
      <c r="BL172" s="113"/>
      <c r="BM172" s="113"/>
      <c r="BN172" s="113"/>
      <c r="BO172" s="113"/>
      <c r="BP172" s="113"/>
      <c r="BQ172" s="113"/>
      <c r="BR172" s="113"/>
      <c r="BS172" s="113"/>
      <c r="BT172" s="113"/>
      <c r="BU172" s="113"/>
      <c r="BV172" s="113"/>
      <c r="BW172" s="113"/>
      <c r="BX172" s="113"/>
      <c r="BY172" s="113"/>
      <c r="BZ172" s="113"/>
      <c r="CA172" s="113"/>
      <c r="CB172" s="113"/>
      <c r="CC172" s="113"/>
      <c r="CD172" s="113"/>
      <c r="CE172" s="113"/>
      <c r="CF172" s="113"/>
      <c r="CG172" s="113"/>
      <c r="CH172" s="113"/>
      <c r="CI172" s="113"/>
      <c r="CJ172" s="113"/>
      <c r="CK172" s="113"/>
      <c r="CL172" s="113"/>
      <c r="CM172" s="113"/>
    </row>
    <row r="173" spans="5:91" x14ac:dyDescent="0.25">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c r="BC173" s="113"/>
      <c r="BD173" s="113"/>
      <c r="BE173" s="113"/>
      <c r="BF173" s="113"/>
      <c r="BG173" s="113"/>
      <c r="BH173" s="113"/>
      <c r="BI173" s="113"/>
      <c r="BJ173" s="113"/>
      <c r="BK173" s="113"/>
      <c r="BL173" s="113"/>
      <c r="BM173" s="113"/>
      <c r="BN173" s="113"/>
      <c r="BO173" s="113"/>
      <c r="BP173" s="113"/>
      <c r="BQ173" s="113"/>
      <c r="BR173" s="113"/>
      <c r="BS173" s="113"/>
      <c r="BT173" s="113"/>
      <c r="BU173" s="113"/>
      <c r="BV173" s="113"/>
      <c r="BW173" s="113"/>
      <c r="BX173" s="113"/>
      <c r="BY173" s="113"/>
      <c r="BZ173" s="113"/>
      <c r="CA173" s="113"/>
      <c r="CB173" s="113"/>
      <c r="CC173" s="113"/>
      <c r="CD173" s="113"/>
      <c r="CE173" s="113"/>
      <c r="CF173" s="113"/>
      <c r="CG173" s="113"/>
      <c r="CH173" s="113"/>
      <c r="CI173" s="113"/>
      <c r="CJ173" s="113"/>
      <c r="CK173" s="113"/>
      <c r="CL173" s="113"/>
      <c r="CM173" s="113"/>
    </row>
    <row r="174" spans="5:91" x14ac:dyDescent="0.25">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c r="CG174" s="113"/>
      <c r="CH174" s="113"/>
      <c r="CI174" s="113"/>
      <c r="CJ174" s="113"/>
      <c r="CK174" s="113"/>
      <c r="CL174" s="113"/>
      <c r="CM174" s="113"/>
    </row>
    <row r="175" spans="5:91" x14ac:dyDescent="0.25">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13"/>
      <c r="BI175" s="113"/>
      <c r="BJ175" s="113"/>
      <c r="BK175" s="113"/>
      <c r="BL175" s="113"/>
      <c r="BM175" s="113"/>
      <c r="BN175" s="113"/>
      <c r="BO175" s="113"/>
      <c r="BP175" s="113"/>
      <c r="BQ175" s="113"/>
      <c r="BR175" s="113"/>
      <c r="BS175" s="113"/>
      <c r="BT175" s="113"/>
      <c r="BU175" s="113"/>
      <c r="BV175" s="113"/>
      <c r="BW175" s="113"/>
      <c r="BX175" s="113"/>
      <c r="BY175" s="113"/>
      <c r="BZ175" s="113"/>
      <c r="CA175" s="113"/>
      <c r="CB175" s="113"/>
      <c r="CC175" s="113"/>
      <c r="CD175" s="113"/>
      <c r="CE175" s="113"/>
      <c r="CF175" s="113"/>
      <c r="CG175" s="113"/>
      <c r="CH175" s="113"/>
      <c r="CI175" s="113"/>
      <c r="CJ175" s="113"/>
      <c r="CK175" s="113"/>
      <c r="CL175" s="113"/>
      <c r="CM175" s="113"/>
    </row>
    <row r="176" spans="5:91" x14ac:dyDescent="0.25">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c r="BE176" s="113"/>
      <c r="BF176" s="113"/>
      <c r="BG176" s="113"/>
      <c r="BH176" s="113"/>
      <c r="BI176" s="113"/>
      <c r="BJ176" s="113"/>
      <c r="BK176" s="113"/>
      <c r="BL176" s="113"/>
      <c r="BM176" s="113"/>
      <c r="BN176" s="113"/>
      <c r="BO176" s="113"/>
      <c r="BP176" s="113"/>
      <c r="BQ176" s="113"/>
      <c r="BR176" s="113"/>
      <c r="BS176" s="113"/>
      <c r="BT176" s="113"/>
      <c r="BU176" s="113"/>
      <c r="BV176" s="113"/>
      <c r="BW176" s="113"/>
      <c r="BX176" s="113"/>
      <c r="BY176" s="113"/>
      <c r="BZ176" s="113"/>
      <c r="CA176" s="113"/>
      <c r="CB176" s="113"/>
      <c r="CC176" s="113"/>
      <c r="CD176" s="113"/>
      <c r="CE176" s="113"/>
      <c r="CF176" s="113"/>
      <c r="CG176" s="113"/>
      <c r="CH176" s="113"/>
      <c r="CI176" s="113"/>
      <c r="CJ176" s="113"/>
      <c r="CK176" s="113"/>
      <c r="CL176" s="113"/>
      <c r="CM176" s="113"/>
    </row>
    <row r="177" spans="5:91" x14ac:dyDescent="0.25">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c r="BD177" s="113"/>
      <c r="BE177" s="113"/>
      <c r="BF177" s="113"/>
      <c r="BG177" s="113"/>
      <c r="BH177" s="113"/>
      <c r="BI177" s="113"/>
      <c r="BJ177" s="113"/>
      <c r="BK177" s="113"/>
      <c r="BL177" s="113"/>
      <c r="BM177" s="113"/>
      <c r="BN177" s="113"/>
      <c r="BO177" s="113"/>
      <c r="BP177" s="113"/>
      <c r="BQ177" s="113"/>
      <c r="BR177" s="113"/>
      <c r="BS177" s="113"/>
      <c r="BT177" s="113"/>
      <c r="BU177" s="113"/>
      <c r="BV177" s="113"/>
      <c r="BW177" s="113"/>
      <c r="BX177" s="113"/>
      <c r="BY177" s="113"/>
      <c r="BZ177" s="113"/>
      <c r="CA177" s="113"/>
      <c r="CB177" s="113"/>
      <c r="CC177" s="113"/>
      <c r="CD177" s="113"/>
      <c r="CE177" s="113"/>
      <c r="CF177" s="113"/>
      <c r="CG177" s="113"/>
      <c r="CH177" s="113"/>
      <c r="CI177" s="113"/>
      <c r="CJ177" s="113"/>
      <c r="CK177" s="113"/>
      <c r="CL177" s="113"/>
      <c r="CM177" s="113"/>
    </row>
    <row r="178" spans="5:91" x14ac:dyDescent="0.25">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c r="CG178" s="113"/>
      <c r="CH178" s="113"/>
      <c r="CI178" s="113"/>
      <c r="CJ178" s="113"/>
      <c r="CK178" s="113"/>
      <c r="CL178" s="113"/>
      <c r="CM178" s="113"/>
    </row>
    <row r="179" spans="5:91" x14ac:dyDescent="0.25">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3"/>
      <c r="BR179" s="113"/>
      <c r="BS179" s="113"/>
      <c r="BT179" s="113"/>
      <c r="BU179" s="113"/>
      <c r="BV179" s="113"/>
      <c r="BW179" s="113"/>
      <c r="BX179" s="113"/>
      <c r="BY179" s="113"/>
      <c r="BZ179" s="113"/>
      <c r="CA179" s="113"/>
      <c r="CB179" s="113"/>
      <c r="CC179" s="113"/>
      <c r="CD179" s="113"/>
      <c r="CE179" s="113"/>
      <c r="CF179" s="113"/>
      <c r="CG179" s="113"/>
      <c r="CH179" s="113"/>
      <c r="CI179" s="113"/>
      <c r="CJ179" s="113"/>
      <c r="CK179" s="113"/>
      <c r="CL179" s="113"/>
      <c r="CM179" s="113"/>
    </row>
    <row r="180" spans="5:91" x14ac:dyDescent="0.25">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F180" s="113"/>
      <c r="CG180" s="113"/>
      <c r="CH180" s="113"/>
      <c r="CI180" s="113"/>
      <c r="CJ180" s="113"/>
      <c r="CK180" s="113"/>
      <c r="CL180" s="113"/>
      <c r="CM180" s="113"/>
    </row>
    <row r="181" spans="5:91" x14ac:dyDescent="0.25">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3"/>
      <c r="BU181" s="113"/>
      <c r="BV181" s="113"/>
      <c r="BW181" s="113"/>
      <c r="BX181" s="113"/>
      <c r="BY181" s="113"/>
      <c r="BZ181" s="113"/>
      <c r="CA181" s="113"/>
      <c r="CB181" s="113"/>
      <c r="CC181" s="113"/>
      <c r="CD181" s="113"/>
      <c r="CE181" s="113"/>
      <c r="CF181" s="113"/>
      <c r="CG181" s="113"/>
      <c r="CH181" s="113"/>
      <c r="CI181" s="113"/>
      <c r="CJ181" s="113"/>
      <c r="CK181" s="113"/>
      <c r="CL181" s="113"/>
      <c r="CM181" s="113"/>
    </row>
    <row r="182" spans="5:91" x14ac:dyDescent="0.25">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c r="CG182" s="113"/>
      <c r="CH182" s="113"/>
      <c r="CI182" s="113"/>
      <c r="CJ182" s="113"/>
      <c r="CK182" s="113"/>
      <c r="CL182" s="113"/>
      <c r="CM182" s="113"/>
    </row>
    <row r="183" spans="5:91" x14ac:dyDescent="0.25">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3"/>
      <c r="BI183" s="113"/>
      <c r="BJ183" s="113"/>
      <c r="BK183" s="113"/>
      <c r="BL183" s="113"/>
      <c r="BM183" s="113"/>
      <c r="BN183" s="113"/>
      <c r="BO183" s="113"/>
      <c r="BP183" s="113"/>
      <c r="BQ183" s="113"/>
      <c r="BR183" s="113"/>
      <c r="BS183" s="113"/>
      <c r="BT183" s="113"/>
      <c r="BU183" s="113"/>
      <c r="BV183" s="113"/>
      <c r="BW183" s="113"/>
      <c r="BX183" s="113"/>
      <c r="BY183" s="113"/>
      <c r="BZ183" s="113"/>
      <c r="CA183" s="113"/>
      <c r="CB183" s="113"/>
      <c r="CC183" s="113"/>
      <c r="CD183" s="113"/>
      <c r="CE183" s="113"/>
      <c r="CF183" s="113"/>
      <c r="CG183" s="113"/>
      <c r="CH183" s="113"/>
      <c r="CI183" s="113"/>
      <c r="CJ183" s="113"/>
      <c r="CK183" s="113"/>
      <c r="CL183" s="113"/>
      <c r="CM183" s="113"/>
    </row>
    <row r="184" spans="5:91" x14ac:dyDescent="0.25">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c r="BD184" s="113"/>
      <c r="BE184" s="113"/>
      <c r="BF184" s="113"/>
      <c r="BG184" s="113"/>
      <c r="BH184" s="113"/>
      <c r="BI184" s="113"/>
      <c r="BJ184" s="113"/>
      <c r="BK184" s="113"/>
      <c r="BL184" s="113"/>
      <c r="BM184" s="113"/>
      <c r="BN184" s="113"/>
      <c r="BO184" s="113"/>
      <c r="BP184" s="113"/>
      <c r="BQ184" s="113"/>
      <c r="BR184" s="113"/>
      <c r="BS184" s="113"/>
      <c r="BT184" s="113"/>
      <c r="BU184" s="113"/>
      <c r="BV184" s="113"/>
      <c r="BW184" s="113"/>
      <c r="BX184" s="113"/>
      <c r="BY184" s="113"/>
      <c r="BZ184" s="113"/>
      <c r="CA184" s="113"/>
      <c r="CB184" s="113"/>
      <c r="CC184" s="113"/>
      <c r="CD184" s="113"/>
      <c r="CE184" s="113"/>
      <c r="CF184" s="113"/>
      <c r="CG184" s="113"/>
      <c r="CH184" s="113"/>
      <c r="CI184" s="113"/>
      <c r="CJ184" s="113"/>
      <c r="CK184" s="113"/>
      <c r="CL184" s="113"/>
      <c r="CM184" s="113"/>
    </row>
    <row r="185" spans="5:91" x14ac:dyDescent="0.25">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3"/>
      <c r="BR185" s="113"/>
      <c r="BS185" s="113"/>
      <c r="BT185" s="113"/>
      <c r="BU185" s="113"/>
      <c r="BV185" s="113"/>
      <c r="BW185" s="113"/>
      <c r="BX185" s="113"/>
      <c r="BY185" s="113"/>
      <c r="BZ185" s="113"/>
      <c r="CA185" s="113"/>
      <c r="CB185" s="113"/>
      <c r="CC185" s="113"/>
      <c r="CD185" s="113"/>
      <c r="CE185" s="113"/>
      <c r="CF185" s="113"/>
      <c r="CG185" s="113"/>
      <c r="CH185" s="113"/>
      <c r="CI185" s="113"/>
      <c r="CJ185" s="113"/>
      <c r="CK185" s="113"/>
      <c r="CL185" s="113"/>
      <c r="CM185" s="113"/>
    </row>
    <row r="186" spans="5:91" x14ac:dyDescent="0.25">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3"/>
      <c r="BR186" s="113"/>
      <c r="BS186" s="113"/>
      <c r="BT186" s="113"/>
      <c r="BU186" s="113"/>
      <c r="BV186" s="113"/>
      <c r="BW186" s="113"/>
      <c r="BX186" s="113"/>
      <c r="BY186" s="113"/>
      <c r="BZ186" s="113"/>
      <c r="CA186" s="113"/>
      <c r="CB186" s="113"/>
      <c r="CC186" s="113"/>
      <c r="CD186" s="113"/>
      <c r="CE186" s="113"/>
      <c r="CF186" s="113"/>
      <c r="CG186" s="113"/>
      <c r="CH186" s="113"/>
      <c r="CI186" s="113"/>
      <c r="CJ186" s="113"/>
      <c r="CK186" s="113"/>
      <c r="CL186" s="113"/>
      <c r="CM186" s="113"/>
    </row>
    <row r="187" spans="5:91" x14ac:dyDescent="0.25">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3"/>
      <c r="BR187" s="113"/>
      <c r="BS187" s="113"/>
      <c r="BT187" s="113"/>
      <c r="BU187" s="113"/>
      <c r="BV187" s="113"/>
      <c r="BW187" s="113"/>
      <c r="BX187" s="113"/>
      <c r="BY187" s="113"/>
      <c r="BZ187" s="113"/>
      <c r="CA187" s="113"/>
      <c r="CB187" s="113"/>
      <c r="CC187" s="113"/>
      <c r="CD187" s="113"/>
      <c r="CE187" s="113"/>
      <c r="CF187" s="113"/>
      <c r="CG187" s="113"/>
      <c r="CH187" s="113"/>
      <c r="CI187" s="113"/>
      <c r="CJ187" s="113"/>
      <c r="CK187" s="113"/>
      <c r="CL187" s="113"/>
      <c r="CM187" s="113"/>
    </row>
    <row r="188" spans="5:91" x14ac:dyDescent="0.25">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3"/>
      <c r="BR188" s="113"/>
      <c r="BS188" s="113"/>
      <c r="BT188" s="113"/>
      <c r="BU188" s="113"/>
      <c r="BV188" s="113"/>
      <c r="BW188" s="113"/>
      <c r="BX188" s="113"/>
      <c r="BY188" s="113"/>
      <c r="BZ188" s="113"/>
      <c r="CA188" s="113"/>
      <c r="CB188" s="113"/>
      <c r="CC188" s="113"/>
      <c r="CD188" s="113"/>
      <c r="CE188" s="113"/>
      <c r="CF188" s="113"/>
      <c r="CG188" s="113"/>
      <c r="CH188" s="113"/>
      <c r="CI188" s="113"/>
      <c r="CJ188" s="113"/>
      <c r="CK188" s="113"/>
      <c r="CL188" s="113"/>
      <c r="CM188" s="113"/>
    </row>
    <row r="189" spans="5:91" x14ac:dyDescent="0.25">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c r="BC189" s="113"/>
      <c r="BD189" s="113"/>
      <c r="BE189" s="113"/>
      <c r="BF189" s="113"/>
      <c r="BG189" s="113"/>
      <c r="BH189" s="113"/>
      <c r="BI189" s="113"/>
      <c r="BJ189" s="113"/>
      <c r="BK189" s="113"/>
      <c r="BL189" s="113"/>
      <c r="BM189" s="113"/>
      <c r="BN189" s="113"/>
      <c r="BO189" s="113"/>
      <c r="BP189" s="113"/>
      <c r="BQ189" s="113"/>
      <c r="BR189" s="113"/>
      <c r="BS189" s="113"/>
      <c r="BT189" s="113"/>
      <c r="BU189" s="113"/>
      <c r="BV189" s="113"/>
      <c r="BW189" s="113"/>
      <c r="BX189" s="113"/>
      <c r="BY189" s="113"/>
      <c r="BZ189" s="113"/>
      <c r="CA189" s="113"/>
      <c r="CB189" s="113"/>
      <c r="CC189" s="113"/>
      <c r="CD189" s="113"/>
      <c r="CE189" s="113"/>
      <c r="CF189" s="113"/>
      <c r="CG189" s="113"/>
      <c r="CH189" s="113"/>
      <c r="CI189" s="113"/>
      <c r="CJ189" s="113"/>
      <c r="CK189" s="113"/>
      <c r="CL189" s="113"/>
      <c r="CM189" s="113"/>
    </row>
    <row r="190" spans="5:91" x14ac:dyDescent="0.25">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c r="BC190" s="113"/>
      <c r="BD190" s="113"/>
      <c r="BE190" s="113"/>
      <c r="BF190" s="113"/>
      <c r="BG190" s="113"/>
      <c r="BH190" s="113"/>
      <c r="BI190" s="113"/>
      <c r="BJ190" s="113"/>
      <c r="BK190" s="113"/>
      <c r="BL190" s="113"/>
      <c r="BM190" s="113"/>
      <c r="BN190" s="113"/>
      <c r="BO190" s="113"/>
      <c r="BP190" s="113"/>
      <c r="BQ190" s="113"/>
      <c r="BR190" s="113"/>
      <c r="BS190" s="113"/>
      <c r="BT190" s="113"/>
      <c r="BU190" s="113"/>
      <c r="BV190" s="113"/>
      <c r="BW190" s="113"/>
      <c r="BX190" s="113"/>
      <c r="BY190" s="113"/>
      <c r="BZ190" s="113"/>
      <c r="CA190" s="113"/>
      <c r="CB190" s="113"/>
      <c r="CC190" s="113"/>
      <c r="CD190" s="113"/>
      <c r="CE190" s="113"/>
      <c r="CF190" s="113"/>
      <c r="CG190" s="113"/>
      <c r="CH190" s="113"/>
      <c r="CI190" s="113"/>
      <c r="CJ190" s="113"/>
      <c r="CK190" s="113"/>
      <c r="CL190" s="113"/>
      <c r="CM190" s="113"/>
    </row>
    <row r="191" spans="5:91" x14ac:dyDescent="0.25">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c r="BC191" s="113"/>
      <c r="BD191" s="113"/>
      <c r="BE191" s="113"/>
      <c r="BF191" s="113"/>
      <c r="BG191" s="113"/>
      <c r="BH191" s="113"/>
      <c r="BI191" s="113"/>
      <c r="BJ191" s="113"/>
      <c r="BK191" s="113"/>
      <c r="BL191" s="113"/>
      <c r="BM191" s="113"/>
      <c r="BN191" s="113"/>
      <c r="BO191" s="113"/>
      <c r="BP191" s="113"/>
      <c r="BQ191" s="113"/>
      <c r="BR191" s="113"/>
      <c r="BS191" s="113"/>
      <c r="BT191" s="113"/>
      <c r="BU191" s="113"/>
      <c r="BV191" s="113"/>
      <c r="BW191" s="113"/>
      <c r="BX191" s="113"/>
      <c r="BY191" s="113"/>
      <c r="BZ191" s="113"/>
      <c r="CA191" s="113"/>
      <c r="CB191" s="113"/>
      <c r="CC191" s="113"/>
      <c r="CD191" s="113"/>
      <c r="CE191" s="113"/>
      <c r="CF191" s="113"/>
      <c r="CG191" s="113"/>
      <c r="CH191" s="113"/>
      <c r="CI191" s="113"/>
      <c r="CJ191" s="113"/>
      <c r="CK191" s="113"/>
      <c r="CL191" s="113"/>
      <c r="CM191" s="113"/>
    </row>
    <row r="192" spans="5:91" x14ac:dyDescent="0.25">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3"/>
      <c r="BR192" s="113"/>
      <c r="BS192" s="113"/>
      <c r="BT192" s="113"/>
      <c r="BU192" s="113"/>
      <c r="BV192" s="113"/>
      <c r="BW192" s="113"/>
      <c r="BX192" s="113"/>
      <c r="BY192" s="113"/>
      <c r="BZ192" s="113"/>
      <c r="CA192" s="113"/>
      <c r="CB192" s="113"/>
      <c r="CC192" s="113"/>
      <c r="CD192" s="113"/>
      <c r="CE192" s="113"/>
      <c r="CF192" s="113"/>
      <c r="CG192" s="113"/>
      <c r="CH192" s="113"/>
      <c r="CI192" s="113"/>
      <c r="CJ192" s="113"/>
      <c r="CK192" s="113"/>
      <c r="CL192" s="113"/>
      <c r="CM192" s="113"/>
    </row>
    <row r="193" spans="6:91" x14ac:dyDescent="0.25">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3"/>
      <c r="BR193" s="113"/>
      <c r="BS193" s="113"/>
      <c r="BT193" s="113"/>
      <c r="BU193" s="113"/>
      <c r="BV193" s="113"/>
      <c r="BW193" s="113"/>
      <c r="BX193" s="113"/>
      <c r="BY193" s="113"/>
      <c r="BZ193" s="113"/>
      <c r="CA193" s="113"/>
      <c r="CB193" s="113"/>
      <c r="CC193" s="113"/>
      <c r="CD193" s="113"/>
      <c r="CE193" s="113"/>
      <c r="CF193" s="113"/>
      <c r="CG193" s="113"/>
      <c r="CH193" s="113"/>
      <c r="CI193" s="113"/>
      <c r="CJ193" s="113"/>
      <c r="CK193" s="113"/>
      <c r="CL193" s="113"/>
      <c r="CM193" s="113"/>
    </row>
    <row r="194" spans="6:91" x14ac:dyDescent="0.25">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3"/>
      <c r="BR194" s="113"/>
      <c r="BS194" s="113"/>
      <c r="BT194" s="113"/>
      <c r="BU194" s="113"/>
      <c r="BV194" s="113"/>
      <c r="BW194" s="113"/>
      <c r="BX194" s="113"/>
      <c r="BY194" s="113"/>
      <c r="BZ194" s="113"/>
      <c r="CA194" s="113"/>
      <c r="CB194" s="113"/>
      <c r="CC194" s="113"/>
      <c r="CD194" s="113"/>
      <c r="CE194" s="113"/>
      <c r="CF194" s="113"/>
      <c r="CG194" s="113"/>
      <c r="CH194" s="113"/>
      <c r="CI194" s="113"/>
      <c r="CJ194" s="113"/>
      <c r="CK194" s="113"/>
      <c r="CL194" s="113"/>
      <c r="CM194" s="113"/>
    </row>
    <row r="195" spans="6:91" x14ac:dyDescent="0.25">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c r="BC195" s="113"/>
      <c r="BD195" s="113"/>
      <c r="BE195" s="113"/>
      <c r="BF195" s="113"/>
      <c r="BG195" s="113"/>
      <c r="BH195" s="113"/>
      <c r="BI195" s="113"/>
      <c r="BJ195" s="113"/>
      <c r="BK195" s="113"/>
      <c r="BL195" s="113"/>
      <c r="BM195" s="113"/>
      <c r="BN195" s="113"/>
      <c r="BO195" s="113"/>
      <c r="BP195" s="113"/>
      <c r="BQ195" s="113"/>
      <c r="BR195" s="113"/>
      <c r="BS195" s="113"/>
      <c r="BT195" s="113"/>
      <c r="BU195" s="113"/>
      <c r="BV195" s="113"/>
      <c r="BW195" s="113"/>
      <c r="BX195" s="113"/>
      <c r="BY195" s="113"/>
      <c r="BZ195" s="113"/>
      <c r="CA195" s="113"/>
      <c r="CB195" s="113"/>
      <c r="CC195" s="113"/>
      <c r="CD195" s="113"/>
      <c r="CE195" s="113"/>
      <c r="CF195" s="113"/>
      <c r="CG195" s="113"/>
      <c r="CH195" s="113"/>
      <c r="CI195" s="113"/>
      <c r="CJ195" s="113"/>
      <c r="CK195" s="113"/>
      <c r="CL195" s="113"/>
      <c r="CM195" s="113"/>
    </row>
    <row r="196" spans="6:91" x14ac:dyDescent="0.25">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F196" s="113"/>
      <c r="BG196" s="113"/>
      <c r="BH196" s="113"/>
      <c r="BI196" s="113"/>
      <c r="BJ196" s="113"/>
      <c r="BK196" s="113"/>
      <c r="BL196" s="113"/>
      <c r="BM196" s="113"/>
      <c r="BN196" s="113"/>
      <c r="BO196" s="113"/>
      <c r="BP196" s="113"/>
      <c r="BQ196" s="113"/>
      <c r="BR196" s="113"/>
      <c r="BS196" s="113"/>
      <c r="BT196" s="113"/>
      <c r="BU196" s="113"/>
      <c r="BV196" s="113"/>
      <c r="BW196" s="113"/>
      <c r="BX196" s="113"/>
      <c r="BY196" s="113"/>
      <c r="BZ196" s="113"/>
      <c r="CA196" s="113"/>
      <c r="CB196" s="113"/>
      <c r="CC196" s="113"/>
      <c r="CD196" s="113"/>
      <c r="CE196" s="113"/>
      <c r="CF196" s="113"/>
      <c r="CG196" s="113"/>
      <c r="CH196" s="113"/>
      <c r="CI196" s="113"/>
      <c r="CJ196" s="113"/>
      <c r="CK196" s="113"/>
      <c r="CL196" s="113"/>
      <c r="CM196" s="113"/>
    </row>
    <row r="197" spans="6:91" x14ac:dyDescent="0.25">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c r="BD197" s="113"/>
      <c r="BE197" s="113"/>
      <c r="BF197" s="113"/>
      <c r="BG197" s="113"/>
      <c r="BH197" s="113"/>
      <c r="BI197" s="113"/>
      <c r="BJ197" s="113"/>
      <c r="BK197" s="113"/>
      <c r="BL197" s="113"/>
      <c r="BM197" s="113"/>
      <c r="BN197" s="113"/>
      <c r="BO197" s="113"/>
      <c r="BP197" s="113"/>
      <c r="BQ197" s="113"/>
      <c r="BR197" s="113"/>
      <c r="BS197" s="113"/>
      <c r="BT197" s="113"/>
      <c r="BU197" s="113"/>
      <c r="BV197" s="113"/>
      <c r="BW197" s="113"/>
      <c r="BX197" s="113"/>
      <c r="BY197" s="113"/>
      <c r="BZ197" s="113"/>
      <c r="CA197" s="113"/>
      <c r="CB197" s="113"/>
      <c r="CC197" s="113"/>
      <c r="CD197" s="113"/>
      <c r="CE197" s="113"/>
      <c r="CF197" s="113"/>
      <c r="CG197" s="113"/>
      <c r="CH197" s="113"/>
      <c r="CI197" s="113"/>
      <c r="CJ197" s="113"/>
      <c r="CK197" s="113"/>
      <c r="CL197" s="113"/>
      <c r="CM197" s="113"/>
    </row>
    <row r="198" spans="6:91" x14ac:dyDescent="0.25">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3"/>
      <c r="BQ198" s="113"/>
      <c r="BR198" s="113"/>
      <c r="BS198" s="113"/>
      <c r="BT198" s="113"/>
      <c r="BU198" s="113"/>
      <c r="BV198" s="113"/>
      <c r="BW198" s="113"/>
      <c r="BX198" s="113"/>
      <c r="BY198" s="113"/>
      <c r="BZ198" s="113"/>
      <c r="CA198" s="113"/>
      <c r="CB198" s="113"/>
      <c r="CC198" s="113"/>
      <c r="CD198" s="113"/>
      <c r="CE198" s="113"/>
      <c r="CF198" s="113"/>
      <c r="CG198" s="113"/>
      <c r="CH198" s="113"/>
      <c r="CI198" s="113"/>
      <c r="CJ198" s="113"/>
      <c r="CK198" s="113"/>
      <c r="CL198" s="113"/>
      <c r="CM198" s="113"/>
    </row>
    <row r="199" spans="6:91" x14ac:dyDescent="0.25">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3"/>
      <c r="BR199" s="113"/>
      <c r="BS199" s="113"/>
      <c r="BT199" s="113"/>
      <c r="BU199" s="113"/>
      <c r="BV199" s="113"/>
      <c r="BW199" s="113"/>
      <c r="BX199" s="113"/>
      <c r="BY199" s="113"/>
      <c r="BZ199" s="113"/>
      <c r="CA199" s="113"/>
      <c r="CB199" s="113"/>
      <c r="CC199" s="113"/>
      <c r="CD199" s="113"/>
      <c r="CE199" s="113"/>
      <c r="CF199" s="113"/>
      <c r="CG199" s="113"/>
      <c r="CH199" s="113"/>
      <c r="CI199" s="113"/>
      <c r="CJ199" s="113"/>
      <c r="CK199" s="113"/>
      <c r="CL199" s="113"/>
      <c r="CM199" s="113"/>
    </row>
    <row r="200" spans="6:91" x14ac:dyDescent="0.25">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c r="CG200" s="113"/>
      <c r="CH200" s="113"/>
      <c r="CI200" s="113"/>
      <c r="CJ200" s="113"/>
      <c r="CK200" s="113"/>
      <c r="CL200" s="113"/>
      <c r="CM200" s="113"/>
    </row>
    <row r="201" spans="6:91" x14ac:dyDescent="0.25">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c r="BD201" s="113"/>
      <c r="BE201" s="113"/>
      <c r="BF201" s="113"/>
      <c r="BG201" s="113"/>
      <c r="BH201" s="113"/>
      <c r="BI201" s="113"/>
      <c r="BJ201" s="113"/>
      <c r="BK201" s="113"/>
      <c r="BL201" s="113"/>
      <c r="BM201" s="113"/>
      <c r="BN201" s="113"/>
      <c r="BO201" s="113"/>
      <c r="BP201" s="113"/>
      <c r="BQ201" s="113"/>
      <c r="BR201" s="113"/>
      <c r="BS201" s="113"/>
      <c r="BT201" s="113"/>
      <c r="BU201" s="113"/>
      <c r="BV201" s="113"/>
      <c r="BW201" s="113"/>
      <c r="BX201" s="113"/>
      <c r="BY201" s="113"/>
      <c r="BZ201" s="113"/>
      <c r="CA201" s="113"/>
      <c r="CB201" s="113"/>
      <c r="CC201" s="113"/>
      <c r="CD201" s="113"/>
      <c r="CE201" s="113"/>
      <c r="CF201" s="113"/>
      <c r="CG201" s="113"/>
      <c r="CH201" s="113"/>
      <c r="CI201" s="113"/>
      <c r="CJ201" s="113"/>
      <c r="CK201" s="113"/>
      <c r="CL201" s="113"/>
      <c r="CM201" s="113"/>
    </row>
    <row r="202" spans="6:91" x14ac:dyDescent="0.25">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113"/>
      <c r="BP202" s="113"/>
      <c r="BQ202" s="113"/>
      <c r="BR202" s="113"/>
      <c r="BS202" s="113"/>
      <c r="BT202" s="113"/>
      <c r="BU202" s="113"/>
      <c r="BV202" s="113"/>
      <c r="BW202" s="113"/>
      <c r="BX202" s="113"/>
      <c r="BY202" s="113"/>
      <c r="BZ202" s="113"/>
      <c r="CA202" s="113"/>
      <c r="CB202" s="113"/>
      <c r="CC202" s="113"/>
      <c r="CD202" s="113"/>
      <c r="CE202" s="113"/>
      <c r="CF202" s="113"/>
      <c r="CG202" s="113"/>
      <c r="CH202" s="113"/>
      <c r="CI202" s="113"/>
      <c r="CJ202" s="113"/>
      <c r="CK202" s="113"/>
      <c r="CL202" s="113"/>
      <c r="CM202" s="113"/>
    </row>
    <row r="203" spans="6:91" x14ac:dyDescent="0.25">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3"/>
      <c r="BC203" s="113"/>
      <c r="BD203" s="113"/>
      <c r="BE203" s="113"/>
      <c r="BF203" s="113"/>
      <c r="BG203" s="113"/>
      <c r="BH203" s="113"/>
      <c r="BI203" s="113"/>
      <c r="BJ203" s="113"/>
      <c r="BK203" s="113"/>
      <c r="BL203" s="113"/>
      <c r="BM203" s="113"/>
      <c r="BN203" s="113"/>
      <c r="BO203" s="113"/>
      <c r="BP203" s="113"/>
      <c r="BQ203" s="113"/>
      <c r="BR203" s="113"/>
      <c r="BS203" s="113"/>
      <c r="BT203" s="113"/>
      <c r="BU203" s="113"/>
      <c r="BV203" s="113"/>
      <c r="BW203" s="113"/>
      <c r="BX203" s="113"/>
      <c r="BY203" s="113"/>
      <c r="BZ203" s="113"/>
      <c r="CA203" s="113"/>
      <c r="CB203" s="113"/>
      <c r="CC203" s="113"/>
      <c r="CD203" s="113"/>
      <c r="CE203" s="113"/>
      <c r="CF203" s="113"/>
      <c r="CG203" s="113"/>
      <c r="CH203" s="113"/>
      <c r="CI203" s="113"/>
      <c r="CJ203" s="113"/>
      <c r="CK203" s="113"/>
      <c r="CL203" s="113"/>
      <c r="CM203" s="113"/>
    </row>
    <row r="204" spans="6:91" x14ac:dyDescent="0.25">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3"/>
      <c r="BC204" s="113"/>
      <c r="BD204" s="113"/>
      <c r="BE204" s="113"/>
      <c r="BF204" s="113"/>
      <c r="BG204" s="113"/>
      <c r="BH204" s="113"/>
      <c r="BI204" s="113"/>
      <c r="BJ204" s="113"/>
      <c r="BK204" s="113"/>
      <c r="BL204" s="113"/>
      <c r="BM204" s="113"/>
      <c r="BN204" s="113"/>
      <c r="BO204" s="113"/>
      <c r="BP204" s="113"/>
      <c r="BQ204" s="113"/>
      <c r="BR204" s="113"/>
      <c r="BS204" s="113"/>
      <c r="BT204" s="113"/>
      <c r="BU204" s="113"/>
      <c r="BV204" s="113"/>
      <c r="BW204" s="113"/>
      <c r="BX204" s="113"/>
      <c r="BY204" s="113"/>
      <c r="BZ204" s="113"/>
      <c r="CA204" s="113"/>
      <c r="CB204" s="113"/>
      <c r="CC204" s="113"/>
      <c r="CD204" s="113"/>
      <c r="CE204" s="113"/>
      <c r="CF204" s="113"/>
      <c r="CG204" s="113"/>
      <c r="CH204" s="113"/>
      <c r="CI204" s="113"/>
      <c r="CJ204" s="113"/>
      <c r="CK204" s="113"/>
      <c r="CL204" s="113"/>
      <c r="CM204" s="113"/>
    </row>
    <row r="205" spans="6:91" x14ac:dyDescent="0.25">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3"/>
      <c r="AY205" s="113"/>
      <c r="AZ205" s="113"/>
      <c r="BA205" s="113"/>
      <c r="BB205" s="113"/>
      <c r="BC205" s="113"/>
      <c r="BD205" s="113"/>
      <c r="BE205" s="113"/>
      <c r="BF205" s="113"/>
      <c r="BG205" s="113"/>
      <c r="BH205" s="113"/>
      <c r="BI205" s="113"/>
      <c r="BJ205" s="113"/>
      <c r="BK205" s="113"/>
      <c r="BL205" s="113"/>
      <c r="BM205" s="113"/>
      <c r="BN205" s="113"/>
      <c r="BO205" s="113"/>
      <c r="BP205" s="113"/>
      <c r="BQ205" s="113"/>
      <c r="BR205" s="113"/>
      <c r="BS205" s="113"/>
      <c r="BT205" s="113"/>
      <c r="BU205" s="113"/>
      <c r="BV205" s="113"/>
      <c r="BW205" s="113"/>
      <c r="BX205" s="113"/>
      <c r="BY205" s="113"/>
      <c r="BZ205" s="113"/>
      <c r="CA205" s="113"/>
      <c r="CB205" s="113"/>
      <c r="CC205" s="113"/>
      <c r="CD205" s="113"/>
      <c r="CE205" s="113"/>
      <c r="CF205" s="113"/>
      <c r="CG205" s="113"/>
      <c r="CH205" s="113"/>
      <c r="CI205" s="113"/>
      <c r="CJ205" s="113"/>
      <c r="CK205" s="113"/>
      <c r="CL205" s="113"/>
      <c r="CM205" s="113"/>
    </row>
    <row r="206" spans="6:91" x14ac:dyDescent="0.25">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c r="BC206" s="113"/>
      <c r="BD206" s="113"/>
      <c r="BE206" s="113"/>
      <c r="BF206" s="113"/>
      <c r="BG206" s="113"/>
      <c r="BH206" s="113"/>
      <c r="BI206" s="113"/>
      <c r="BJ206" s="113"/>
      <c r="BK206" s="113"/>
      <c r="BL206" s="113"/>
      <c r="BM206" s="113"/>
      <c r="BN206" s="113"/>
      <c r="BO206" s="113"/>
      <c r="BP206" s="113"/>
      <c r="BQ206" s="113"/>
      <c r="BR206" s="113"/>
      <c r="BS206" s="113"/>
      <c r="BT206" s="113"/>
      <c r="BU206" s="113"/>
      <c r="BV206" s="113"/>
      <c r="BW206" s="113"/>
      <c r="BX206" s="113"/>
      <c r="BY206" s="113"/>
      <c r="BZ206" s="113"/>
      <c r="CA206" s="113"/>
      <c r="CB206" s="113"/>
      <c r="CC206" s="113"/>
      <c r="CD206" s="113"/>
      <c r="CE206" s="113"/>
      <c r="CF206" s="113"/>
      <c r="CG206" s="113"/>
      <c r="CH206" s="113"/>
      <c r="CI206" s="113"/>
      <c r="CJ206" s="113"/>
      <c r="CK206" s="113"/>
      <c r="CL206" s="113"/>
      <c r="CM206" s="113"/>
    </row>
    <row r="207" spans="6:91" x14ac:dyDescent="0.25">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c r="BE207" s="113"/>
      <c r="BF207" s="113"/>
      <c r="BG207" s="113"/>
      <c r="BH207" s="113"/>
      <c r="BI207" s="113"/>
      <c r="BJ207" s="113"/>
      <c r="BK207" s="113"/>
      <c r="BL207" s="113"/>
      <c r="BM207" s="113"/>
      <c r="BN207" s="113"/>
      <c r="BO207" s="113"/>
      <c r="BP207" s="113"/>
      <c r="BQ207" s="113"/>
      <c r="BR207" s="113"/>
      <c r="BS207" s="113"/>
      <c r="BT207" s="113"/>
      <c r="BU207" s="113"/>
      <c r="BV207" s="113"/>
      <c r="BW207" s="113"/>
      <c r="BX207" s="113"/>
      <c r="BY207" s="113"/>
      <c r="BZ207" s="113"/>
      <c r="CA207" s="113"/>
      <c r="CB207" s="113"/>
      <c r="CC207" s="113"/>
      <c r="CD207" s="113"/>
      <c r="CE207" s="113"/>
      <c r="CF207" s="113"/>
      <c r="CG207" s="113"/>
      <c r="CH207" s="113"/>
      <c r="CI207" s="113"/>
      <c r="CJ207" s="113"/>
      <c r="CK207" s="113"/>
      <c r="CL207" s="113"/>
      <c r="CM207" s="113"/>
    </row>
    <row r="208" spans="6:91" x14ac:dyDescent="0.25">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c r="BC208" s="113"/>
      <c r="BD208" s="113"/>
      <c r="BE208" s="113"/>
      <c r="BF208" s="113"/>
      <c r="BG208" s="113"/>
      <c r="BH208" s="113"/>
      <c r="BI208" s="113"/>
      <c r="BJ208" s="113"/>
      <c r="BK208" s="113"/>
      <c r="BL208" s="113"/>
      <c r="BM208" s="113"/>
      <c r="BN208" s="113"/>
      <c r="BO208" s="113"/>
      <c r="BP208" s="113"/>
      <c r="BQ208" s="113"/>
      <c r="BR208" s="113"/>
      <c r="BS208" s="113"/>
      <c r="BT208" s="113"/>
      <c r="BU208" s="113"/>
      <c r="BV208" s="113"/>
      <c r="BW208" s="113"/>
      <c r="BX208" s="113"/>
      <c r="BY208" s="113"/>
      <c r="BZ208" s="113"/>
      <c r="CA208" s="113"/>
      <c r="CB208" s="113"/>
      <c r="CC208" s="113"/>
      <c r="CD208" s="113"/>
      <c r="CE208" s="113"/>
      <c r="CF208" s="113"/>
      <c r="CG208" s="113"/>
      <c r="CH208" s="113"/>
      <c r="CI208" s="113"/>
      <c r="CJ208" s="113"/>
      <c r="CK208" s="113"/>
      <c r="CL208" s="113"/>
      <c r="CM208" s="113"/>
    </row>
    <row r="209" spans="6:91" x14ac:dyDescent="0.25">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c r="BD209" s="113"/>
      <c r="BE209" s="113"/>
      <c r="BF209" s="113"/>
      <c r="BG209" s="113"/>
      <c r="BH209" s="113"/>
      <c r="BI209" s="113"/>
      <c r="BJ209" s="113"/>
      <c r="BK209" s="113"/>
      <c r="BL209" s="113"/>
      <c r="BM209" s="113"/>
      <c r="BN209" s="113"/>
      <c r="BO209" s="113"/>
      <c r="BP209" s="113"/>
      <c r="BQ209" s="113"/>
      <c r="BR209" s="113"/>
      <c r="BS209" s="113"/>
      <c r="BT209" s="113"/>
      <c r="BU209" s="113"/>
      <c r="BV209" s="113"/>
      <c r="BW209" s="113"/>
      <c r="BX209" s="113"/>
      <c r="BY209" s="113"/>
      <c r="BZ209" s="113"/>
      <c r="CA209" s="113"/>
      <c r="CB209" s="113"/>
      <c r="CC209" s="113"/>
      <c r="CD209" s="113"/>
      <c r="CE209" s="113"/>
      <c r="CF209" s="113"/>
      <c r="CG209" s="113"/>
      <c r="CH209" s="113"/>
      <c r="CI209" s="113"/>
      <c r="CJ209" s="113"/>
      <c r="CK209" s="113"/>
      <c r="CL209" s="113"/>
      <c r="CM209" s="113"/>
    </row>
    <row r="210" spans="6:91" x14ac:dyDescent="0.25">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c r="BD210" s="113"/>
      <c r="BE210" s="113"/>
      <c r="BF210" s="113"/>
      <c r="BG210" s="113"/>
      <c r="BH210" s="113"/>
      <c r="BI210" s="113"/>
      <c r="BJ210" s="113"/>
      <c r="BK210" s="113"/>
      <c r="BL210" s="113"/>
      <c r="BM210" s="113"/>
      <c r="BN210" s="113"/>
      <c r="BO210" s="113"/>
      <c r="BP210" s="113"/>
      <c r="BQ210" s="113"/>
      <c r="BR210" s="113"/>
      <c r="BS210" s="113"/>
      <c r="BT210" s="113"/>
      <c r="BU210" s="113"/>
      <c r="BV210" s="113"/>
      <c r="BW210" s="113"/>
      <c r="BX210" s="113"/>
      <c r="BY210" s="113"/>
      <c r="BZ210" s="113"/>
      <c r="CA210" s="113"/>
      <c r="CB210" s="113"/>
      <c r="CC210" s="113"/>
      <c r="CD210" s="113"/>
      <c r="CE210" s="113"/>
      <c r="CF210" s="113"/>
      <c r="CG210" s="113"/>
      <c r="CH210" s="113"/>
      <c r="CI210" s="113"/>
      <c r="CJ210" s="113"/>
      <c r="CK210" s="113"/>
      <c r="CL210" s="113"/>
      <c r="CM210" s="113"/>
    </row>
    <row r="211" spans="6:91" x14ac:dyDescent="0.25">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c r="BD211" s="113"/>
      <c r="BE211" s="113"/>
      <c r="BF211" s="113"/>
      <c r="BG211" s="113"/>
      <c r="BH211" s="113"/>
      <c r="BI211" s="113"/>
      <c r="BJ211" s="113"/>
      <c r="BK211" s="113"/>
      <c r="BL211" s="113"/>
      <c r="BM211" s="113"/>
      <c r="BN211" s="113"/>
      <c r="BO211" s="113"/>
      <c r="BP211" s="113"/>
      <c r="BQ211" s="113"/>
      <c r="BR211" s="113"/>
      <c r="BS211" s="113"/>
      <c r="BT211" s="113"/>
      <c r="BU211" s="113"/>
      <c r="BV211" s="113"/>
      <c r="BW211" s="113"/>
      <c r="BX211" s="113"/>
      <c r="BY211" s="113"/>
      <c r="BZ211" s="113"/>
      <c r="CA211" s="113"/>
      <c r="CB211" s="113"/>
      <c r="CC211" s="113"/>
      <c r="CD211" s="113"/>
      <c r="CE211" s="113"/>
      <c r="CF211" s="113"/>
      <c r="CG211" s="113"/>
      <c r="CH211" s="113"/>
      <c r="CI211" s="113"/>
      <c r="CJ211" s="113"/>
      <c r="CK211" s="113"/>
      <c r="CL211" s="113"/>
      <c r="CM211" s="113"/>
    </row>
    <row r="212" spans="6:91" x14ac:dyDescent="0.25">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3"/>
      <c r="BR212" s="113"/>
      <c r="BS212" s="113"/>
      <c r="BT212" s="113"/>
      <c r="BU212" s="113"/>
      <c r="BV212" s="113"/>
      <c r="BW212" s="113"/>
      <c r="BX212" s="113"/>
      <c r="BY212" s="113"/>
      <c r="BZ212" s="113"/>
      <c r="CA212" s="113"/>
      <c r="CB212" s="113"/>
      <c r="CC212" s="113"/>
      <c r="CD212" s="113"/>
      <c r="CE212" s="113"/>
      <c r="CF212" s="113"/>
      <c r="CG212" s="113"/>
      <c r="CH212" s="113"/>
      <c r="CI212" s="113"/>
      <c r="CJ212" s="113"/>
      <c r="CK212" s="113"/>
      <c r="CL212" s="113"/>
      <c r="CM212" s="113"/>
    </row>
    <row r="213" spans="6:91" x14ac:dyDescent="0.25">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c r="BD213" s="113"/>
      <c r="BE213" s="113"/>
      <c r="BF213" s="113"/>
      <c r="BG213" s="113"/>
      <c r="BH213" s="113"/>
      <c r="BI213" s="113"/>
      <c r="BJ213" s="113"/>
      <c r="BK213" s="113"/>
      <c r="BL213" s="113"/>
      <c r="BM213" s="113"/>
      <c r="BN213" s="113"/>
      <c r="BO213" s="113"/>
      <c r="BP213" s="113"/>
      <c r="BQ213" s="113"/>
      <c r="BR213" s="113"/>
      <c r="BS213" s="113"/>
      <c r="BT213" s="113"/>
      <c r="BU213" s="113"/>
      <c r="BV213" s="113"/>
      <c r="BW213" s="113"/>
      <c r="BX213" s="113"/>
      <c r="BY213" s="113"/>
      <c r="BZ213" s="113"/>
      <c r="CA213" s="113"/>
      <c r="CB213" s="113"/>
      <c r="CC213" s="113"/>
      <c r="CD213" s="113"/>
      <c r="CE213" s="113"/>
      <c r="CF213" s="113"/>
      <c r="CG213" s="113"/>
      <c r="CH213" s="113"/>
      <c r="CI213" s="113"/>
      <c r="CJ213" s="113"/>
      <c r="CK213" s="113"/>
      <c r="CL213" s="113"/>
      <c r="CM213" s="113"/>
    </row>
    <row r="214" spans="6:91" x14ac:dyDescent="0.25">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c r="CG214" s="113"/>
      <c r="CH214" s="113"/>
      <c r="CI214" s="113"/>
      <c r="CJ214" s="113"/>
      <c r="CK214" s="113"/>
      <c r="CL214" s="113"/>
      <c r="CM214" s="113"/>
    </row>
    <row r="215" spans="6:91" x14ac:dyDescent="0.25">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3"/>
      <c r="BQ215" s="113"/>
      <c r="BR215" s="113"/>
      <c r="BS215" s="113"/>
      <c r="BT215" s="113"/>
      <c r="BU215" s="113"/>
      <c r="BV215" s="113"/>
      <c r="BW215" s="113"/>
      <c r="BX215" s="113"/>
      <c r="BY215" s="113"/>
      <c r="BZ215" s="113"/>
      <c r="CA215" s="113"/>
      <c r="CB215" s="113"/>
      <c r="CC215" s="113"/>
      <c r="CD215" s="113"/>
      <c r="CE215" s="113"/>
      <c r="CF215" s="113"/>
      <c r="CG215" s="113"/>
      <c r="CH215" s="113"/>
      <c r="CI215" s="113"/>
      <c r="CJ215" s="113"/>
      <c r="CK215" s="113"/>
      <c r="CL215" s="113"/>
      <c r="CM215" s="113"/>
    </row>
    <row r="216" spans="6:91" x14ac:dyDescent="0.25">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3"/>
      <c r="BR216" s="113"/>
      <c r="BS216" s="113"/>
      <c r="BT216" s="113"/>
      <c r="BU216" s="113"/>
      <c r="BV216" s="113"/>
      <c r="BW216" s="113"/>
      <c r="BX216" s="113"/>
      <c r="BY216" s="113"/>
      <c r="BZ216" s="113"/>
      <c r="CA216" s="113"/>
      <c r="CB216" s="113"/>
      <c r="CC216" s="113"/>
      <c r="CD216" s="113"/>
      <c r="CE216" s="113"/>
      <c r="CF216" s="113"/>
      <c r="CG216" s="113"/>
      <c r="CH216" s="113"/>
      <c r="CI216" s="113"/>
      <c r="CJ216" s="113"/>
      <c r="CK216" s="113"/>
      <c r="CL216" s="113"/>
      <c r="CM216" s="113"/>
    </row>
    <row r="217" spans="6:91" x14ac:dyDescent="0.25">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c r="BD217" s="113"/>
      <c r="BE217" s="113"/>
      <c r="BF217" s="113"/>
      <c r="BG217" s="113"/>
      <c r="BH217" s="113"/>
      <c r="BI217" s="113"/>
      <c r="BJ217" s="113"/>
      <c r="BK217" s="113"/>
      <c r="BL217" s="113"/>
      <c r="BM217" s="113"/>
      <c r="BN217" s="113"/>
      <c r="BO217" s="113"/>
      <c r="BP217" s="113"/>
      <c r="BQ217" s="113"/>
      <c r="BR217" s="113"/>
      <c r="BS217" s="113"/>
      <c r="BT217" s="113"/>
      <c r="BU217" s="113"/>
      <c r="BV217" s="113"/>
      <c r="BW217" s="113"/>
      <c r="BX217" s="113"/>
      <c r="BY217" s="113"/>
      <c r="BZ217" s="113"/>
      <c r="CA217" s="113"/>
      <c r="CB217" s="113"/>
      <c r="CC217" s="113"/>
      <c r="CD217" s="113"/>
      <c r="CE217" s="113"/>
      <c r="CF217" s="113"/>
      <c r="CG217" s="113"/>
      <c r="CH217" s="113"/>
      <c r="CI217" s="113"/>
      <c r="CJ217" s="113"/>
      <c r="CK217" s="113"/>
      <c r="CL217" s="113"/>
      <c r="CM217" s="113"/>
    </row>
    <row r="218" spans="6:91" x14ac:dyDescent="0.25">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c r="BE218" s="113"/>
      <c r="BF218" s="113"/>
      <c r="BG218" s="113"/>
      <c r="BH218" s="113"/>
      <c r="BI218" s="113"/>
      <c r="BJ218" s="113"/>
      <c r="BK218" s="113"/>
      <c r="BL218" s="113"/>
      <c r="BM218" s="113"/>
      <c r="BN218" s="113"/>
      <c r="BO218" s="113"/>
      <c r="BP218" s="113"/>
      <c r="BQ218" s="113"/>
      <c r="BR218" s="113"/>
      <c r="BS218" s="113"/>
      <c r="BT218" s="113"/>
      <c r="BU218" s="113"/>
      <c r="BV218" s="113"/>
      <c r="BW218" s="113"/>
      <c r="BX218" s="113"/>
      <c r="BY218" s="113"/>
      <c r="BZ218" s="113"/>
      <c r="CA218" s="113"/>
      <c r="CB218" s="113"/>
      <c r="CC218" s="113"/>
      <c r="CD218" s="113"/>
      <c r="CE218" s="113"/>
      <c r="CF218" s="113"/>
      <c r="CG218" s="113"/>
      <c r="CH218" s="113"/>
      <c r="CI218" s="113"/>
      <c r="CJ218" s="113"/>
      <c r="CK218" s="113"/>
      <c r="CL218" s="113"/>
      <c r="CM218" s="113"/>
    </row>
    <row r="219" spans="6:91" x14ac:dyDescent="0.25">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3"/>
      <c r="BE219" s="113"/>
      <c r="BF219" s="113"/>
      <c r="BG219" s="113"/>
      <c r="BH219" s="113"/>
      <c r="BI219" s="113"/>
      <c r="BJ219" s="113"/>
      <c r="BK219" s="113"/>
      <c r="BL219" s="113"/>
      <c r="BM219" s="113"/>
      <c r="BN219" s="113"/>
      <c r="BO219" s="113"/>
      <c r="BP219" s="113"/>
      <c r="BQ219" s="113"/>
      <c r="BR219" s="113"/>
      <c r="BS219" s="113"/>
      <c r="BT219" s="113"/>
      <c r="BU219" s="113"/>
      <c r="BV219" s="113"/>
      <c r="BW219" s="113"/>
      <c r="BX219" s="113"/>
      <c r="BY219" s="113"/>
      <c r="BZ219" s="113"/>
      <c r="CA219" s="113"/>
      <c r="CB219" s="113"/>
      <c r="CC219" s="113"/>
      <c r="CD219" s="113"/>
      <c r="CE219" s="113"/>
      <c r="CF219" s="113"/>
      <c r="CG219" s="113"/>
      <c r="CH219" s="113"/>
      <c r="CI219" s="113"/>
      <c r="CJ219" s="113"/>
      <c r="CK219" s="113"/>
      <c r="CL219" s="113"/>
      <c r="CM219" s="113"/>
    </row>
    <row r="220" spans="6:91" x14ac:dyDescent="0.25">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c r="AW220" s="113"/>
      <c r="AX220" s="113"/>
      <c r="AY220" s="113"/>
      <c r="AZ220" s="113"/>
      <c r="BA220" s="113"/>
      <c r="BB220" s="113"/>
      <c r="BC220" s="113"/>
      <c r="BD220" s="113"/>
      <c r="BE220" s="113"/>
      <c r="BF220" s="113"/>
      <c r="BG220" s="113"/>
      <c r="BH220" s="113"/>
      <c r="BI220" s="113"/>
      <c r="BJ220" s="113"/>
      <c r="BK220" s="113"/>
      <c r="BL220" s="113"/>
      <c r="BM220" s="113"/>
      <c r="BN220" s="113"/>
      <c r="BO220" s="113"/>
      <c r="BP220" s="113"/>
      <c r="BQ220" s="113"/>
      <c r="BR220" s="113"/>
      <c r="BS220" s="113"/>
      <c r="BT220" s="113"/>
      <c r="BU220" s="113"/>
      <c r="BV220" s="113"/>
      <c r="BW220" s="113"/>
      <c r="BX220" s="113"/>
      <c r="BY220" s="113"/>
      <c r="BZ220" s="113"/>
      <c r="CA220" s="113"/>
      <c r="CB220" s="113"/>
      <c r="CC220" s="113"/>
      <c r="CD220" s="113"/>
      <c r="CE220" s="113"/>
      <c r="CF220" s="113"/>
      <c r="CG220" s="113"/>
      <c r="CH220" s="113"/>
      <c r="CI220" s="113"/>
      <c r="CJ220" s="113"/>
      <c r="CK220" s="113"/>
      <c r="CL220" s="113"/>
      <c r="CM220" s="113"/>
    </row>
    <row r="221" spans="6:91" x14ac:dyDescent="0.25">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c r="AW221" s="113"/>
      <c r="AX221" s="113"/>
      <c r="AY221" s="113"/>
      <c r="AZ221" s="113"/>
      <c r="BA221" s="113"/>
      <c r="BB221" s="113"/>
      <c r="BC221" s="113"/>
      <c r="BD221" s="113"/>
      <c r="BE221" s="113"/>
      <c r="BF221" s="113"/>
      <c r="BG221" s="113"/>
      <c r="BH221" s="113"/>
      <c r="BI221" s="113"/>
      <c r="BJ221" s="113"/>
      <c r="BK221" s="113"/>
      <c r="BL221" s="113"/>
      <c r="BM221" s="113"/>
      <c r="BN221" s="113"/>
      <c r="BO221" s="113"/>
      <c r="BP221" s="113"/>
      <c r="BQ221" s="113"/>
      <c r="BR221" s="113"/>
      <c r="BS221" s="113"/>
      <c r="BT221" s="113"/>
      <c r="BU221" s="113"/>
      <c r="BV221" s="113"/>
      <c r="BW221" s="113"/>
      <c r="BX221" s="113"/>
      <c r="BY221" s="113"/>
      <c r="BZ221" s="113"/>
      <c r="CA221" s="113"/>
      <c r="CB221" s="113"/>
      <c r="CC221" s="113"/>
      <c r="CD221" s="113"/>
      <c r="CE221" s="113"/>
      <c r="CF221" s="113"/>
      <c r="CG221" s="113"/>
      <c r="CH221" s="113"/>
      <c r="CI221" s="113"/>
      <c r="CJ221" s="113"/>
      <c r="CK221" s="113"/>
      <c r="CL221" s="113"/>
      <c r="CM221" s="113"/>
    </row>
    <row r="222" spans="6:91" x14ac:dyDescent="0.25">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3"/>
      <c r="BR222" s="113"/>
      <c r="BS222" s="113"/>
      <c r="BT222" s="113"/>
      <c r="BU222" s="113"/>
      <c r="BV222" s="113"/>
      <c r="BW222" s="113"/>
      <c r="BX222" s="113"/>
      <c r="BY222" s="113"/>
      <c r="BZ222" s="113"/>
      <c r="CA222" s="113"/>
      <c r="CB222" s="113"/>
      <c r="CC222" s="113"/>
      <c r="CD222" s="113"/>
      <c r="CE222" s="113"/>
      <c r="CF222" s="113"/>
      <c r="CG222" s="113"/>
      <c r="CH222" s="113"/>
      <c r="CI222" s="113"/>
      <c r="CJ222" s="113"/>
      <c r="CK222" s="113"/>
      <c r="CL222" s="113"/>
      <c r="CM222" s="113"/>
    </row>
    <row r="223" spans="6:91" x14ac:dyDescent="0.25">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3"/>
      <c r="BR223" s="113"/>
      <c r="BS223" s="113"/>
      <c r="BT223" s="113"/>
      <c r="BU223" s="113"/>
      <c r="BV223" s="113"/>
      <c r="BW223" s="113"/>
      <c r="BX223" s="113"/>
      <c r="BY223" s="113"/>
      <c r="BZ223" s="113"/>
      <c r="CA223" s="113"/>
      <c r="CB223" s="113"/>
      <c r="CC223" s="113"/>
      <c r="CD223" s="113"/>
      <c r="CE223" s="113"/>
      <c r="CF223" s="113"/>
      <c r="CG223" s="113"/>
      <c r="CH223" s="113"/>
      <c r="CI223" s="113"/>
      <c r="CJ223" s="113"/>
      <c r="CK223" s="113"/>
      <c r="CL223" s="113"/>
      <c r="CM223" s="113"/>
    </row>
    <row r="224" spans="6:91" x14ac:dyDescent="0.25">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3"/>
      <c r="BR224" s="113"/>
      <c r="BS224" s="113"/>
      <c r="BT224" s="113"/>
      <c r="BU224" s="113"/>
      <c r="BV224" s="113"/>
      <c r="BW224" s="113"/>
      <c r="BX224" s="113"/>
      <c r="BY224" s="113"/>
      <c r="BZ224" s="113"/>
      <c r="CA224" s="113"/>
      <c r="CB224" s="113"/>
      <c r="CC224" s="113"/>
      <c r="CD224" s="113"/>
      <c r="CE224" s="113"/>
      <c r="CF224" s="113"/>
      <c r="CG224" s="113"/>
      <c r="CH224" s="113"/>
      <c r="CI224" s="113"/>
      <c r="CJ224" s="113"/>
      <c r="CK224" s="113"/>
      <c r="CL224" s="113"/>
      <c r="CM224" s="113"/>
    </row>
    <row r="225" spans="6:91" x14ac:dyDescent="0.25">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3"/>
      <c r="BR225" s="113"/>
      <c r="BS225" s="113"/>
      <c r="BT225" s="113"/>
      <c r="BU225" s="113"/>
      <c r="BV225" s="113"/>
      <c r="BW225" s="113"/>
      <c r="BX225" s="113"/>
      <c r="BY225" s="113"/>
      <c r="BZ225" s="113"/>
      <c r="CA225" s="113"/>
      <c r="CB225" s="113"/>
      <c r="CC225" s="113"/>
      <c r="CD225" s="113"/>
      <c r="CE225" s="113"/>
      <c r="CF225" s="113"/>
      <c r="CG225" s="113"/>
      <c r="CH225" s="113"/>
      <c r="CI225" s="113"/>
      <c r="CJ225" s="113"/>
      <c r="CK225" s="113"/>
      <c r="CL225" s="113"/>
      <c r="CM225" s="113"/>
    </row>
    <row r="226" spans="6:91" x14ac:dyDescent="0.25">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c r="BD226" s="113"/>
      <c r="BE226" s="113"/>
      <c r="BF226" s="113"/>
      <c r="BG226" s="113"/>
      <c r="BH226" s="113"/>
      <c r="BI226" s="113"/>
      <c r="BJ226" s="113"/>
      <c r="BK226" s="113"/>
      <c r="BL226" s="113"/>
      <c r="BM226" s="113"/>
      <c r="BN226" s="113"/>
      <c r="BO226" s="113"/>
      <c r="BP226" s="113"/>
      <c r="BQ226" s="113"/>
      <c r="BR226" s="113"/>
      <c r="BS226" s="113"/>
      <c r="BT226" s="113"/>
      <c r="BU226" s="113"/>
      <c r="BV226" s="113"/>
      <c r="BW226" s="113"/>
      <c r="BX226" s="113"/>
      <c r="BY226" s="113"/>
      <c r="BZ226" s="113"/>
      <c r="CA226" s="113"/>
      <c r="CB226" s="113"/>
      <c r="CC226" s="113"/>
      <c r="CD226" s="113"/>
      <c r="CE226" s="113"/>
      <c r="CF226" s="113"/>
      <c r="CG226" s="113"/>
      <c r="CH226" s="113"/>
      <c r="CI226" s="113"/>
      <c r="CJ226" s="113"/>
      <c r="CK226" s="113"/>
      <c r="CL226" s="113"/>
      <c r="CM226" s="113"/>
    </row>
    <row r="227" spans="6:91" x14ac:dyDescent="0.25">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c r="BD227" s="113"/>
      <c r="BE227" s="113"/>
      <c r="BF227" s="113"/>
      <c r="BG227" s="113"/>
      <c r="BH227" s="113"/>
      <c r="BI227" s="113"/>
      <c r="BJ227" s="113"/>
      <c r="BK227" s="113"/>
      <c r="BL227" s="113"/>
      <c r="BM227" s="113"/>
      <c r="BN227" s="113"/>
      <c r="BO227" s="113"/>
      <c r="BP227" s="113"/>
      <c r="BQ227" s="113"/>
      <c r="BR227" s="113"/>
      <c r="BS227" s="113"/>
      <c r="BT227" s="113"/>
      <c r="BU227" s="113"/>
      <c r="BV227" s="113"/>
      <c r="BW227" s="113"/>
      <c r="BX227" s="113"/>
      <c r="BY227" s="113"/>
      <c r="BZ227" s="113"/>
      <c r="CA227" s="113"/>
      <c r="CB227" s="113"/>
      <c r="CC227" s="113"/>
      <c r="CD227" s="113"/>
      <c r="CE227" s="113"/>
      <c r="CF227" s="113"/>
      <c r="CG227" s="113"/>
      <c r="CH227" s="113"/>
      <c r="CI227" s="113"/>
      <c r="CJ227" s="113"/>
      <c r="CK227" s="113"/>
      <c r="CL227" s="113"/>
      <c r="CM227" s="113"/>
    </row>
    <row r="228" spans="6:91" x14ac:dyDescent="0.25">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c r="BD228" s="113"/>
      <c r="BE228" s="113"/>
      <c r="BF228" s="113"/>
      <c r="BG228" s="113"/>
      <c r="BH228" s="113"/>
      <c r="BI228" s="113"/>
      <c r="BJ228" s="113"/>
      <c r="BK228" s="113"/>
      <c r="BL228" s="113"/>
      <c r="BM228" s="113"/>
      <c r="BN228" s="113"/>
      <c r="BO228" s="113"/>
      <c r="BP228" s="113"/>
      <c r="BQ228" s="113"/>
      <c r="BR228" s="113"/>
      <c r="BS228" s="113"/>
      <c r="BT228" s="113"/>
      <c r="BU228" s="113"/>
      <c r="BV228" s="113"/>
      <c r="BW228" s="113"/>
      <c r="BX228" s="113"/>
      <c r="BY228" s="113"/>
      <c r="BZ228" s="113"/>
      <c r="CA228" s="113"/>
      <c r="CB228" s="113"/>
      <c r="CC228" s="113"/>
      <c r="CD228" s="113"/>
      <c r="CE228" s="113"/>
      <c r="CF228" s="113"/>
      <c r="CG228" s="113"/>
      <c r="CH228" s="113"/>
      <c r="CI228" s="113"/>
      <c r="CJ228" s="113"/>
      <c r="CK228" s="113"/>
      <c r="CL228" s="113"/>
      <c r="CM228" s="113"/>
    </row>
    <row r="229" spans="6:91" x14ac:dyDescent="0.25">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3"/>
      <c r="BR229" s="113"/>
      <c r="BS229" s="113"/>
      <c r="BT229" s="113"/>
      <c r="BU229" s="113"/>
      <c r="BV229" s="113"/>
      <c r="BW229" s="113"/>
      <c r="BX229" s="113"/>
      <c r="BY229" s="113"/>
      <c r="BZ229" s="113"/>
      <c r="CA229" s="113"/>
      <c r="CB229" s="113"/>
      <c r="CC229" s="113"/>
      <c r="CD229" s="113"/>
      <c r="CE229" s="113"/>
      <c r="CF229" s="113"/>
      <c r="CG229" s="113"/>
      <c r="CH229" s="113"/>
      <c r="CI229" s="113"/>
      <c r="CJ229" s="113"/>
      <c r="CK229" s="113"/>
      <c r="CL229" s="113"/>
      <c r="CM229" s="113"/>
    </row>
    <row r="230" spans="6:91" x14ac:dyDescent="0.25">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3"/>
      <c r="BR230" s="113"/>
      <c r="BS230" s="113"/>
      <c r="BT230" s="113"/>
      <c r="BU230" s="113"/>
      <c r="BV230" s="113"/>
      <c r="BW230" s="113"/>
      <c r="BX230" s="113"/>
      <c r="BY230" s="113"/>
      <c r="BZ230" s="113"/>
      <c r="CA230" s="113"/>
      <c r="CB230" s="113"/>
      <c r="CC230" s="113"/>
      <c r="CD230" s="113"/>
      <c r="CE230" s="113"/>
      <c r="CF230" s="113"/>
      <c r="CG230" s="113"/>
      <c r="CH230" s="113"/>
      <c r="CI230" s="113"/>
      <c r="CJ230" s="113"/>
      <c r="CK230" s="113"/>
      <c r="CL230" s="113"/>
      <c r="CM230" s="113"/>
    </row>
    <row r="231" spans="6:91" x14ac:dyDescent="0.25">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3"/>
      <c r="BR231" s="113"/>
      <c r="BS231" s="113"/>
      <c r="BT231" s="113"/>
      <c r="BU231" s="113"/>
      <c r="BV231" s="113"/>
      <c r="BW231" s="113"/>
      <c r="BX231" s="113"/>
      <c r="BY231" s="113"/>
      <c r="BZ231" s="113"/>
      <c r="CA231" s="113"/>
      <c r="CB231" s="113"/>
      <c r="CC231" s="113"/>
      <c r="CD231" s="113"/>
      <c r="CE231" s="113"/>
      <c r="CF231" s="113"/>
      <c r="CG231" s="113"/>
      <c r="CH231" s="113"/>
      <c r="CI231" s="113"/>
      <c r="CJ231" s="113"/>
      <c r="CK231" s="113"/>
      <c r="CL231" s="113"/>
      <c r="CM231" s="113"/>
    </row>
    <row r="232" spans="6:91" x14ac:dyDescent="0.25">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c r="BD232" s="113"/>
      <c r="BE232" s="113"/>
      <c r="BF232" s="113"/>
      <c r="BG232" s="113"/>
      <c r="BH232" s="113"/>
      <c r="BI232" s="113"/>
      <c r="BJ232" s="113"/>
      <c r="BK232" s="113"/>
      <c r="BL232" s="113"/>
      <c r="BM232" s="113"/>
      <c r="BN232" s="113"/>
      <c r="BO232" s="113"/>
      <c r="BP232" s="113"/>
      <c r="BQ232" s="113"/>
      <c r="BR232" s="113"/>
      <c r="BS232" s="113"/>
      <c r="BT232" s="113"/>
      <c r="BU232" s="113"/>
      <c r="BV232" s="113"/>
      <c r="BW232" s="113"/>
      <c r="BX232" s="113"/>
      <c r="BY232" s="113"/>
      <c r="BZ232" s="113"/>
      <c r="CA232" s="113"/>
      <c r="CB232" s="113"/>
      <c r="CC232" s="113"/>
      <c r="CD232" s="113"/>
      <c r="CE232" s="113"/>
      <c r="CF232" s="113"/>
      <c r="CG232" s="113"/>
      <c r="CH232" s="113"/>
      <c r="CI232" s="113"/>
      <c r="CJ232" s="113"/>
      <c r="CK232" s="113"/>
      <c r="CL232" s="113"/>
      <c r="CM232" s="113"/>
    </row>
    <row r="233" spans="6:91" x14ac:dyDescent="0.25">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c r="BD233" s="113"/>
      <c r="BE233" s="113"/>
      <c r="BF233" s="113"/>
      <c r="BG233" s="113"/>
      <c r="BH233" s="113"/>
      <c r="BI233" s="113"/>
      <c r="BJ233" s="113"/>
      <c r="BK233" s="113"/>
      <c r="BL233" s="113"/>
      <c r="BM233" s="113"/>
      <c r="BN233" s="113"/>
      <c r="BO233" s="113"/>
      <c r="BP233" s="113"/>
      <c r="BQ233" s="113"/>
      <c r="BR233" s="113"/>
      <c r="BS233" s="113"/>
      <c r="BT233" s="113"/>
      <c r="BU233" s="113"/>
      <c r="BV233" s="113"/>
      <c r="BW233" s="113"/>
      <c r="BX233" s="113"/>
      <c r="BY233" s="113"/>
      <c r="BZ233" s="113"/>
      <c r="CA233" s="113"/>
      <c r="CB233" s="113"/>
      <c r="CC233" s="113"/>
      <c r="CD233" s="113"/>
      <c r="CE233" s="113"/>
      <c r="CF233" s="113"/>
      <c r="CG233" s="113"/>
      <c r="CH233" s="113"/>
      <c r="CI233" s="113"/>
      <c r="CJ233" s="113"/>
      <c r="CK233" s="113"/>
      <c r="CL233" s="113"/>
      <c r="CM233" s="113"/>
    </row>
    <row r="234" spans="6:91" x14ac:dyDescent="0.25">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c r="AW234" s="113"/>
      <c r="AX234" s="113"/>
      <c r="AY234" s="113"/>
      <c r="AZ234" s="113"/>
      <c r="BA234" s="113"/>
      <c r="BB234" s="113"/>
      <c r="BC234" s="113"/>
      <c r="BD234" s="113"/>
      <c r="BE234" s="113"/>
      <c r="BF234" s="113"/>
      <c r="BG234" s="113"/>
      <c r="BH234" s="113"/>
      <c r="BI234" s="113"/>
      <c r="BJ234" s="113"/>
      <c r="BK234" s="113"/>
      <c r="BL234" s="113"/>
      <c r="BM234" s="113"/>
      <c r="BN234" s="113"/>
      <c r="BO234" s="113"/>
      <c r="BP234" s="113"/>
      <c r="BQ234" s="113"/>
      <c r="BR234" s="113"/>
      <c r="BS234" s="113"/>
      <c r="BT234" s="113"/>
      <c r="BU234" s="113"/>
      <c r="BV234" s="113"/>
      <c r="BW234" s="113"/>
      <c r="BX234" s="113"/>
      <c r="BY234" s="113"/>
      <c r="BZ234" s="113"/>
      <c r="CA234" s="113"/>
      <c r="CB234" s="113"/>
      <c r="CC234" s="113"/>
      <c r="CD234" s="113"/>
      <c r="CE234" s="113"/>
      <c r="CF234" s="113"/>
      <c r="CG234" s="113"/>
      <c r="CH234" s="113"/>
      <c r="CI234" s="113"/>
      <c r="CJ234" s="113"/>
      <c r="CK234" s="113"/>
      <c r="CL234" s="113"/>
      <c r="CM234" s="113"/>
    </row>
    <row r="235" spans="6:91" x14ac:dyDescent="0.25">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c r="BD235" s="113"/>
      <c r="BE235" s="113"/>
      <c r="BF235" s="113"/>
      <c r="BG235" s="113"/>
      <c r="BH235" s="113"/>
      <c r="BI235" s="113"/>
      <c r="BJ235" s="113"/>
      <c r="BK235" s="113"/>
      <c r="BL235" s="113"/>
      <c r="BM235" s="113"/>
      <c r="BN235" s="113"/>
      <c r="BO235" s="113"/>
      <c r="BP235" s="113"/>
      <c r="BQ235" s="113"/>
      <c r="BR235" s="113"/>
      <c r="BS235" s="113"/>
      <c r="BT235" s="113"/>
      <c r="BU235" s="113"/>
      <c r="BV235" s="113"/>
      <c r="BW235" s="113"/>
      <c r="BX235" s="113"/>
      <c r="BY235" s="113"/>
      <c r="BZ235" s="113"/>
      <c r="CA235" s="113"/>
      <c r="CB235" s="113"/>
      <c r="CC235" s="113"/>
      <c r="CD235" s="113"/>
      <c r="CE235" s="113"/>
      <c r="CF235" s="113"/>
      <c r="CG235" s="113"/>
      <c r="CH235" s="113"/>
      <c r="CI235" s="113"/>
      <c r="CJ235" s="113"/>
      <c r="CK235" s="113"/>
      <c r="CL235" s="113"/>
      <c r="CM235" s="113"/>
    </row>
    <row r="236" spans="6:91" x14ac:dyDescent="0.25">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3"/>
      <c r="BR236" s="113"/>
      <c r="BS236" s="113"/>
      <c r="BT236" s="113"/>
      <c r="BU236" s="113"/>
      <c r="BV236" s="113"/>
      <c r="BW236" s="113"/>
      <c r="BX236" s="113"/>
      <c r="BY236" s="113"/>
      <c r="BZ236" s="113"/>
      <c r="CA236" s="113"/>
      <c r="CB236" s="113"/>
      <c r="CC236" s="113"/>
      <c r="CD236" s="113"/>
      <c r="CE236" s="113"/>
      <c r="CF236" s="113"/>
      <c r="CG236" s="113"/>
      <c r="CH236" s="113"/>
      <c r="CI236" s="113"/>
      <c r="CJ236" s="113"/>
      <c r="CK236" s="113"/>
      <c r="CL236" s="113"/>
      <c r="CM236" s="113"/>
    </row>
    <row r="237" spans="6:91" x14ac:dyDescent="0.25">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c r="BE237" s="113"/>
      <c r="BF237" s="113"/>
      <c r="BG237" s="113"/>
      <c r="BH237" s="113"/>
      <c r="BI237" s="113"/>
      <c r="BJ237" s="113"/>
      <c r="BK237" s="113"/>
      <c r="BL237" s="113"/>
      <c r="BM237" s="113"/>
      <c r="BN237" s="113"/>
      <c r="BO237" s="113"/>
      <c r="BP237" s="113"/>
      <c r="BQ237" s="113"/>
      <c r="BR237" s="113"/>
      <c r="BS237" s="113"/>
      <c r="BT237" s="113"/>
      <c r="BU237" s="113"/>
      <c r="BV237" s="113"/>
      <c r="BW237" s="113"/>
      <c r="BX237" s="113"/>
      <c r="BY237" s="113"/>
      <c r="BZ237" s="113"/>
      <c r="CA237" s="113"/>
      <c r="CB237" s="113"/>
      <c r="CC237" s="113"/>
      <c r="CD237" s="113"/>
      <c r="CE237" s="113"/>
      <c r="CF237" s="113"/>
      <c r="CG237" s="113"/>
      <c r="CH237" s="113"/>
      <c r="CI237" s="113"/>
      <c r="CJ237" s="113"/>
      <c r="CK237" s="113"/>
      <c r="CL237" s="113"/>
      <c r="CM237" s="113"/>
    </row>
    <row r="238" spans="6:91" x14ac:dyDescent="0.25">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row>
    <row r="239" spans="6:91" x14ac:dyDescent="0.25">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c r="CF239" s="113"/>
      <c r="CG239" s="113"/>
      <c r="CH239" s="113"/>
      <c r="CI239" s="113"/>
      <c r="CJ239" s="113"/>
      <c r="CK239" s="113"/>
      <c r="CL239" s="113"/>
      <c r="CM239" s="113"/>
    </row>
    <row r="240" spans="6:91" x14ac:dyDescent="0.25">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3"/>
      <c r="BR240" s="113"/>
      <c r="BS240" s="113"/>
      <c r="BT240" s="113"/>
      <c r="BU240" s="113"/>
      <c r="BV240" s="113"/>
      <c r="BW240" s="113"/>
      <c r="BX240" s="113"/>
      <c r="BY240" s="113"/>
      <c r="BZ240" s="113"/>
      <c r="CA240" s="113"/>
      <c r="CB240" s="113"/>
      <c r="CC240" s="113"/>
      <c r="CD240" s="113"/>
      <c r="CE240" s="113"/>
      <c r="CF240" s="113"/>
      <c r="CG240" s="113"/>
      <c r="CH240" s="113"/>
      <c r="CI240" s="113"/>
      <c r="CJ240" s="113"/>
      <c r="CK240" s="113"/>
      <c r="CL240" s="113"/>
      <c r="CM240" s="113"/>
    </row>
    <row r="241" spans="6:91" x14ac:dyDescent="0.25">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3"/>
      <c r="BI241" s="113"/>
      <c r="BJ241" s="113"/>
      <c r="BK241" s="113"/>
      <c r="BL241" s="113"/>
      <c r="BM241" s="113"/>
      <c r="BN241" s="113"/>
      <c r="BO241" s="113"/>
      <c r="BP241" s="113"/>
      <c r="BQ241" s="113"/>
      <c r="BR241" s="113"/>
      <c r="BS241" s="113"/>
      <c r="BT241" s="113"/>
      <c r="BU241" s="113"/>
      <c r="BV241" s="113"/>
      <c r="BW241" s="113"/>
      <c r="BX241" s="113"/>
      <c r="BY241" s="113"/>
      <c r="BZ241" s="113"/>
      <c r="CA241" s="113"/>
      <c r="CB241" s="113"/>
      <c r="CC241" s="113"/>
      <c r="CD241" s="113"/>
      <c r="CE241" s="113"/>
      <c r="CF241" s="113"/>
      <c r="CG241" s="113"/>
      <c r="CH241" s="113"/>
      <c r="CI241" s="113"/>
      <c r="CJ241" s="113"/>
      <c r="CK241" s="113"/>
      <c r="CL241" s="113"/>
      <c r="CM241" s="113"/>
    </row>
    <row r="242" spans="6:91" x14ac:dyDescent="0.25">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3"/>
      <c r="BR242" s="113"/>
      <c r="BS242" s="113"/>
      <c r="BT242" s="113"/>
      <c r="BU242" s="113"/>
      <c r="BV242" s="113"/>
      <c r="BW242" s="113"/>
      <c r="BX242" s="113"/>
      <c r="BY242" s="113"/>
      <c r="BZ242" s="113"/>
      <c r="CA242" s="113"/>
      <c r="CB242" s="113"/>
      <c r="CC242" s="113"/>
      <c r="CD242" s="113"/>
      <c r="CE242" s="113"/>
      <c r="CF242" s="113"/>
      <c r="CG242" s="113"/>
      <c r="CH242" s="113"/>
      <c r="CI242" s="113"/>
      <c r="CJ242" s="113"/>
      <c r="CK242" s="113"/>
      <c r="CL242" s="113"/>
      <c r="CM242" s="113"/>
    </row>
    <row r="243" spans="6:91" x14ac:dyDescent="0.25">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c r="CG243" s="113"/>
      <c r="CH243" s="113"/>
      <c r="CI243" s="113"/>
      <c r="CJ243" s="113"/>
      <c r="CK243" s="113"/>
      <c r="CL243" s="113"/>
      <c r="CM243" s="113"/>
    </row>
    <row r="244" spans="6:91" x14ac:dyDescent="0.25">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c r="BG244" s="113"/>
      <c r="BH244" s="113"/>
      <c r="BI244" s="113"/>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c r="CG244" s="113"/>
      <c r="CH244" s="113"/>
      <c r="CI244" s="113"/>
      <c r="CJ244" s="113"/>
      <c r="CK244" s="113"/>
      <c r="CL244" s="113"/>
      <c r="CM244" s="113"/>
    </row>
    <row r="245" spans="6:91" x14ac:dyDescent="0.25">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3"/>
      <c r="BI245" s="113"/>
      <c r="BJ245" s="113"/>
      <c r="BK245" s="113"/>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c r="CF245" s="113"/>
      <c r="CG245" s="113"/>
      <c r="CH245" s="113"/>
      <c r="CI245" s="113"/>
      <c r="CJ245" s="113"/>
      <c r="CK245" s="113"/>
      <c r="CL245" s="113"/>
      <c r="CM245" s="113"/>
    </row>
    <row r="246" spans="6:91" x14ac:dyDescent="0.25">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3"/>
      <c r="BQ246" s="113"/>
      <c r="BR246" s="113"/>
      <c r="BS246" s="113"/>
      <c r="BT246" s="113"/>
      <c r="BU246" s="113"/>
      <c r="BV246" s="113"/>
      <c r="BW246" s="113"/>
      <c r="BX246" s="113"/>
      <c r="BY246" s="113"/>
      <c r="BZ246" s="113"/>
      <c r="CA246" s="113"/>
      <c r="CB246" s="113"/>
      <c r="CC246" s="113"/>
      <c r="CD246" s="113"/>
      <c r="CE246" s="113"/>
      <c r="CF246" s="113"/>
      <c r="CG246" s="113"/>
      <c r="CH246" s="113"/>
      <c r="CI246" s="113"/>
      <c r="CJ246" s="113"/>
      <c r="CK246" s="113"/>
      <c r="CL246" s="113"/>
      <c r="CM246" s="113"/>
    </row>
    <row r="247" spans="6:91" x14ac:dyDescent="0.25">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13"/>
      <c r="BH247" s="113"/>
      <c r="BI247" s="113"/>
      <c r="BJ247" s="113"/>
      <c r="BK247" s="113"/>
      <c r="BL247" s="113"/>
      <c r="BM247" s="113"/>
      <c r="BN247" s="113"/>
      <c r="BO247" s="113"/>
      <c r="BP247" s="113"/>
      <c r="BQ247" s="113"/>
      <c r="BR247" s="113"/>
      <c r="BS247" s="113"/>
      <c r="BT247" s="113"/>
      <c r="BU247" s="113"/>
      <c r="BV247" s="113"/>
      <c r="BW247" s="113"/>
      <c r="BX247" s="113"/>
      <c r="BY247" s="113"/>
      <c r="BZ247" s="113"/>
      <c r="CA247" s="113"/>
      <c r="CB247" s="113"/>
      <c r="CC247" s="113"/>
      <c r="CD247" s="113"/>
      <c r="CE247" s="113"/>
      <c r="CF247" s="113"/>
      <c r="CG247" s="113"/>
      <c r="CH247" s="113"/>
      <c r="CI247" s="113"/>
      <c r="CJ247" s="113"/>
      <c r="CK247" s="113"/>
      <c r="CL247" s="113"/>
      <c r="CM247" s="113"/>
    </row>
    <row r="248" spans="6:91" x14ac:dyDescent="0.25">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3"/>
      <c r="BI248" s="113"/>
      <c r="BJ248" s="113"/>
      <c r="BK248" s="113"/>
      <c r="BL248" s="113"/>
      <c r="BM248" s="113"/>
      <c r="BN248" s="113"/>
      <c r="BO248" s="113"/>
      <c r="BP248" s="113"/>
      <c r="BQ248" s="113"/>
      <c r="BR248" s="113"/>
      <c r="BS248" s="113"/>
      <c r="BT248" s="113"/>
      <c r="BU248" s="113"/>
      <c r="BV248" s="113"/>
      <c r="BW248" s="113"/>
      <c r="BX248" s="113"/>
      <c r="BY248" s="113"/>
      <c r="BZ248" s="113"/>
      <c r="CA248" s="113"/>
      <c r="CB248" s="113"/>
      <c r="CC248" s="113"/>
      <c r="CD248" s="113"/>
      <c r="CE248" s="113"/>
      <c r="CF248" s="113"/>
      <c r="CG248" s="113"/>
      <c r="CH248" s="113"/>
      <c r="CI248" s="113"/>
      <c r="CJ248" s="113"/>
      <c r="CK248" s="113"/>
      <c r="CL248" s="113"/>
      <c r="CM248" s="113"/>
    </row>
    <row r="249" spans="6:91" x14ac:dyDescent="0.25">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3"/>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row>
    <row r="250" spans="6:91" x14ac:dyDescent="0.25">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c r="CF250" s="113"/>
      <c r="CG250" s="113"/>
      <c r="CH250" s="113"/>
      <c r="CI250" s="113"/>
      <c r="CJ250" s="113"/>
      <c r="CK250" s="113"/>
      <c r="CL250" s="113"/>
      <c r="CM250" s="113"/>
    </row>
    <row r="251" spans="6:91" x14ac:dyDescent="0.25">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c r="CF251" s="113"/>
      <c r="CG251" s="113"/>
      <c r="CH251" s="113"/>
      <c r="CI251" s="113"/>
      <c r="CJ251" s="113"/>
      <c r="CK251" s="113"/>
      <c r="CL251" s="113"/>
      <c r="CM251" s="113"/>
    </row>
    <row r="252" spans="6:91" x14ac:dyDescent="0.25">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c r="BE252" s="113"/>
      <c r="BF252" s="113"/>
      <c r="BG252" s="113"/>
      <c r="BH252" s="113"/>
      <c r="BI252" s="113"/>
      <c r="BJ252" s="113"/>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c r="CF252" s="113"/>
      <c r="CG252" s="113"/>
      <c r="CH252" s="113"/>
      <c r="CI252" s="113"/>
      <c r="CJ252" s="113"/>
      <c r="CK252" s="113"/>
      <c r="CL252" s="113"/>
      <c r="CM252" s="113"/>
    </row>
    <row r="253" spans="6:91" x14ac:dyDescent="0.25">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3"/>
      <c r="CL253" s="113"/>
      <c r="CM253" s="113"/>
    </row>
    <row r="254" spans="6:91" x14ac:dyDescent="0.25">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3"/>
      <c r="CL254" s="113"/>
      <c r="CM254" s="113"/>
    </row>
    <row r="255" spans="6:91" x14ac:dyDescent="0.25">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3"/>
      <c r="CL255" s="113"/>
      <c r="CM255" s="113"/>
    </row>
    <row r="256" spans="6:91" x14ac:dyDescent="0.25">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3"/>
      <c r="BR256" s="113"/>
      <c r="BS256" s="113"/>
      <c r="BT256" s="113"/>
      <c r="BU256" s="113"/>
      <c r="BV256" s="113"/>
      <c r="BW256" s="113"/>
      <c r="BX256" s="113"/>
      <c r="BY256" s="113"/>
      <c r="BZ256" s="113"/>
      <c r="CA256" s="113"/>
      <c r="CB256" s="113"/>
      <c r="CC256" s="113"/>
      <c r="CD256" s="113"/>
      <c r="CE256" s="113"/>
      <c r="CF256" s="113"/>
      <c r="CG256" s="113"/>
      <c r="CH256" s="113"/>
      <c r="CI256" s="113"/>
      <c r="CJ256" s="113"/>
      <c r="CK256" s="113"/>
      <c r="CL256" s="113"/>
      <c r="CM256" s="113"/>
    </row>
    <row r="257" spans="6:91" x14ac:dyDescent="0.25">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3"/>
      <c r="BI257" s="113"/>
      <c r="BJ257" s="113"/>
      <c r="BK257" s="113"/>
      <c r="BL257" s="113"/>
      <c r="BM257" s="113"/>
      <c r="BN257" s="113"/>
      <c r="BO257" s="113"/>
      <c r="BP257" s="113"/>
      <c r="BQ257" s="113"/>
      <c r="BR257" s="113"/>
      <c r="BS257" s="113"/>
      <c r="BT257" s="113"/>
      <c r="BU257" s="113"/>
      <c r="BV257" s="113"/>
      <c r="BW257" s="113"/>
      <c r="BX257" s="113"/>
      <c r="BY257" s="113"/>
      <c r="BZ257" s="113"/>
      <c r="CA257" s="113"/>
      <c r="CB257" s="113"/>
      <c r="CC257" s="113"/>
      <c r="CD257" s="113"/>
      <c r="CE257" s="113"/>
      <c r="CF257" s="113"/>
      <c r="CG257" s="113"/>
      <c r="CH257" s="113"/>
      <c r="CI257" s="113"/>
      <c r="CJ257" s="113"/>
      <c r="CK257" s="113"/>
      <c r="CL257" s="113"/>
      <c r="CM257" s="113"/>
    </row>
    <row r="258" spans="6:91" x14ac:dyDescent="0.25">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c r="BD258" s="113"/>
      <c r="BE258" s="113"/>
      <c r="BF258" s="113"/>
      <c r="BG258" s="113"/>
      <c r="BH258" s="113"/>
      <c r="BI258" s="113"/>
      <c r="BJ258" s="113"/>
      <c r="BK258" s="113"/>
      <c r="BL258" s="113"/>
      <c r="BM258" s="113"/>
      <c r="BN258" s="113"/>
      <c r="BO258" s="113"/>
      <c r="BP258" s="113"/>
      <c r="BQ258" s="113"/>
      <c r="BR258" s="113"/>
      <c r="BS258" s="113"/>
      <c r="BT258" s="113"/>
      <c r="BU258" s="113"/>
      <c r="BV258" s="113"/>
      <c r="BW258" s="113"/>
      <c r="BX258" s="113"/>
      <c r="BY258" s="113"/>
      <c r="BZ258" s="113"/>
      <c r="CA258" s="113"/>
      <c r="CB258" s="113"/>
      <c r="CC258" s="113"/>
      <c r="CD258" s="113"/>
      <c r="CE258" s="113"/>
      <c r="CF258" s="113"/>
      <c r="CG258" s="113"/>
      <c r="CH258" s="113"/>
      <c r="CI258" s="113"/>
      <c r="CJ258" s="113"/>
      <c r="CK258" s="113"/>
      <c r="CL258" s="113"/>
      <c r="CM258" s="113"/>
    </row>
    <row r="259" spans="6:91" x14ac:dyDescent="0.25">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c r="BD259" s="113"/>
      <c r="BE259" s="113"/>
      <c r="BF259" s="113"/>
      <c r="BG259" s="113"/>
      <c r="BH259" s="113"/>
      <c r="BI259" s="113"/>
      <c r="BJ259" s="113"/>
      <c r="BK259" s="113"/>
      <c r="BL259" s="113"/>
      <c r="BM259" s="113"/>
      <c r="BN259" s="113"/>
      <c r="BO259" s="113"/>
      <c r="BP259" s="113"/>
      <c r="BQ259" s="113"/>
      <c r="BR259" s="113"/>
      <c r="BS259" s="113"/>
      <c r="BT259" s="113"/>
      <c r="BU259" s="113"/>
      <c r="BV259" s="113"/>
      <c r="BW259" s="113"/>
      <c r="BX259" s="113"/>
      <c r="BY259" s="113"/>
      <c r="BZ259" s="113"/>
      <c r="CA259" s="113"/>
      <c r="CB259" s="113"/>
      <c r="CC259" s="113"/>
      <c r="CD259" s="113"/>
      <c r="CE259" s="113"/>
      <c r="CF259" s="113"/>
      <c r="CG259" s="113"/>
      <c r="CH259" s="113"/>
      <c r="CI259" s="113"/>
      <c r="CJ259" s="113"/>
      <c r="CK259" s="113"/>
      <c r="CL259" s="113"/>
      <c r="CM259" s="113"/>
    </row>
    <row r="260" spans="6:91" x14ac:dyDescent="0.25">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3"/>
      <c r="BR260" s="113"/>
      <c r="BS260" s="113"/>
      <c r="BT260" s="113"/>
      <c r="BU260" s="113"/>
      <c r="BV260" s="113"/>
      <c r="BW260" s="113"/>
      <c r="BX260" s="113"/>
      <c r="BY260" s="113"/>
      <c r="BZ260" s="113"/>
      <c r="CA260" s="113"/>
      <c r="CB260" s="113"/>
      <c r="CC260" s="113"/>
      <c r="CD260" s="113"/>
      <c r="CE260" s="113"/>
      <c r="CF260" s="113"/>
      <c r="CG260" s="113"/>
      <c r="CH260" s="113"/>
      <c r="CI260" s="113"/>
      <c r="CJ260" s="113"/>
      <c r="CK260" s="113"/>
      <c r="CL260" s="113"/>
      <c r="CM260" s="113"/>
    </row>
    <row r="261" spans="6:91" x14ac:dyDescent="0.25">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3"/>
      <c r="BR261" s="113"/>
      <c r="BS261" s="113"/>
      <c r="BT261" s="113"/>
      <c r="BU261" s="113"/>
      <c r="BV261" s="113"/>
      <c r="BW261" s="113"/>
      <c r="BX261" s="113"/>
      <c r="BY261" s="113"/>
      <c r="BZ261" s="113"/>
      <c r="CA261" s="113"/>
      <c r="CB261" s="113"/>
      <c r="CC261" s="113"/>
      <c r="CD261" s="113"/>
      <c r="CE261" s="113"/>
      <c r="CF261" s="113"/>
      <c r="CG261" s="113"/>
      <c r="CH261" s="113"/>
      <c r="CI261" s="113"/>
      <c r="CJ261" s="113"/>
      <c r="CK261" s="113"/>
      <c r="CL261" s="113"/>
      <c r="CM261" s="113"/>
    </row>
    <row r="262" spans="6:91" x14ac:dyDescent="0.25">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113"/>
      <c r="BV262" s="113"/>
      <c r="BW262" s="113"/>
      <c r="BX262" s="113"/>
      <c r="BY262" s="113"/>
      <c r="BZ262" s="113"/>
      <c r="CA262" s="113"/>
      <c r="CB262" s="113"/>
      <c r="CC262" s="113"/>
      <c r="CD262" s="113"/>
      <c r="CE262" s="113"/>
      <c r="CF262" s="113"/>
      <c r="CG262" s="113"/>
      <c r="CH262" s="113"/>
      <c r="CI262" s="113"/>
      <c r="CJ262" s="113"/>
      <c r="CK262" s="113"/>
      <c r="CL262" s="113"/>
      <c r="CM262" s="113"/>
    </row>
    <row r="263" spans="6:91" x14ac:dyDescent="0.25">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3"/>
      <c r="BR263" s="113"/>
      <c r="BS263" s="113"/>
      <c r="BT263" s="113"/>
      <c r="BU263" s="113"/>
      <c r="BV263" s="113"/>
      <c r="BW263" s="113"/>
      <c r="BX263" s="113"/>
      <c r="BY263" s="113"/>
      <c r="BZ263" s="113"/>
      <c r="CA263" s="113"/>
      <c r="CB263" s="113"/>
      <c r="CC263" s="113"/>
      <c r="CD263" s="113"/>
      <c r="CE263" s="113"/>
      <c r="CF263" s="113"/>
      <c r="CG263" s="113"/>
      <c r="CH263" s="113"/>
      <c r="CI263" s="113"/>
      <c r="CJ263" s="113"/>
      <c r="CK263" s="113"/>
      <c r="CL263" s="113"/>
      <c r="CM263" s="113"/>
    </row>
    <row r="264" spans="6:91" x14ac:dyDescent="0.25">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c r="BY264" s="113"/>
      <c r="BZ264" s="113"/>
      <c r="CA264" s="113"/>
      <c r="CB264" s="113"/>
      <c r="CC264" s="113"/>
      <c r="CD264" s="113"/>
      <c r="CE264" s="113"/>
      <c r="CF264" s="113"/>
      <c r="CG264" s="113"/>
      <c r="CH264" s="113"/>
      <c r="CI264" s="113"/>
      <c r="CJ264" s="113"/>
      <c r="CK264" s="113"/>
      <c r="CL264" s="113"/>
      <c r="CM264" s="113"/>
    </row>
    <row r="265" spans="6:91" x14ac:dyDescent="0.25">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113"/>
      <c r="BL265" s="113"/>
      <c r="BM265" s="113"/>
      <c r="BN265" s="113"/>
      <c r="BO265" s="113"/>
      <c r="BP265" s="113"/>
      <c r="BQ265" s="113"/>
      <c r="BR265" s="113"/>
      <c r="BS265" s="113"/>
      <c r="BT265" s="113"/>
      <c r="BU265" s="113"/>
      <c r="BV265" s="113"/>
      <c r="BW265" s="113"/>
      <c r="BX265" s="113"/>
      <c r="BY265" s="113"/>
      <c r="BZ265" s="113"/>
      <c r="CA265" s="113"/>
      <c r="CB265" s="113"/>
      <c r="CC265" s="113"/>
      <c r="CD265" s="113"/>
      <c r="CE265" s="113"/>
      <c r="CF265" s="113"/>
      <c r="CG265" s="113"/>
      <c r="CH265" s="113"/>
      <c r="CI265" s="113"/>
      <c r="CJ265" s="113"/>
      <c r="CK265" s="113"/>
      <c r="CL265" s="113"/>
      <c r="CM265" s="113"/>
    </row>
    <row r="266" spans="6:91" x14ac:dyDescent="0.25">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c r="BL266" s="113"/>
      <c r="BM266" s="113"/>
      <c r="BN266" s="113"/>
      <c r="BO266" s="113"/>
      <c r="BP266" s="113"/>
      <c r="BQ266" s="113"/>
      <c r="BR266" s="113"/>
      <c r="BS266" s="113"/>
      <c r="BT266" s="113"/>
      <c r="BU266" s="113"/>
      <c r="BV266" s="113"/>
      <c r="BW266" s="113"/>
      <c r="BX266" s="113"/>
      <c r="BY266" s="113"/>
      <c r="BZ266" s="113"/>
      <c r="CA266" s="113"/>
      <c r="CB266" s="113"/>
      <c r="CC266" s="113"/>
      <c r="CD266" s="113"/>
      <c r="CE266" s="113"/>
      <c r="CF266" s="113"/>
      <c r="CG266" s="113"/>
      <c r="CH266" s="113"/>
      <c r="CI266" s="113"/>
      <c r="CJ266" s="113"/>
      <c r="CK266" s="113"/>
      <c r="CL266" s="113"/>
      <c r="CM266" s="113"/>
    </row>
    <row r="267" spans="6:91" x14ac:dyDescent="0.25">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13"/>
      <c r="BG267" s="113"/>
      <c r="BH267" s="113"/>
      <c r="BI267" s="113"/>
      <c r="BJ267" s="113"/>
      <c r="BK267" s="113"/>
      <c r="BL267" s="113"/>
      <c r="BM267" s="113"/>
      <c r="BN267" s="113"/>
      <c r="BO267" s="113"/>
      <c r="BP267" s="113"/>
      <c r="BQ267" s="113"/>
      <c r="BR267" s="113"/>
      <c r="BS267" s="113"/>
      <c r="BT267" s="113"/>
      <c r="BU267" s="113"/>
      <c r="BV267" s="113"/>
      <c r="BW267" s="113"/>
      <c r="BX267" s="113"/>
      <c r="BY267" s="113"/>
      <c r="BZ267" s="113"/>
      <c r="CA267" s="113"/>
      <c r="CB267" s="113"/>
      <c r="CC267" s="113"/>
      <c r="CD267" s="113"/>
      <c r="CE267" s="113"/>
      <c r="CF267" s="113"/>
      <c r="CG267" s="113"/>
      <c r="CH267" s="113"/>
      <c r="CI267" s="113"/>
      <c r="CJ267" s="113"/>
      <c r="CK267" s="113"/>
      <c r="CL267" s="113"/>
      <c r="CM267" s="113"/>
    </row>
    <row r="268" spans="6:91" x14ac:dyDescent="0.25">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13"/>
      <c r="BG268" s="113"/>
      <c r="BH268" s="113"/>
      <c r="BI268" s="113"/>
      <c r="BJ268" s="113"/>
      <c r="BK268" s="113"/>
      <c r="BL268" s="113"/>
      <c r="BM268" s="113"/>
      <c r="BN268" s="113"/>
      <c r="BO268" s="113"/>
      <c r="BP268" s="113"/>
      <c r="BQ268" s="113"/>
      <c r="BR268" s="113"/>
      <c r="BS268" s="113"/>
      <c r="BT268" s="113"/>
      <c r="BU268" s="113"/>
      <c r="BV268" s="113"/>
      <c r="BW268" s="113"/>
      <c r="BX268" s="113"/>
      <c r="BY268" s="113"/>
      <c r="BZ268" s="113"/>
      <c r="CA268" s="113"/>
      <c r="CB268" s="113"/>
      <c r="CC268" s="113"/>
      <c r="CD268" s="113"/>
      <c r="CE268" s="113"/>
      <c r="CF268" s="113"/>
      <c r="CG268" s="113"/>
      <c r="CH268" s="113"/>
      <c r="CI268" s="113"/>
      <c r="CJ268" s="113"/>
      <c r="CK268" s="113"/>
      <c r="CL268" s="113"/>
      <c r="CM268" s="113"/>
    </row>
    <row r="269" spans="6:91" x14ac:dyDescent="0.25">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3"/>
      <c r="BQ269" s="113"/>
      <c r="BR269" s="113"/>
      <c r="BS269" s="113"/>
      <c r="BT269" s="113"/>
      <c r="BU269" s="113"/>
      <c r="BV269" s="113"/>
      <c r="BW269" s="113"/>
      <c r="BX269" s="113"/>
      <c r="BY269" s="113"/>
      <c r="BZ269" s="113"/>
      <c r="CA269" s="113"/>
      <c r="CB269" s="113"/>
      <c r="CC269" s="113"/>
      <c r="CD269" s="113"/>
      <c r="CE269" s="113"/>
      <c r="CF269" s="113"/>
      <c r="CG269" s="113"/>
      <c r="CH269" s="113"/>
      <c r="CI269" s="113"/>
      <c r="CJ269" s="113"/>
      <c r="CK269" s="113"/>
      <c r="CL269" s="113"/>
      <c r="CM269" s="113"/>
    </row>
    <row r="270" spans="6:91" x14ac:dyDescent="0.25">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3"/>
      <c r="BR270" s="113"/>
      <c r="BS270" s="113"/>
      <c r="BT270" s="113"/>
      <c r="BU270" s="113"/>
      <c r="BV270" s="113"/>
      <c r="BW270" s="113"/>
      <c r="BX270" s="113"/>
      <c r="BY270" s="113"/>
      <c r="BZ270" s="113"/>
      <c r="CA270" s="113"/>
      <c r="CB270" s="113"/>
      <c r="CC270" s="113"/>
      <c r="CD270" s="113"/>
      <c r="CE270" s="113"/>
      <c r="CF270" s="113"/>
      <c r="CG270" s="113"/>
      <c r="CH270" s="113"/>
      <c r="CI270" s="113"/>
      <c r="CJ270" s="113"/>
      <c r="CK270" s="113"/>
      <c r="CL270" s="113"/>
      <c r="CM270" s="113"/>
    </row>
    <row r="271" spans="6:91" x14ac:dyDescent="0.25">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row>
    <row r="272" spans="6:91" x14ac:dyDescent="0.25">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c r="BG272" s="113"/>
      <c r="BH272" s="113"/>
      <c r="BI272" s="113"/>
      <c r="BJ272" s="113"/>
      <c r="BK272" s="113"/>
      <c r="BL272" s="113"/>
      <c r="BM272" s="113"/>
      <c r="BN272" s="113"/>
      <c r="BO272" s="113"/>
      <c r="BP272" s="113"/>
      <c r="BQ272" s="113"/>
      <c r="BR272" s="113"/>
      <c r="BS272" s="113"/>
      <c r="BT272" s="113"/>
      <c r="BU272" s="113"/>
      <c r="BV272" s="113"/>
      <c r="BW272" s="113"/>
      <c r="BX272" s="113"/>
      <c r="BY272" s="113"/>
      <c r="BZ272" s="113"/>
      <c r="CA272" s="113"/>
      <c r="CB272" s="113"/>
      <c r="CC272" s="113"/>
      <c r="CD272" s="113"/>
      <c r="CE272" s="113"/>
      <c r="CF272" s="113"/>
      <c r="CG272" s="113"/>
      <c r="CH272" s="113"/>
      <c r="CI272" s="113"/>
      <c r="CJ272" s="113"/>
      <c r="CK272" s="113"/>
      <c r="CL272" s="113"/>
      <c r="CM272" s="113"/>
    </row>
    <row r="273" spans="6:91" x14ac:dyDescent="0.25">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c r="BL273" s="113"/>
      <c r="BM273" s="113"/>
      <c r="BN273" s="113"/>
      <c r="BO273" s="113"/>
      <c r="BP273" s="113"/>
      <c r="BQ273" s="113"/>
      <c r="BR273" s="113"/>
      <c r="BS273" s="113"/>
      <c r="BT273" s="113"/>
      <c r="BU273" s="113"/>
      <c r="BV273" s="113"/>
      <c r="BW273" s="113"/>
      <c r="BX273" s="113"/>
      <c r="BY273" s="113"/>
      <c r="BZ273" s="113"/>
      <c r="CA273" s="113"/>
      <c r="CB273" s="113"/>
      <c r="CC273" s="113"/>
      <c r="CD273" s="113"/>
      <c r="CE273" s="113"/>
      <c r="CF273" s="113"/>
      <c r="CG273" s="113"/>
      <c r="CH273" s="113"/>
      <c r="CI273" s="113"/>
      <c r="CJ273" s="113"/>
      <c r="CK273" s="113"/>
      <c r="CL273" s="113"/>
      <c r="CM273" s="113"/>
    </row>
    <row r="274" spans="6:91" x14ac:dyDescent="0.25">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c r="BG274" s="113"/>
      <c r="BH274" s="113"/>
      <c r="BI274" s="113"/>
      <c r="BJ274" s="113"/>
      <c r="BK274" s="113"/>
      <c r="BL274" s="113"/>
      <c r="BM274" s="113"/>
      <c r="BN274" s="113"/>
      <c r="BO274" s="113"/>
      <c r="BP274" s="113"/>
      <c r="BQ274" s="113"/>
      <c r="BR274" s="113"/>
      <c r="BS274" s="113"/>
      <c r="BT274" s="113"/>
      <c r="BU274" s="113"/>
      <c r="BV274" s="113"/>
      <c r="BW274" s="113"/>
      <c r="BX274" s="113"/>
      <c r="BY274" s="113"/>
      <c r="BZ274" s="113"/>
      <c r="CA274" s="113"/>
      <c r="CB274" s="113"/>
      <c r="CC274" s="113"/>
      <c r="CD274" s="113"/>
      <c r="CE274" s="113"/>
      <c r="CF274" s="113"/>
      <c r="CG274" s="113"/>
      <c r="CH274" s="113"/>
      <c r="CI274" s="113"/>
      <c r="CJ274" s="113"/>
      <c r="CK274" s="113"/>
      <c r="CL274" s="113"/>
      <c r="CM274" s="113"/>
    </row>
    <row r="275" spans="6:91" x14ac:dyDescent="0.25">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3"/>
      <c r="AY275" s="113"/>
      <c r="AZ275" s="113"/>
      <c r="BA275" s="113"/>
      <c r="BB275" s="113"/>
      <c r="BC275" s="113"/>
      <c r="BD275" s="113"/>
      <c r="BE275" s="113"/>
      <c r="BF275" s="113"/>
      <c r="BG275" s="113"/>
      <c r="BH275" s="113"/>
      <c r="BI275" s="113"/>
      <c r="BJ275" s="113"/>
      <c r="BK275" s="113"/>
      <c r="BL275" s="113"/>
      <c r="BM275" s="113"/>
      <c r="BN275" s="113"/>
      <c r="BO275" s="113"/>
      <c r="BP275" s="113"/>
      <c r="BQ275" s="113"/>
      <c r="BR275" s="113"/>
      <c r="BS275" s="113"/>
      <c r="BT275" s="113"/>
      <c r="BU275" s="113"/>
      <c r="BV275" s="113"/>
      <c r="BW275" s="113"/>
      <c r="BX275" s="113"/>
      <c r="BY275" s="113"/>
      <c r="BZ275" s="113"/>
      <c r="CA275" s="113"/>
      <c r="CB275" s="113"/>
      <c r="CC275" s="113"/>
      <c r="CD275" s="113"/>
      <c r="CE275" s="113"/>
      <c r="CF275" s="113"/>
      <c r="CG275" s="113"/>
      <c r="CH275" s="113"/>
      <c r="CI275" s="113"/>
      <c r="CJ275" s="113"/>
      <c r="CK275" s="113"/>
      <c r="CL275" s="113"/>
      <c r="CM275" s="113"/>
    </row>
    <row r="276" spans="6:91" x14ac:dyDescent="0.25">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3"/>
      <c r="AY276" s="113"/>
      <c r="AZ276" s="113"/>
      <c r="BA276" s="113"/>
      <c r="BB276" s="113"/>
      <c r="BC276" s="113"/>
      <c r="BD276" s="113"/>
      <c r="BE276" s="113"/>
      <c r="BF276" s="113"/>
      <c r="BG276" s="113"/>
      <c r="BH276" s="113"/>
      <c r="BI276" s="113"/>
      <c r="BJ276" s="113"/>
      <c r="BK276" s="113"/>
      <c r="BL276" s="113"/>
      <c r="BM276" s="113"/>
      <c r="BN276" s="113"/>
      <c r="BO276" s="113"/>
      <c r="BP276" s="113"/>
      <c r="BQ276" s="113"/>
      <c r="BR276" s="113"/>
      <c r="BS276" s="113"/>
      <c r="BT276" s="113"/>
      <c r="BU276" s="113"/>
      <c r="BV276" s="113"/>
      <c r="BW276" s="113"/>
      <c r="BX276" s="113"/>
      <c r="BY276" s="113"/>
      <c r="BZ276" s="113"/>
      <c r="CA276" s="113"/>
      <c r="CB276" s="113"/>
      <c r="CC276" s="113"/>
      <c r="CD276" s="113"/>
      <c r="CE276" s="113"/>
      <c r="CF276" s="113"/>
      <c r="CG276" s="113"/>
      <c r="CH276" s="113"/>
      <c r="CI276" s="113"/>
      <c r="CJ276" s="113"/>
      <c r="CK276" s="113"/>
      <c r="CL276" s="113"/>
      <c r="CM276" s="113"/>
    </row>
    <row r="277" spans="6:91" x14ac:dyDescent="0.25">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13"/>
      <c r="BH277" s="113"/>
      <c r="BI277" s="113"/>
      <c r="BJ277" s="113"/>
      <c r="BK277" s="113"/>
      <c r="BL277" s="113"/>
      <c r="BM277" s="113"/>
      <c r="BN277" s="113"/>
      <c r="BO277" s="113"/>
      <c r="BP277" s="113"/>
      <c r="BQ277" s="113"/>
      <c r="BR277" s="113"/>
      <c r="BS277" s="113"/>
      <c r="BT277" s="113"/>
      <c r="BU277" s="113"/>
      <c r="BV277" s="113"/>
      <c r="BW277" s="113"/>
      <c r="BX277" s="113"/>
      <c r="BY277" s="113"/>
      <c r="BZ277" s="113"/>
      <c r="CA277" s="113"/>
      <c r="CB277" s="113"/>
      <c r="CC277" s="113"/>
      <c r="CD277" s="113"/>
      <c r="CE277" s="113"/>
      <c r="CF277" s="113"/>
      <c r="CG277" s="113"/>
      <c r="CH277" s="113"/>
      <c r="CI277" s="113"/>
      <c r="CJ277" s="113"/>
      <c r="CK277" s="113"/>
      <c r="CL277" s="113"/>
      <c r="CM277" s="113"/>
    </row>
    <row r="278" spans="6:91" x14ac:dyDescent="0.25">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3"/>
      <c r="AY278" s="113"/>
      <c r="AZ278" s="113"/>
      <c r="BA278" s="113"/>
      <c r="BB278" s="113"/>
      <c r="BC278" s="113"/>
      <c r="BD278" s="113"/>
      <c r="BE278" s="113"/>
      <c r="BF278" s="113"/>
      <c r="BG278" s="113"/>
      <c r="BH278" s="113"/>
      <c r="BI278" s="113"/>
      <c r="BJ278" s="113"/>
      <c r="BK278" s="113"/>
      <c r="BL278" s="113"/>
      <c r="BM278" s="113"/>
      <c r="BN278" s="113"/>
      <c r="BO278" s="113"/>
      <c r="BP278" s="113"/>
      <c r="BQ278" s="113"/>
      <c r="BR278" s="113"/>
      <c r="BS278" s="113"/>
      <c r="BT278" s="113"/>
      <c r="BU278" s="113"/>
      <c r="BV278" s="113"/>
      <c r="BW278" s="113"/>
      <c r="BX278" s="113"/>
      <c r="BY278" s="113"/>
      <c r="BZ278" s="113"/>
      <c r="CA278" s="113"/>
      <c r="CB278" s="113"/>
      <c r="CC278" s="113"/>
      <c r="CD278" s="113"/>
      <c r="CE278" s="113"/>
      <c r="CF278" s="113"/>
      <c r="CG278" s="113"/>
      <c r="CH278" s="113"/>
      <c r="CI278" s="113"/>
      <c r="CJ278" s="113"/>
      <c r="CK278" s="113"/>
      <c r="CL278" s="113"/>
      <c r="CM278" s="113"/>
    </row>
    <row r="279" spans="6:91" x14ac:dyDescent="0.25">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3"/>
      <c r="AY279" s="113"/>
      <c r="AZ279" s="113"/>
      <c r="BA279" s="113"/>
      <c r="BB279" s="113"/>
      <c r="BC279" s="113"/>
      <c r="BD279" s="113"/>
      <c r="BE279" s="113"/>
      <c r="BF279" s="113"/>
      <c r="BG279" s="113"/>
      <c r="BH279" s="113"/>
      <c r="BI279" s="113"/>
      <c r="BJ279" s="113"/>
      <c r="BK279" s="113"/>
      <c r="BL279" s="113"/>
      <c r="BM279" s="113"/>
      <c r="BN279" s="113"/>
      <c r="BO279" s="113"/>
      <c r="BP279" s="113"/>
      <c r="BQ279" s="113"/>
      <c r="BR279" s="113"/>
      <c r="BS279" s="113"/>
      <c r="BT279" s="113"/>
      <c r="BU279" s="113"/>
      <c r="BV279" s="113"/>
      <c r="BW279" s="113"/>
      <c r="BX279" s="113"/>
      <c r="BY279" s="113"/>
      <c r="BZ279" s="113"/>
      <c r="CA279" s="113"/>
      <c r="CB279" s="113"/>
      <c r="CC279" s="113"/>
      <c r="CD279" s="113"/>
      <c r="CE279" s="113"/>
      <c r="CF279" s="113"/>
      <c r="CG279" s="113"/>
      <c r="CH279" s="113"/>
      <c r="CI279" s="113"/>
      <c r="CJ279" s="113"/>
      <c r="CK279" s="113"/>
      <c r="CL279" s="113"/>
      <c r="CM279" s="113"/>
    </row>
    <row r="280" spans="6:91" x14ac:dyDescent="0.25">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c r="AW280" s="113"/>
      <c r="AX280" s="113"/>
      <c r="AY280" s="113"/>
      <c r="AZ280" s="113"/>
      <c r="BA280" s="113"/>
      <c r="BB280" s="113"/>
      <c r="BC280" s="113"/>
      <c r="BD280" s="113"/>
      <c r="BE280" s="113"/>
      <c r="BF280" s="113"/>
      <c r="BG280" s="113"/>
      <c r="BH280" s="113"/>
      <c r="BI280" s="113"/>
      <c r="BJ280" s="113"/>
      <c r="BK280" s="113"/>
      <c r="BL280" s="113"/>
      <c r="BM280" s="113"/>
      <c r="BN280" s="113"/>
      <c r="BO280" s="113"/>
      <c r="BP280" s="113"/>
      <c r="BQ280" s="113"/>
      <c r="BR280" s="113"/>
      <c r="BS280" s="113"/>
      <c r="BT280" s="113"/>
      <c r="BU280" s="113"/>
      <c r="BV280" s="113"/>
      <c r="BW280" s="113"/>
      <c r="BX280" s="113"/>
      <c r="BY280" s="113"/>
      <c r="BZ280" s="113"/>
      <c r="CA280" s="113"/>
      <c r="CB280" s="113"/>
      <c r="CC280" s="113"/>
      <c r="CD280" s="113"/>
      <c r="CE280" s="113"/>
      <c r="CF280" s="113"/>
      <c r="CG280" s="113"/>
      <c r="CH280" s="113"/>
      <c r="CI280" s="113"/>
      <c r="CJ280" s="113"/>
      <c r="CK280" s="113"/>
      <c r="CL280" s="113"/>
      <c r="CM280" s="113"/>
    </row>
    <row r="281" spans="6:91" x14ac:dyDescent="0.25">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3"/>
      <c r="AQ281" s="113"/>
      <c r="AR281" s="113"/>
      <c r="AS281" s="113"/>
      <c r="AT281" s="113"/>
      <c r="AU281" s="113"/>
      <c r="AV281" s="113"/>
      <c r="AW281" s="113"/>
      <c r="AX281" s="113"/>
      <c r="AY281" s="113"/>
      <c r="AZ281" s="113"/>
      <c r="BA281" s="113"/>
      <c r="BB281" s="113"/>
      <c r="BC281" s="113"/>
      <c r="BD281" s="113"/>
      <c r="BE281" s="113"/>
      <c r="BF281" s="113"/>
      <c r="BG281" s="113"/>
      <c r="BH281" s="113"/>
      <c r="BI281" s="113"/>
      <c r="BJ281" s="113"/>
      <c r="BK281" s="113"/>
      <c r="BL281" s="113"/>
      <c r="BM281" s="113"/>
      <c r="BN281" s="113"/>
      <c r="BO281" s="113"/>
      <c r="BP281" s="113"/>
      <c r="BQ281" s="113"/>
      <c r="BR281" s="113"/>
      <c r="BS281" s="113"/>
      <c r="BT281" s="113"/>
      <c r="BU281" s="113"/>
      <c r="BV281" s="113"/>
      <c r="BW281" s="113"/>
      <c r="BX281" s="113"/>
      <c r="BY281" s="113"/>
      <c r="BZ281" s="113"/>
      <c r="CA281" s="113"/>
      <c r="CB281" s="113"/>
      <c r="CC281" s="113"/>
      <c r="CD281" s="113"/>
      <c r="CE281" s="113"/>
      <c r="CF281" s="113"/>
      <c r="CG281" s="113"/>
      <c r="CH281" s="113"/>
      <c r="CI281" s="113"/>
      <c r="CJ281" s="113"/>
      <c r="CK281" s="113"/>
      <c r="CL281" s="113"/>
      <c r="CM281" s="113"/>
    </row>
    <row r="282" spans="6:91" x14ac:dyDescent="0.25">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c r="BD282" s="113"/>
      <c r="BE282" s="113"/>
      <c r="BF282" s="113"/>
      <c r="BG282" s="113"/>
      <c r="BH282" s="113"/>
      <c r="BI282" s="113"/>
      <c r="BJ282" s="113"/>
      <c r="BK282" s="113"/>
      <c r="BL282" s="113"/>
      <c r="BM282" s="113"/>
      <c r="BN282" s="113"/>
      <c r="BO282" s="113"/>
      <c r="BP282" s="113"/>
      <c r="BQ282" s="113"/>
      <c r="BR282" s="113"/>
      <c r="BS282" s="113"/>
      <c r="BT282" s="113"/>
      <c r="BU282" s="113"/>
      <c r="BV282" s="113"/>
      <c r="BW282" s="113"/>
      <c r="BX282" s="113"/>
      <c r="BY282" s="113"/>
      <c r="BZ282" s="113"/>
      <c r="CA282" s="113"/>
      <c r="CB282" s="113"/>
      <c r="CC282" s="113"/>
      <c r="CD282" s="113"/>
      <c r="CE282" s="113"/>
      <c r="CF282" s="113"/>
      <c r="CG282" s="113"/>
      <c r="CH282" s="113"/>
      <c r="CI282" s="113"/>
      <c r="CJ282" s="113"/>
      <c r="CK282" s="113"/>
      <c r="CL282" s="113"/>
      <c r="CM282" s="113"/>
    </row>
    <row r="283" spans="6:91" x14ac:dyDescent="0.25">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3"/>
      <c r="BR283" s="113"/>
      <c r="BS283" s="113"/>
      <c r="BT283" s="113"/>
      <c r="BU283" s="113"/>
      <c r="BV283" s="113"/>
      <c r="BW283" s="113"/>
      <c r="BX283" s="113"/>
      <c r="BY283" s="113"/>
      <c r="BZ283" s="113"/>
      <c r="CA283" s="113"/>
      <c r="CB283" s="113"/>
      <c r="CC283" s="113"/>
      <c r="CD283" s="113"/>
      <c r="CE283" s="113"/>
      <c r="CF283" s="113"/>
      <c r="CG283" s="113"/>
      <c r="CH283" s="113"/>
      <c r="CI283" s="113"/>
      <c r="CJ283" s="113"/>
      <c r="CK283" s="113"/>
      <c r="CL283" s="113"/>
      <c r="CM283" s="113"/>
    </row>
    <row r="284" spans="6:91" x14ac:dyDescent="0.25">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3"/>
      <c r="BR284" s="113"/>
      <c r="BS284" s="113"/>
      <c r="BT284" s="113"/>
      <c r="BU284" s="113"/>
      <c r="BV284" s="113"/>
      <c r="BW284" s="113"/>
      <c r="BX284" s="113"/>
      <c r="BY284" s="113"/>
      <c r="BZ284" s="113"/>
      <c r="CA284" s="113"/>
      <c r="CB284" s="113"/>
      <c r="CC284" s="113"/>
      <c r="CD284" s="113"/>
      <c r="CE284" s="113"/>
      <c r="CF284" s="113"/>
      <c r="CG284" s="113"/>
      <c r="CH284" s="113"/>
      <c r="CI284" s="113"/>
      <c r="CJ284" s="113"/>
      <c r="CK284" s="113"/>
      <c r="CL284" s="113"/>
      <c r="CM284" s="113"/>
    </row>
    <row r="285" spans="6:91" x14ac:dyDescent="0.25">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3"/>
      <c r="BR285" s="113"/>
      <c r="BS285" s="113"/>
      <c r="BT285" s="113"/>
      <c r="BU285" s="113"/>
      <c r="BV285" s="113"/>
      <c r="BW285" s="113"/>
      <c r="BX285" s="113"/>
      <c r="BY285" s="113"/>
      <c r="BZ285" s="113"/>
      <c r="CA285" s="113"/>
      <c r="CB285" s="113"/>
      <c r="CC285" s="113"/>
      <c r="CD285" s="113"/>
      <c r="CE285" s="113"/>
      <c r="CF285" s="113"/>
      <c r="CG285" s="113"/>
      <c r="CH285" s="113"/>
      <c r="CI285" s="113"/>
      <c r="CJ285" s="113"/>
      <c r="CK285" s="113"/>
      <c r="CL285" s="113"/>
      <c r="CM285" s="113"/>
    </row>
    <row r="286" spans="6:91" x14ac:dyDescent="0.25">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3"/>
      <c r="BR286" s="113"/>
      <c r="BS286" s="113"/>
      <c r="BT286" s="113"/>
      <c r="BU286" s="113"/>
      <c r="BV286" s="113"/>
      <c r="BW286" s="113"/>
      <c r="BX286" s="113"/>
      <c r="BY286" s="113"/>
      <c r="BZ286" s="113"/>
      <c r="CA286" s="113"/>
      <c r="CB286" s="113"/>
      <c r="CC286" s="113"/>
      <c r="CD286" s="113"/>
      <c r="CE286" s="113"/>
      <c r="CF286" s="113"/>
      <c r="CG286" s="113"/>
      <c r="CH286" s="113"/>
      <c r="CI286" s="113"/>
      <c r="CJ286" s="113"/>
      <c r="CK286" s="113"/>
      <c r="CL286" s="113"/>
      <c r="CM286" s="113"/>
    </row>
    <row r="287" spans="6:91" x14ac:dyDescent="0.25">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3"/>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3"/>
      <c r="BR287" s="113"/>
      <c r="BS287" s="113"/>
      <c r="BT287" s="113"/>
      <c r="BU287" s="113"/>
      <c r="BV287" s="113"/>
      <c r="BW287" s="113"/>
      <c r="BX287" s="113"/>
      <c r="BY287" s="113"/>
      <c r="BZ287" s="113"/>
      <c r="CA287" s="113"/>
      <c r="CB287" s="113"/>
      <c r="CC287" s="113"/>
      <c r="CD287" s="113"/>
      <c r="CE287" s="113"/>
      <c r="CF287" s="113"/>
      <c r="CG287" s="113"/>
      <c r="CH287" s="113"/>
      <c r="CI287" s="113"/>
      <c r="CJ287" s="113"/>
      <c r="CK287" s="113"/>
      <c r="CL287" s="113"/>
      <c r="CM287" s="113"/>
    </row>
    <row r="288" spans="6:91" x14ac:dyDescent="0.25">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c r="AW288" s="113"/>
      <c r="AX288" s="113"/>
      <c r="AY288" s="113"/>
      <c r="AZ288" s="113"/>
      <c r="BA288" s="113"/>
      <c r="BB288" s="113"/>
      <c r="BC288" s="113"/>
      <c r="BD288" s="113"/>
      <c r="BE288" s="113"/>
      <c r="BF288" s="113"/>
      <c r="BG288" s="113"/>
      <c r="BH288" s="113"/>
      <c r="BI288" s="113"/>
      <c r="BJ288" s="113"/>
      <c r="BK288" s="113"/>
      <c r="BL288" s="113"/>
      <c r="BM288" s="113"/>
      <c r="BN288" s="113"/>
      <c r="BO288" s="113"/>
      <c r="BP288" s="113"/>
      <c r="BQ288" s="113"/>
      <c r="BR288" s="113"/>
      <c r="BS288" s="113"/>
      <c r="BT288" s="113"/>
      <c r="BU288" s="113"/>
      <c r="BV288" s="113"/>
      <c r="BW288" s="113"/>
      <c r="BX288" s="113"/>
      <c r="BY288" s="113"/>
      <c r="BZ288" s="113"/>
      <c r="CA288" s="113"/>
      <c r="CB288" s="113"/>
      <c r="CC288" s="113"/>
      <c r="CD288" s="113"/>
      <c r="CE288" s="113"/>
      <c r="CF288" s="113"/>
      <c r="CG288" s="113"/>
      <c r="CH288" s="113"/>
      <c r="CI288" s="113"/>
      <c r="CJ288" s="113"/>
      <c r="CK288" s="113"/>
      <c r="CL288" s="113"/>
      <c r="CM288" s="113"/>
    </row>
    <row r="289" spans="6:91" x14ac:dyDescent="0.25">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3"/>
      <c r="AY289" s="113"/>
      <c r="AZ289" s="113"/>
      <c r="BA289" s="113"/>
      <c r="BB289" s="113"/>
      <c r="BC289" s="113"/>
      <c r="BD289" s="113"/>
      <c r="BE289" s="113"/>
      <c r="BF289" s="113"/>
      <c r="BG289" s="113"/>
      <c r="BH289" s="113"/>
      <c r="BI289" s="113"/>
      <c r="BJ289" s="113"/>
      <c r="BK289" s="113"/>
      <c r="BL289" s="113"/>
      <c r="BM289" s="113"/>
      <c r="BN289" s="113"/>
      <c r="BO289" s="113"/>
      <c r="BP289" s="113"/>
      <c r="BQ289" s="113"/>
      <c r="BR289" s="113"/>
      <c r="BS289" s="113"/>
      <c r="BT289" s="113"/>
      <c r="BU289" s="113"/>
      <c r="BV289" s="113"/>
      <c r="BW289" s="113"/>
      <c r="BX289" s="113"/>
      <c r="BY289" s="113"/>
      <c r="BZ289" s="113"/>
      <c r="CA289" s="113"/>
      <c r="CB289" s="113"/>
      <c r="CC289" s="113"/>
      <c r="CD289" s="113"/>
      <c r="CE289" s="113"/>
      <c r="CF289" s="113"/>
      <c r="CG289" s="113"/>
      <c r="CH289" s="113"/>
      <c r="CI289" s="113"/>
      <c r="CJ289" s="113"/>
      <c r="CK289" s="113"/>
      <c r="CL289" s="113"/>
      <c r="CM289" s="113"/>
    </row>
    <row r="290" spans="6:91" x14ac:dyDescent="0.25">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3"/>
      <c r="AY290" s="113"/>
      <c r="AZ290" s="113"/>
      <c r="BA290" s="113"/>
      <c r="BB290" s="113"/>
      <c r="BC290" s="113"/>
      <c r="BD290" s="113"/>
      <c r="BE290" s="113"/>
      <c r="BF290" s="113"/>
      <c r="BG290" s="113"/>
      <c r="BH290" s="113"/>
      <c r="BI290" s="113"/>
      <c r="BJ290" s="113"/>
      <c r="BK290" s="113"/>
      <c r="BL290" s="113"/>
      <c r="BM290" s="113"/>
      <c r="BN290" s="113"/>
      <c r="BO290" s="113"/>
      <c r="BP290" s="113"/>
      <c r="BQ290" s="113"/>
      <c r="BR290" s="113"/>
      <c r="BS290" s="113"/>
      <c r="BT290" s="113"/>
      <c r="BU290" s="113"/>
      <c r="BV290" s="113"/>
      <c r="BW290" s="113"/>
      <c r="BX290" s="113"/>
      <c r="BY290" s="113"/>
      <c r="BZ290" s="113"/>
      <c r="CA290" s="113"/>
      <c r="CB290" s="113"/>
      <c r="CC290" s="113"/>
      <c r="CD290" s="113"/>
      <c r="CE290" s="113"/>
      <c r="CF290" s="113"/>
      <c r="CG290" s="113"/>
      <c r="CH290" s="113"/>
      <c r="CI290" s="113"/>
      <c r="CJ290" s="113"/>
      <c r="CK290" s="113"/>
      <c r="CL290" s="113"/>
      <c r="CM290" s="113"/>
    </row>
    <row r="291" spans="6:91" x14ac:dyDescent="0.25">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3"/>
      <c r="AL291" s="113"/>
      <c r="AM291" s="113"/>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3"/>
      <c r="BR291" s="113"/>
      <c r="BS291" s="113"/>
      <c r="BT291" s="113"/>
      <c r="BU291" s="113"/>
      <c r="BV291" s="113"/>
      <c r="BW291" s="113"/>
      <c r="BX291" s="113"/>
      <c r="BY291" s="113"/>
      <c r="BZ291" s="113"/>
      <c r="CA291" s="113"/>
      <c r="CB291" s="113"/>
      <c r="CC291" s="113"/>
      <c r="CD291" s="113"/>
      <c r="CE291" s="113"/>
      <c r="CF291" s="113"/>
      <c r="CG291" s="113"/>
      <c r="CH291" s="113"/>
      <c r="CI291" s="113"/>
      <c r="CJ291" s="113"/>
      <c r="CK291" s="113"/>
      <c r="CL291" s="113"/>
      <c r="CM291" s="113"/>
    </row>
    <row r="292" spans="6:91" x14ac:dyDescent="0.25">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3"/>
      <c r="BR292" s="113"/>
      <c r="BS292" s="113"/>
      <c r="BT292" s="113"/>
      <c r="BU292" s="113"/>
      <c r="BV292" s="113"/>
      <c r="BW292" s="113"/>
      <c r="BX292" s="113"/>
      <c r="BY292" s="113"/>
      <c r="BZ292" s="113"/>
      <c r="CA292" s="113"/>
      <c r="CB292" s="113"/>
      <c r="CC292" s="113"/>
      <c r="CD292" s="113"/>
      <c r="CE292" s="113"/>
      <c r="CF292" s="113"/>
      <c r="CG292" s="113"/>
      <c r="CH292" s="113"/>
      <c r="CI292" s="113"/>
      <c r="CJ292" s="113"/>
      <c r="CK292" s="113"/>
      <c r="CL292" s="113"/>
      <c r="CM292" s="113"/>
    </row>
    <row r="293" spans="6:91" x14ac:dyDescent="0.25">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3"/>
      <c r="BR293" s="113"/>
      <c r="BS293" s="113"/>
      <c r="BT293" s="113"/>
      <c r="BU293" s="113"/>
      <c r="BV293" s="113"/>
      <c r="BW293" s="113"/>
      <c r="BX293" s="113"/>
      <c r="BY293" s="113"/>
      <c r="BZ293" s="113"/>
      <c r="CA293" s="113"/>
      <c r="CB293" s="113"/>
      <c r="CC293" s="113"/>
      <c r="CD293" s="113"/>
      <c r="CE293" s="113"/>
      <c r="CF293" s="113"/>
      <c r="CG293" s="113"/>
      <c r="CH293" s="113"/>
      <c r="CI293" s="113"/>
      <c r="CJ293" s="113"/>
      <c r="CK293" s="113"/>
      <c r="CL293" s="113"/>
      <c r="CM293" s="113"/>
    </row>
    <row r="294" spans="6:91" x14ac:dyDescent="0.25">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M294" s="113"/>
      <c r="BN294" s="113"/>
      <c r="BO294" s="113"/>
      <c r="BP294" s="113"/>
      <c r="BQ294" s="113"/>
      <c r="BR294" s="113"/>
      <c r="BS294" s="113"/>
      <c r="BT294" s="113"/>
      <c r="BU294" s="113"/>
      <c r="BV294" s="113"/>
      <c r="BW294" s="113"/>
      <c r="BX294" s="113"/>
      <c r="BY294" s="113"/>
      <c r="BZ294" s="113"/>
      <c r="CA294" s="113"/>
      <c r="CB294" s="113"/>
      <c r="CC294" s="113"/>
      <c r="CD294" s="113"/>
      <c r="CE294" s="113"/>
      <c r="CF294" s="113"/>
      <c r="CG294" s="113"/>
      <c r="CH294" s="113"/>
      <c r="CI294" s="113"/>
      <c r="CJ294" s="113"/>
      <c r="CK294" s="113"/>
      <c r="CL294" s="113"/>
      <c r="CM294" s="113"/>
    </row>
    <row r="295" spans="6:91" x14ac:dyDescent="0.25">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M295" s="113"/>
      <c r="BN295" s="113"/>
      <c r="BO295" s="113"/>
      <c r="BP295" s="113"/>
      <c r="BQ295" s="113"/>
      <c r="BR295" s="113"/>
      <c r="BS295" s="113"/>
      <c r="BT295" s="113"/>
      <c r="BU295" s="113"/>
      <c r="BV295" s="113"/>
      <c r="BW295" s="113"/>
      <c r="BX295" s="113"/>
      <c r="BY295" s="113"/>
      <c r="BZ295" s="113"/>
      <c r="CA295" s="113"/>
      <c r="CB295" s="113"/>
      <c r="CC295" s="113"/>
      <c r="CD295" s="113"/>
      <c r="CE295" s="113"/>
      <c r="CF295" s="113"/>
      <c r="CG295" s="113"/>
      <c r="CH295" s="113"/>
      <c r="CI295" s="113"/>
      <c r="CJ295" s="113"/>
      <c r="CK295" s="113"/>
      <c r="CL295" s="113"/>
      <c r="CM295" s="113"/>
    </row>
    <row r="296" spans="6:91" x14ac:dyDescent="0.25">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M296" s="113"/>
      <c r="BN296" s="113"/>
      <c r="BO296" s="113"/>
      <c r="BP296" s="113"/>
      <c r="BQ296" s="113"/>
      <c r="BR296" s="113"/>
      <c r="BS296" s="113"/>
      <c r="BT296" s="113"/>
      <c r="BU296" s="113"/>
      <c r="BV296" s="113"/>
      <c r="BW296" s="113"/>
      <c r="BX296" s="113"/>
      <c r="BY296" s="113"/>
      <c r="BZ296" s="113"/>
      <c r="CA296" s="113"/>
      <c r="CB296" s="113"/>
      <c r="CC296" s="113"/>
      <c r="CD296" s="113"/>
      <c r="CE296" s="113"/>
      <c r="CF296" s="113"/>
      <c r="CG296" s="113"/>
      <c r="CH296" s="113"/>
      <c r="CI296" s="113"/>
      <c r="CJ296" s="113"/>
      <c r="CK296" s="113"/>
      <c r="CL296" s="113"/>
      <c r="CM296" s="113"/>
    </row>
    <row r="297" spans="6:91" x14ac:dyDescent="0.25">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3"/>
      <c r="AL297" s="113"/>
      <c r="AM297" s="113"/>
      <c r="AN297" s="113"/>
      <c r="AO297" s="113"/>
      <c r="AP297" s="113"/>
      <c r="AQ297" s="113"/>
      <c r="AR297" s="113"/>
      <c r="AS297" s="113"/>
      <c r="AT297" s="113"/>
      <c r="AU297" s="113"/>
      <c r="AV297" s="113"/>
      <c r="AW297" s="113"/>
      <c r="AX297" s="113"/>
      <c r="AY297" s="113"/>
      <c r="AZ297" s="113"/>
      <c r="BA297" s="113"/>
      <c r="BB297" s="113"/>
      <c r="BC297" s="113"/>
      <c r="BD297" s="113"/>
      <c r="BE297" s="113"/>
      <c r="BF297" s="113"/>
      <c r="BG297" s="113"/>
      <c r="BH297" s="113"/>
      <c r="BI297" s="113"/>
      <c r="BJ297" s="113"/>
      <c r="BK297" s="113"/>
      <c r="BL297" s="113"/>
      <c r="BM297" s="113"/>
      <c r="BN297" s="113"/>
      <c r="BO297" s="113"/>
      <c r="BP297" s="113"/>
      <c r="BQ297" s="113"/>
      <c r="BR297" s="113"/>
      <c r="BS297" s="113"/>
      <c r="BT297" s="113"/>
      <c r="BU297" s="113"/>
      <c r="BV297" s="113"/>
      <c r="BW297" s="113"/>
      <c r="BX297" s="113"/>
      <c r="BY297" s="113"/>
      <c r="BZ297" s="113"/>
      <c r="CA297" s="113"/>
      <c r="CB297" s="113"/>
      <c r="CC297" s="113"/>
      <c r="CD297" s="113"/>
      <c r="CE297" s="113"/>
      <c r="CF297" s="113"/>
      <c r="CG297" s="113"/>
      <c r="CH297" s="113"/>
      <c r="CI297" s="113"/>
      <c r="CJ297" s="113"/>
      <c r="CK297" s="113"/>
      <c r="CL297" s="113"/>
      <c r="CM297" s="113"/>
    </row>
    <row r="298" spans="6:91" x14ac:dyDescent="0.25">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3"/>
      <c r="AN298" s="113"/>
      <c r="AO298" s="113"/>
      <c r="AP298" s="113"/>
      <c r="AQ298" s="113"/>
      <c r="AR298" s="113"/>
      <c r="AS298" s="113"/>
      <c r="AT298" s="113"/>
      <c r="AU298" s="113"/>
      <c r="AV298" s="113"/>
      <c r="AW298" s="113"/>
      <c r="AX298" s="113"/>
      <c r="AY298" s="113"/>
      <c r="AZ298" s="113"/>
      <c r="BA298" s="113"/>
      <c r="BB298" s="113"/>
      <c r="BC298" s="113"/>
      <c r="BD298" s="113"/>
      <c r="BE298" s="113"/>
      <c r="BF298" s="113"/>
      <c r="BG298" s="113"/>
      <c r="BH298" s="113"/>
      <c r="BI298" s="113"/>
      <c r="BJ298" s="113"/>
      <c r="BK298" s="113"/>
      <c r="BL298" s="113"/>
      <c r="BM298" s="113"/>
      <c r="BN298" s="113"/>
      <c r="BO298" s="113"/>
      <c r="BP298" s="113"/>
      <c r="BQ298" s="113"/>
      <c r="BR298" s="113"/>
      <c r="BS298" s="113"/>
      <c r="BT298" s="113"/>
      <c r="BU298" s="113"/>
      <c r="BV298" s="113"/>
      <c r="BW298" s="113"/>
      <c r="BX298" s="113"/>
      <c r="BY298" s="113"/>
      <c r="BZ298" s="113"/>
      <c r="CA298" s="113"/>
      <c r="CB298" s="113"/>
      <c r="CC298" s="113"/>
      <c r="CD298" s="113"/>
      <c r="CE298" s="113"/>
      <c r="CF298" s="113"/>
      <c r="CG298" s="113"/>
      <c r="CH298" s="113"/>
      <c r="CI298" s="113"/>
      <c r="CJ298" s="113"/>
      <c r="CK298" s="113"/>
      <c r="CL298" s="113"/>
      <c r="CM298" s="113"/>
    </row>
    <row r="299" spans="6:91" x14ac:dyDescent="0.25">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3"/>
      <c r="AF299" s="113"/>
      <c r="AG299" s="113"/>
      <c r="AH299" s="113"/>
      <c r="AI299" s="113"/>
      <c r="AJ299" s="113"/>
      <c r="AK299" s="113"/>
      <c r="AL299" s="113"/>
      <c r="AM299" s="113"/>
      <c r="AN299" s="113"/>
      <c r="AO299" s="113"/>
      <c r="AP299" s="113"/>
      <c r="AQ299" s="113"/>
      <c r="AR299" s="113"/>
      <c r="AS299" s="113"/>
      <c r="AT299" s="113"/>
      <c r="AU299" s="113"/>
      <c r="AV299" s="113"/>
      <c r="AW299" s="113"/>
      <c r="AX299" s="113"/>
      <c r="AY299" s="113"/>
      <c r="AZ299" s="113"/>
      <c r="BA299" s="113"/>
      <c r="BB299" s="113"/>
      <c r="BC299" s="113"/>
      <c r="BD299" s="113"/>
      <c r="BE299" s="113"/>
      <c r="BF299" s="113"/>
      <c r="BG299" s="113"/>
      <c r="BH299" s="113"/>
      <c r="BI299" s="113"/>
      <c r="BJ299" s="113"/>
      <c r="BK299" s="113"/>
      <c r="BL299" s="113"/>
      <c r="BM299" s="113"/>
      <c r="BN299" s="113"/>
      <c r="BO299" s="113"/>
      <c r="BP299" s="113"/>
      <c r="BQ299" s="113"/>
      <c r="BR299" s="113"/>
      <c r="BS299" s="113"/>
      <c r="BT299" s="113"/>
      <c r="BU299" s="113"/>
      <c r="BV299" s="113"/>
      <c r="BW299" s="113"/>
      <c r="BX299" s="113"/>
      <c r="BY299" s="113"/>
      <c r="BZ299" s="113"/>
      <c r="CA299" s="113"/>
      <c r="CB299" s="113"/>
      <c r="CC299" s="113"/>
      <c r="CD299" s="113"/>
      <c r="CE299" s="113"/>
      <c r="CF299" s="113"/>
      <c r="CG299" s="113"/>
      <c r="CH299" s="113"/>
      <c r="CI299" s="113"/>
      <c r="CJ299" s="113"/>
      <c r="CK299" s="113"/>
      <c r="CL299" s="113"/>
      <c r="CM299" s="113"/>
    </row>
    <row r="300" spans="6:91" x14ac:dyDescent="0.25">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3"/>
      <c r="BC300" s="113"/>
      <c r="BD300" s="113"/>
      <c r="BE300" s="113"/>
      <c r="BF300" s="113"/>
      <c r="BG300" s="113"/>
      <c r="BH300" s="113"/>
      <c r="BI300" s="113"/>
      <c r="BJ300" s="113"/>
      <c r="BK300" s="113"/>
      <c r="BL300" s="113"/>
      <c r="BM300" s="113"/>
      <c r="BN300" s="113"/>
      <c r="BO300" s="113"/>
      <c r="BP300" s="113"/>
      <c r="BQ300" s="113"/>
      <c r="BR300" s="113"/>
      <c r="BS300" s="113"/>
      <c r="BT300" s="113"/>
      <c r="BU300" s="113"/>
      <c r="BV300" s="113"/>
      <c r="BW300" s="113"/>
      <c r="BX300" s="113"/>
      <c r="BY300" s="113"/>
      <c r="BZ300" s="113"/>
      <c r="CA300" s="113"/>
      <c r="CB300" s="113"/>
      <c r="CC300" s="113"/>
      <c r="CD300" s="113"/>
      <c r="CE300" s="113"/>
      <c r="CF300" s="113"/>
      <c r="CG300" s="113"/>
      <c r="CH300" s="113"/>
      <c r="CI300" s="113"/>
      <c r="CJ300" s="113"/>
      <c r="CK300" s="113"/>
      <c r="CL300" s="113"/>
      <c r="CM300" s="113"/>
    </row>
    <row r="301" spans="6:91" x14ac:dyDescent="0.25">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c r="AM301" s="113"/>
      <c r="AN301" s="113"/>
      <c r="AO301" s="113"/>
      <c r="AP301" s="113"/>
      <c r="AQ301" s="113"/>
      <c r="AR301" s="113"/>
      <c r="AS301" s="113"/>
      <c r="AT301" s="113"/>
      <c r="AU301" s="113"/>
      <c r="AV301" s="113"/>
      <c r="AW301" s="113"/>
      <c r="AX301" s="113"/>
      <c r="AY301" s="113"/>
      <c r="AZ301" s="113"/>
      <c r="BA301" s="113"/>
      <c r="BB301" s="113"/>
      <c r="BC301" s="113"/>
      <c r="BD301" s="113"/>
      <c r="BE301" s="113"/>
      <c r="BF301" s="113"/>
      <c r="BG301" s="113"/>
      <c r="BH301" s="113"/>
      <c r="BI301" s="113"/>
      <c r="BJ301" s="113"/>
      <c r="BK301" s="113"/>
      <c r="BL301" s="113"/>
      <c r="BM301" s="113"/>
      <c r="BN301" s="113"/>
      <c r="BO301" s="113"/>
      <c r="BP301" s="113"/>
      <c r="BQ301" s="113"/>
      <c r="BR301" s="113"/>
      <c r="BS301" s="113"/>
      <c r="BT301" s="113"/>
      <c r="BU301" s="113"/>
      <c r="BV301" s="113"/>
      <c r="BW301" s="113"/>
      <c r="BX301" s="113"/>
      <c r="BY301" s="113"/>
      <c r="BZ301" s="113"/>
      <c r="CA301" s="113"/>
      <c r="CB301" s="113"/>
      <c r="CC301" s="113"/>
      <c r="CD301" s="113"/>
      <c r="CE301" s="113"/>
      <c r="CF301" s="113"/>
      <c r="CG301" s="113"/>
      <c r="CH301" s="113"/>
      <c r="CI301" s="113"/>
      <c r="CJ301" s="113"/>
      <c r="CK301" s="113"/>
      <c r="CL301" s="113"/>
      <c r="CM301" s="113"/>
    </row>
    <row r="302" spans="6:91" x14ac:dyDescent="0.25">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3"/>
      <c r="AL302" s="113"/>
      <c r="AM302" s="113"/>
      <c r="AN302" s="113"/>
      <c r="AO302" s="113"/>
      <c r="AP302" s="113"/>
      <c r="AQ302" s="113"/>
      <c r="AR302" s="113"/>
      <c r="AS302" s="113"/>
      <c r="AT302" s="113"/>
      <c r="AU302" s="113"/>
      <c r="AV302" s="113"/>
      <c r="AW302" s="113"/>
      <c r="AX302" s="113"/>
      <c r="AY302" s="113"/>
      <c r="AZ302" s="113"/>
      <c r="BA302" s="113"/>
      <c r="BB302" s="113"/>
      <c r="BC302" s="113"/>
      <c r="BD302" s="113"/>
      <c r="BE302" s="113"/>
      <c r="BF302" s="113"/>
      <c r="BG302" s="113"/>
      <c r="BH302" s="113"/>
      <c r="BI302" s="113"/>
      <c r="BJ302" s="113"/>
      <c r="BK302" s="113"/>
      <c r="BL302" s="113"/>
      <c r="BM302" s="113"/>
      <c r="BN302" s="113"/>
      <c r="BO302" s="113"/>
      <c r="BP302" s="113"/>
      <c r="BQ302" s="113"/>
      <c r="BR302" s="113"/>
      <c r="BS302" s="113"/>
      <c r="BT302" s="113"/>
      <c r="BU302" s="113"/>
      <c r="BV302" s="113"/>
      <c r="BW302" s="113"/>
      <c r="BX302" s="113"/>
      <c r="BY302" s="113"/>
      <c r="BZ302" s="113"/>
      <c r="CA302" s="113"/>
      <c r="CB302" s="113"/>
      <c r="CC302" s="113"/>
      <c r="CD302" s="113"/>
      <c r="CE302" s="113"/>
      <c r="CF302" s="113"/>
      <c r="CG302" s="113"/>
      <c r="CH302" s="113"/>
      <c r="CI302" s="113"/>
      <c r="CJ302" s="113"/>
      <c r="CK302" s="113"/>
      <c r="CL302" s="113"/>
      <c r="CM302" s="113"/>
    </row>
    <row r="303" spans="6:91" x14ac:dyDescent="0.25">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c r="AN303" s="113"/>
      <c r="AO303" s="113"/>
      <c r="AP303" s="113"/>
      <c r="AQ303" s="113"/>
      <c r="AR303" s="113"/>
      <c r="AS303" s="113"/>
      <c r="AT303" s="113"/>
      <c r="AU303" s="113"/>
      <c r="AV303" s="113"/>
      <c r="AW303" s="113"/>
      <c r="AX303" s="113"/>
      <c r="AY303" s="113"/>
      <c r="AZ303" s="113"/>
      <c r="BA303" s="113"/>
      <c r="BB303" s="113"/>
      <c r="BC303" s="113"/>
      <c r="BD303" s="113"/>
      <c r="BE303" s="113"/>
      <c r="BF303" s="113"/>
      <c r="BG303" s="113"/>
      <c r="BH303" s="113"/>
      <c r="BI303" s="113"/>
      <c r="BJ303" s="113"/>
      <c r="BK303" s="113"/>
      <c r="BL303" s="113"/>
      <c r="BM303" s="113"/>
      <c r="BN303" s="113"/>
      <c r="BO303" s="113"/>
      <c r="BP303" s="113"/>
      <c r="BQ303" s="113"/>
      <c r="BR303" s="113"/>
      <c r="BS303" s="113"/>
      <c r="BT303" s="113"/>
      <c r="BU303" s="113"/>
      <c r="BV303" s="113"/>
      <c r="BW303" s="113"/>
      <c r="BX303" s="113"/>
      <c r="BY303" s="113"/>
      <c r="BZ303" s="113"/>
      <c r="CA303" s="113"/>
      <c r="CB303" s="113"/>
      <c r="CC303" s="113"/>
      <c r="CD303" s="113"/>
      <c r="CE303" s="113"/>
      <c r="CF303" s="113"/>
      <c r="CG303" s="113"/>
      <c r="CH303" s="113"/>
      <c r="CI303" s="113"/>
      <c r="CJ303" s="113"/>
      <c r="CK303" s="113"/>
      <c r="CL303" s="113"/>
      <c r="CM303" s="113"/>
    </row>
    <row r="304" spans="6:91" x14ac:dyDescent="0.25">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3"/>
      <c r="AL304" s="113"/>
      <c r="AM304" s="113"/>
      <c r="AN304" s="113"/>
      <c r="AO304" s="113"/>
      <c r="AP304" s="113"/>
      <c r="AQ304" s="113"/>
      <c r="AR304" s="113"/>
      <c r="AS304" s="113"/>
      <c r="AT304" s="113"/>
      <c r="AU304" s="113"/>
      <c r="AV304" s="113"/>
      <c r="AW304" s="113"/>
      <c r="AX304" s="113"/>
      <c r="AY304" s="113"/>
      <c r="AZ304" s="113"/>
      <c r="BA304" s="113"/>
      <c r="BB304" s="113"/>
      <c r="BC304" s="113"/>
      <c r="BD304" s="113"/>
      <c r="BE304" s="113"/>
      <c r="BF304" s="113"/>
      <c r="BG304" s="113"/>
      <c r="BH304" s="113"/>
      <c r="BI304" s="113"/>
      <c r="BJ304" s="113"/>
      <c r="BK304" s="113"/>
      <c r="BL304" s="113"/>
      <c r="BM304" s="113"/>
      <c r="BN304" s="113"/>
      <c r="BO304" s="113"/>
      <c r="BP304" s="113"/>
      <c r="BQ304" s="113"/>
      <c r="BR304" s="113"/>
      <c r="BS304" s="113"/>
      <c r="BT304" s="113"/>
      <c r="BU304" s="113"/>
      <c r="BV304" s="113"/>
      <c r="BW304" s="113"/>
      <c r="BX304" s="113"/>
      <c r="BY304" s="113"/>
      <c r="BZ304" s="113"/>
      <c r="CA304" s="113"/>
      <c r="CB304" s="113"/>
      <c r="CC304" s="113"/>
      <c r="CD304" s="113"/>
      <c r="CE304" s="113"/>
      <c r="CF304" s="113"/>
      <c r="CG304" s="113"/>
      <c r="CH304" s="113"/>
      <c r="CI304" s="113"/>
      <c r="CJ304" s="113"/>
      <c r="CK304" s="113"/>
      <c r="CL304" s="113"/>
      <c r="CM304" s="113"/>
    </row>
    <row r="305" spans="6:91" x14ac:dyDescent="0.25">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3"/>
      <c r="AL305" s="113"/>
      <c r="AM305" s="113"/>
      <c r="AN305" s="113"/>
      <c r="AO305" s="113"/>
      <c r="AP305" s="113"/>
      <c r="AQ305" s="113"/>
      <c r="AR305" s="113"/>
      <c r="AS305" s="113"/>
      <c r="AT305" s="113"/>
      <c r="AU305" s="113"/>
      <c r="AV305" s="113"/>
      <c r="AW305" s="113"/>
      <c r="AX305" s="113"/>
      <c r="AY305" s="113"/>
      <c r="AZ305" s="113"/>
      <c r="BA305" s="113"/>
      <c r="BB305" s="113"/>
      <c r="BC305" s="113"/>
      <c r="BD305" s="113"/>
      <c r="BE305" s="113"/>
      <c r="BF305" s="113"/>
      <c r="BG305" s="113"/>
      <c r="BH305" s="113"/>
      <c r="BI305" s="113"/>
      <c r="BJ305" s="113"/>
      <c r="BK305" s="113"/>
      <c r="BL305" s="113"/>
      <c r="BM305" s="113"/>
      <c r="BN305" s="113"/>
      <c r="BO305" s="113"/>
      <c r="BP305" s="113"/>
      <c r="BQ305" s="113"/>
      <c r="BR305" s="113"/>
      <c r="BS305" s="113"/>
      <c r="BT305" s="113"/>
      <c r="BU305" s="113"/>
      <c r="BV305" s="113"/>
      <c r="BW305" s="113"/>
      <c r="BX305" s="113"/>
      <c r="BY305" s="113"/>
      <c r="BZ305" s="113"/>
      <c r="CA305" s="113"/>
      <c r="CB305" s="113"/>
      <c r="CC305" s="113"/>
      <c r="CD305" s="113"/>
      <c r="CE305" s="113"/>
      <c r="CF305" s="113"/>
      <c r="CG305" s="113"/>
      <c r="CH305" s="113"/>
      <c r="CI305" s="113"/>
      <c r="CJ305" s="113"/>
      <c r="CK305" s="113"/>
      <c r="CL305" s="113"/>
      <c r="CM305" s="113"/>
    </row>
    <row r="306" spans="6:91" x14ac:dyDescent="0.25">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AY306" s="113"/>
      <c r="AZ306" s="113"/>
      <c r="BA306" s="113"/>
      <c r="BB306" s="113"/>
      <c r="BC306" s="113"/>
      <c r="BD306" s="113"/>
      <c r="BE306" s="113"/>
      <c r="BF306" s="113"/>
      <c r="BG306" s="113"/>
      <c r="BH306" s="113"/>
      <c r="BI306" s="113"/>
      <c r="BJ306" s="113"/>
      <c r="BK306" s="113"/>
      <c r="BL306" s="113"/>
      <c r="BM306" s="113"/>
      <c r="BN306" s="113"/>
      <c r="BO306" s="113"/>
      <c r="BP306" s="113"/>
      <c r="BQ306" s="113"/>
      <c r="BR306" s="113"/>
      <c r="BS306" s="113"/>
      <c r="BT306" s="113"/>
      <c r="BU306" s="113"/>
      <c r="BV306" s="113"/>
      <c r="BW306" s="113"/>
      <c r="BX306" s="113"/>
      <c r="BY306" s="113"/>
      <c r="BZ306" s="113"/>
      <c r="CA306" s="113"/>
      <c r="CB306" s="113"/>
      <c r="CC306" s="113"/>
      <c r="CD306" s="113"/>
      <c r="CE306" s="113"/>
      <c r="CF306" s="113"/>
      <c r="CG306" s="113"/>
      <c r="CH306" s="113"/>
      <c r="CI306" s="113"/>
      <c r="CJ306" s="113"/>
      <c r="CK306" s="113"/>
      <c r="CL306" s="113"/>
      <c r="CM306" s="113"/>
    </row>
    <row r="307" spans="6:91" x14ac:dyDescent="0.25">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3"/>
      <c r="AY307" s="113"/>
      <c r="AZ307" s="113"/>
      <c r="BA307" s="113"/>
      <c r="BB307" s="113"/>
      <c r="BC307" s="113"/>
      <c r="BD307" s="113"/>
      <c r="BE307" s="113"/>
      <c r="BF307" s="113"/>
      <c r="BG307" s="113"/>
      <c r="BH307" s="113"/>
      <c r="BI307" s="113"/>
      <c r="BJ307" s="113"/>
      <c r="BK307" s="113"/>
      <c r="BL307" s="113"/>
      <c r="BM307" s="113"/>
      <c r="BN307" s="113"/>
      <c r="BO307" s="113"/>
      <c r="BP307" s="113"/>
      <c r="BQ307" s="113"/>
      <c r="BR307" s="113"/>
      <c r="BS307" s="113"/>
      <c r="BT307" s="113"/>
      <c r="BU307" s="113"/>
      <c r="BV307" s="113"/>
      <c r="BW307" s="113"/>
      <c r="BX307" s="113"/>
      <c r="BY307" s="113"/>
      <c r="BZ307" s="113"/>
      <c r="CA307" s="113"/>
      <c r="CB307" s="113"/>
      <c r="CC307" s="113"/>
      <c r="CD307" s="113"/>
      <c r="CE307" s="113"/>
      <c r="CF307" s="113"/>
      <c r="CG307" s="113"/>
      <c r="CH307" s="113"/>
      <c r="CI307" s="113"/>
      <c r="CJ307" s="113"/>
      <c r="CK307" s="113"/>
      <c r="CL307" s="113"/>
      <c r="CM307" s="113"/>
    </row>
    <row r="308" spans="6:91" x14ac:dyDescent="0.25">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3"/>
      <c r="AY308" s="113"/>
      <c r="AZ308" s="113"/>
      <c r="BA308" s="113"/>
      <c r="BB308" s="113"/>
      <c r="BC308" s="113"/>
      <c r="BD308" s="113"/>
      <c r="BE308" s="113"/>
      <c r="BF308" s="113"/>
      <c r="BG308" s="113"/>
      <c r="BH308" s="113"/>
      <c r="BI308" s="113"/>
      <c r="BJ308" s="113"/>
      <c r="BK308" s="113"/>
      <c r="BL308" s="113"/>
      <c r="BM308" s="113"/>
      <c r="BN308" s="113"/>
      <c r="BO308" s="113"/>
      <c r="BP308" s="113"/>
      <c r="BQ308" s="113"/>
      <c r="BR308" s="113"/>
      <c r="BS308" s="113"/>
      <c r="BT308" s="113"/>
      <c r="BU308" s="113"/>
      <c r="BV308" s="113"/>
      <c r="BW308" s="113"/>
      <c r="BX308" s="113"/>
      <c r="BY308" s="113"/>
      <c r="BZ308" s="113"/>
      <c r="CA308" s="113"/>
      <c r="CB308" s="113"/>
      <c r="CC308" s="113"/>
      <c r="CD308" s="113"/>
      <c r="CE308" s="113"/>
      <c r="CF308" s="113"/>
      <c r="CG308" s="113"/>
      <c r="CH308" s="113"/>
      <c r="CI308" s="113"/>
      <c r="CJ308" s="113"/>
      <c r="CK308" s="113"/>
      <c r="CL308" s="113"/>
      <c r="CM308" s="113"/>
    </row>
    <row r="309" spans="6:91" x14ac:dyDescent="0.25">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3"/>
      <c r="AL309" s="113"/>
      <c r="AM309" s="113"/>
      <c r="AN309" s="113"/>
      <c r="AO309" s="113"/>
      <c r="AP309" s="113"/>
      <c r="AQ309" s="113"/>
      <c r="AR309" s="113"/>
      <c r="AS309" s="113"/>
      <c r="AT309" s="113"/>
      <c r="AU309" s="113"/>
      <c r="AV309" s="113"/>
      <c r="AW309" s="113"/>
      <c r="AX309" s="113"/>
      <c r="AY309" s="113"/>
      <c r="AZ309" s="113"/>
      <c r="BA309" s="113"/>
      <c r="BB309" s="113"/>
      <c r="BC309" s="113"/>
      <c r="BD309" s="113"/>
      <c r="BE309" s="113"/>
      <c r="BF309" s="113"/>
      <c r="BG309" s="113"/>
      <c r="BH309" s="113"/>
      <c r="BI309" s="113"/>
      <c r="BJ309" s="113"/>
      <c r="BK309" s="113"/>
      <c r="BL309" s="113"/>
      <c r="BM309" s="113"/>
      <c r="BN309" s="113"/>
      <c r="BO309" s="113"/>
      <c r="BP309" s="113"/>
      <c r="BQ309" s="113"/>
      <c r="BR309" s="113"/>
      <c r="BS309" s="113"/>
      <c r="BT309" s="113"/>
      <c r="BU309" s="113"/>
      <c r="BV309" s="113"/>
      <c r="BW309" s="113"/>
      <c r="BX309" s="113"/>
      <c r="BY309" s="113"/>
      <c r="BZ309" s="113"/>
      <c r="CA309" s="113"/>
      <c r="CB309" s="113"/>
      <c r="CC309" s="113"/>
      <c r="CD309" s="113"/>
      <c r="CE309" s="113"/>
      <c r="CF309" s="113"/>
      <c r="CG309" s="113"/>
      <c r="CH309" s="113"/>
      <c r="CI309" s="113"/>
      <c r="CJ309" s="113"/>
      <c r="CK309" s="113"/>
      <c r="CL309" s="113"/>
      <c r="CM309" s="113"/>
    </row>
    <row r="310" spans="6:91" x14ac:dyDescent="0.25">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3"/>
      <c r="AL310" s="113"/>
      <c r="AM310" s="113"/>
      <c r="AN310" s="113"/>
      <c r="AO310" s="113"/>
      <c r="AP310" s="113"/>
      <c r="AQ310" s="113"/>
      <c r="AR310" s="113"/>
      <c r="AS310" s="113"/>
      <c r="AT310" s="113"/>
      <c r="AU310" s="113"/>
      <c r="AV310" s="113"/>
      <c r="AW310" s="113"/>
      <c r="AX310" s="113"/>
      <c r="AY310" s="113"/>
      <c r="AZ310" s="113"/>
      <c r="BA310" s="113"/>
      <c r="BB310" s="113"/>
      <c r="BC310" s="113"/>
      <c r="BD310" s="113"/>
      <c r="BE310" s="113"/>
      <c r="BF310" s="113"/>
      <c r="BG310" s="113"/>
      <c r="BH310" s="113"/>
      <c r="BI310" s="113"/>
      <c r="BJ310" s="113"/>
      <c r="BK310" s="113"/>
      <c r="BL310" s="113"/>
      <c r="BM310" s="113"/>
      <c r="BN310" s="113"/>
      <c r="BO310" s="113"/>
      <c r="BP310" s="113"/>
      <c r="BQ310" s="113"/>
      <c r="BR310" s="113"/>
      <c r="BS310" s="113"/>
      <c r="BT310" s="113"/>
      <c r="BU310" s="113"/>
      <c r="BV310" s="113"/>
      <c r="BW310" s="113"/>
      <c r="BX310" s="113"/>
      <c r="BY310" s="113"/>
      <c r="BZ310" s="113"/>
      <c r="CA310" s="113"/>
      <c r="CB310" s="113"/>
      <c r="CC310" s="113"/>
      <c r="CD310" s="113"/>
      <c r="CE310" s="113"/>
      <c r="CF310" s="113"/>
      <c r="CG310" s="113"/>
      <c r="CH310" s="113"/>
      <c r="CI310" s="113"/>
      <c r="CJ310" s="113"/>
      <c r="CK310" s="113"/>
      <c r="CL310" s="113"/>
      <c r="CM310" s="113"/>
    </row>
    <row r="311" spans="6:91" x14ac:dyDescent="0.25">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3"/>
      <c r="AY311" s="113"/>
      <c r="AZ311" s="113"/>
      <c r="BA311" s="113"/>
      <c r="BB311" s="113"/>
      <c r="BC311" s="113"/>
      <c r="BD311" s="113"/>
      <c r="BE311" s="113"/>
      <c r="BF311" s="113"/>
      <c r="BG311" s="113"/>
      <c r="BH311" s="113"/>
      <c r="BI311" s="113"/>
      <c r="BJ311" s="113"/>
      <c r="BK311" s="113"/>
      <c r="BL311" s="113"/>
      <c r="BM311" s="113"/>
      <c r="BN311" s="113"/>
      <c r="BO311" s="113"/>
      <c r="BP311" s="113"/>
      <c r="BQ311" s="113"/>
      <c r="BR311" s="113"/>
      <c r="BS311" s="113"/>
      <c r="BT311" s="113"/>
      <c r="BU311" s="113"/>
      <c r="BV311" s="113"/>
      <c r="BW311" s="113"/>
      <c r="BX311" s="113"/>
      <c r="BY311" s="113"/>
      <c r="BZ311" s="113"/>
      <c r="CA311" s="113"/>
      <c r="CB311" s="113"/>
      <c r="CC311" s="113"/>
      <c r="CD311" s="113"/>
      <c r="CE311" s="113"/>
      <c r="CF311" s="113"/>
      <c r="CG311" s="113"/>
      <c r="CH311" s="113"/>
      <c r="CI311" s="113"/>
      <c r="CJ311" s="113"/>
      <c r="CK311" s="113"/>
      <c r="CL311" s="113"/>
      <c r="CM311" s="113"/>
    </row>
    <row r="312" spans="6:91" x14ac:dyDescent="0.25">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3"/>
      <c r="AL312" s="113"/>
      <c r="AM312" s="113"/>
      <c r="AN312" s="113"/>
      <c r="AO312" s="113"/>
      <c r="AP312" s="113"/>
      <c r="AQ312" s="113"/>
      <c r="AR312" s="113"/>
      <c r="AS312" s="113"/>
      <c r="AT312" s="113"/>
      <c r="AU312" s="113"/>
      <c r="AV312" s="113"/>
      <c r="AW312" s="113"/>
      <c r="AX312" s="113"/>
      <c r="AY312" s="113"/>
      <c r="AZ312" s="113"/>
      <c r="BA312" s="113"/>
      <c r="BB312" s="113"/>
      <c r="BC312" s="113"/>
      <c r="BD312" s="113"/>
      <c r="BE312" s="113"/>
      <c r="BF312" s="113"/>
      <c r="BG312" s="113"/>
      <c r="BH312" s="113"/>
      <c r="BI312" s="113"/>
      <c r="BJ312" s="113"/>
      <c r="BK312" s="113"/>
      <c r="BL312" s="113"/>
      <c r="BM312" s="113"/>
      <c r="BN312" s="113"/>
      <c r="BO312" s="113"/>
      <c r="BP312" s="113"/>
      <c r="BQ312" s="113"/>
      <c r="BR312" s="113"/>
      <c r="BS312" s="113"/>
      <c r="BT312" s="113"/>
      <c r="BU312" s="113"/>
      <c r="BV312" s="113"/>
      <c r="BW312" s="113"/>
      <c r="BX312" s="113"/>
      <c r="BY312" s="113"/>
      <c r="BZ312" s="113"/>
      <c r="CA312" s="113"/>
      <c r="CB312" s="113"/>
      <c r="CC312" s="113"/>
      <c r="CD312" s="113"/>
      <c r="CE312" s="113"/>
      <c r="CF312" s="113"/>
      <c r="CG312" s="113"/>
      <c r="CH312" s="113"/>
      <c r="CI312" s="113"/>
      <c r="CJ312" s="113"/>
      <c r="CK312" s="113"/>
      <c r="CL312" s="113"/>
      <c r="CM312" s="113"/>
    </row>
    <row r="313" spans="6:91" x14ac:dyDescent="0.25">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c r="AM313" s="113"/>
      <c r="AN313" s="113"/>
      <c r="AO313" s="113"/>
      <c r="AP313" s="113"/>
      <c r="AQ313" s="113"/>
      <c r="AR313" s="113"/>
      <c r="AS313" s="113"/>
      <c r="AT313" s="113"/>
      <c r="AU313" s="113"/>
      <c r="AV313" s="113"/>
      <c r="AW313" s="113"/>
      <c r="AX313" s="113"/>
      <c r="AY313" s="113"/>
      <c r="AZ313" s="113"/>
      <c r="BA313" s="113"/>
      <c r="BB313" s="113"/>
      <c r="BC313" s="113"/>
      <c r="BD313" s="113"/>
      <c r="BE313" s="113"/>
      <c r="BF313" s="113"/>
      <c r="BG313" s="113"/>
      <c r="BH313" s="113"/>
      <c r="BI313" s="113"/>
      <c r="BJ313" s="113"/>
      <c r="BK313" s="113"/>
      <c r="BL313" s="113"/>
      <c r="BM313" s="113"/>
      <c r="BN313" s="113"/>
      <c r="BO313" s="113"/>
      <c r="BP313" s="113"/>
      <c r="BQ313" s="113"/>
      <c r="BR313" s="113"/>
      <c r="BS313" s="113"/>
      <c r="BT313" s="113"/>
      <c r="BU313" s="113"/>
      <c r="BV313" s="113"/>
      <c r="BW313" s="113"/>
      <c r="BX313" s="113"/>
      <c r="BY313" s="113"/>
      <c r="BZ313" s="113"/>
      <c r="CA313" s="113"/>
      <c r="CB313" s="113"/>
      <c r="CC313" s="113"/>
      <c r="CD313" s="113"/>
      <c r="CE313" s="113"/>
      <c r="CF313" s="113"/>
      <c r="CG313" s="113"/>
      <c r="CH313" s="113"/>
      <c r="CI313" s="113"/>
      <c r="CJ313" s="113"/>
      <c r="CK313" s="113"/>
      <c r="CL313" s="113"/>
      <c r="CM313" s="113"/>
    </row>
    <row r="314" spans="6:91" x14ac:dyDescent="0.25">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3"/>
      <c r="AL314" s="113"/>
      <c r="AM314" s="113"/>
      <c r="AN314" s="113"/>
      <c r="AO314" s="113"/>
      <c r="AP314" s="113"/>
      <c r="AQ314" s="113"/>
      <c r="AR314" s="113"/>
      <c r="AS314" s="113"/>
      <c r="AT314" s="113"/>
      <c r="AU314" s="113"/>
      <c r="AV314" s="113"/>
      <c r="AW314" s="113"/>
      <c r="AX314" s="113"/>
      <c r="AY314" s="113"/>
      <c r="AZ314" s="113"/>
      <c r="BA314" s="113"/>
      <c r="BB314" s="113"/>
      <c r="BC314" s="113"/>
      <c r="BD314" s="113"/>
      <c r="BE314" s="113"/>
      <c r="BF314" s="113"/>
      <c r="BG314" s="113"/>
      <c r="BH314" s="113"/>
      <c r="BI314" s="113"/>
      <c r="BJ314" s="113"/>
      <c r="BK314" s="113"/>
      <c r="BL314" s="113"/>
      <c r="BM314" s="113"/>
      <c r="BN314" s="113"/>
      <c r="BO314" s="113"/>
      <c r="BP314" s="113"/>
      <c r="BQ314" s="113"/>
      <c r="BR314" s="113"/>
      <c r="BS314" s="113"/>
      <c r="BT314" s="113"/>
      <c r="BU314" s="113"/>
      <c r="BV314" s="113"/>
      <c r="BW314" s="113"/>
      <c r="BX314" s="113"/>
      <c r="BY314" s="113"/>
      <c r="BZ314" s="113"/>
      <c r="CA314" s="113"/>
      <c r="CB314" s="113"/>
      <c r="CC314" s="113"/>
      <c r="CD314" s="113"/>
      <c r="CE314" s="113"/>
      <c r="CF314" s="113"/>
      <c r="CG314" s="113"/>
      <c r="CH314" s="113"/>
      <c r="CI314" s="113"/>
      <c r="CJ314" s="113"/>
      <c r="CK314" s="113"/>
      <c r="CL314" s="113"/>
      <c r="CM314" s="113"/>
    </row>
    <row r="315" spans="6:91" x14ac:dyDescent="0.25">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3"/>
      <c r="BR315" s="113"/>
      <c r="BS315" s="113"/>
      <c r="BT315" s="113"/>
      <c r="BU315" s="113"/>
      <c r="BV315" s="113"/>
      <c r="BW315" s="113"/>
      <c r="BX315" s="113"/>
      <c r="BY315" s="113"/>
      <c r="BZ315" s="113"/>
      <c r="CA315" s="113"/>
      <c r="CB315" s="113"/>
      <c r="CC315" s="113"/>
      <c r="CD315" s="113"/>
      <c r="CE315" s="113"/>
      <c r="CF315" s="113"/>
      <c r="CG315" s="113"/>
      <c r="CH315" s="113"/>
      <c r="CI315" s="113"/>
      <c r="CJ315" s="113"/>
      <c r="CK315" s="113"/>
      <c r="CL315" s="113"/>
      <c r="CM315" s="113"/>
    </row>
    <row r="316" spans="6:91" x14ac:dyDescent="0.25">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3"/>
      <c r="BR316" s="113"/>
      <c r="BS316" s="113"/>
      <c r="BT316" s="113"/>
      <c r="BU316" s="113"/>
      <c r="BV316" s="113"/>
      <c r="BW316" s="113"/>
      <c r="BX316" s="113"/>
      <c r="BY316" s="113"/>
      <c r="BZ316" s="113"/>
      <c r="CA316" s="113"/>
      <c r="CB316" s="113"/>
      <c r="CC316" s="113"/>
      <c r="CD316" s="113"/>
      <c r="CE316" s="113"/>
      <c r="CF316" s="113"/>
      <c r="CG316" s="113"/>
      <c r="CH316" s="113"/>
      <c r="CI316" s="113"/>
      <c r="CJ316" s="113"/>
      <c r="CK316" s="113"/>
      <c r="CL316" s="113"/>
      <c r="CM316" s="113"/>
    </row>
    <row r="317" spans="6:91" x14ac:dyDescent="0.25">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3"/>
      <c r="BR317" s="113"/>
      <c r="BS317" s="113"/>
      <c r="BT317" s="113"/>
      <c r="BU317" s="113"/>
      <c r="BV317" s="113"/>
      <c r="BW317" s="113"/>
      <c r="BX317" s="113"/>
      <c r="BY317" s="113"/>
      <c r="BZ317" s="113"/>
      <c r="CA317" s="113"/>
      <c r="CB317" s="113"/>
      <c r="CC317" s="113"/>
      <c r="CD317" s="113"/>
      <c r="CE317" s="113"/>
      <c r="CF317" s="113"/>
      <c r="CG317" s="113"/>
      <c r="CH317" s="113"/>
      <c r="CI317" s="113"/>
      <c r="CJ317" s="113"/>
      <c r="CK317" s="113"/>
      <c r="CL317" s="113"/>
      <c r="CM317" s="113"/>
    </row>
    <row r="318" spans="6:91" x14ac:dyDescent="0.25">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3"/>
      <c r="BR318" s="113"/>
      <c r="BS318" s="113"/>
      <c r="BT318" s="113"/>
      <c r="BU318" s="113"/>
      <c r="BV318" s="113"/>
      <c r="BW318" s="113"/>
      <c r="BX318" s="113"/>
      <c r="BY318" s="113"/>
      <c r="BZ318" s="113"/>
      <c r="CA318" s="113"/>
      <c r="CB318" s="113"/>
      <c r="CC318" s="113"/>
      <c r="CD318" s="113"/>
      <c r="CE318" s="113"/>
      <c r="CF318" s="113"/>
      <c r="CG318" s="113"/>
      <c r="CH318" s="113"/>
      <c r="CI318" s="113"/>
      <c r="CJ318" s="113"/>
      <c r="CK318" s="113"/>
      <c r="CL318" s="113"/>
      <c r="CM318" s="113"/>
    </row>
    <row r="319" spans="6:91" x14ac:dyDescent="0.25">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c r="AM319" s="113"/>
      <c r="AN319" s="113"/>
      <c r="AO319" s="113"/>
      <c r="AP319" s="113"/>
      <c r="AQ319" s="113"/>
      <c r="AR319" s="113"/>
      <c r="AS319" s="113"/>
      <c r="AT319" s="113"/>
      <c r="AU319" s="113"/>
      <c r="AV319" s="113"/>
      <c r="AW319" s="113"/>
      <c r="AX319" s="113"/>
      <c r="AY319" s="113"/>
      <c r="AZ319" s="113"/>
      <c r="BA319" s="113"/>
      <c r="BB319" s="113"/>
      <c r="BC319" s="113"/>
      <c r="BD319" s="113"/>
      <c r="BE319" s="113"/>
      <c r="BF319" s="113"/>
      <c r="BG319" s="113"/>
      <c r="BH319" s="113"/>
      <c r="BI319" s="113"/>
      <c r="BJ319" s="113"/>
      <c r="BK319" s="113"/>
      <c r="BL319" s="113"/>
      <c r="BM319" s="113"/>
      <c r="BN319" s="113"/>
      <c r="BO319" s="113"/>
      <c r="BP319" s="113"/>
      <c r="BQ319" s="113"/>
      <c r="BR319" s="113"/>
      <c r="BS319" s="113"/>
      <c r="BT319" s="113"/>
      <c r="BU319" s="113"/>
      <c r="BV319" s="113"/>
      <c r="BW319" s="113"/>
      <c r="BX319" s="113"/>
      <c r="BY319" s="113"/>
      <c r="BZ319" s="113"/>
      <c r="CA319" s="113"/>
      <c r="CB319" s="113"/>
      <c r="CC319" s="113"/>
      <c r="CD319" s="113"/>
      <c r="CE319" s="113"/>
      <c r="CF319" s="113"/>
      <c r="CG319" s="113"/>
      <c r="CH319" s="113"/>
      <c r="CI319" s="113"/>
      <c r="CJ319" s="113"/>
      <c r="CK319" s="113"/>
      <c r="CL319" s="113"/>
      <c r="CM319" s="113"/>
    </row>
    <row r="320" spans="6:91" x14ac:dyDescent="0.25">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c r="AM320" s="113"/>
      <c r="AN320" s="113"/>
      <c r="AO320" s="113"/>
      <c r="AP320" s="113"/>
      <c r="AQ320" s="113"/>
      <c r="AR320" s="113"/>
      <c r="AS320" s="113"/>
      <c r="AT320" s="113"/>
      <c r="AU320" s="113"/>
      <c r="AV320" s="113"/>
      <c r="AW320" s="113"/>
      <c r="AX320" s="113"/>
      <c r="AY320" s="113"/>
      <c r="AZ320" s="113"/>
      <c r="BA320" s="113"/>
      <c r="BB320" s="113"/>
      <c r="BC320" s="113"/>
      <c r="BD320" s="113"/>
      <c r="BE320" s="113"/>
      <c r="BF320" s="113"/>
      <c r="BG320" s="113"/>
      <c r="BH320" s="113"/>
      <c r="BI320" s="113"/>
      <c r="BJ320" s="113"/>
      <c r="BK320" s="113"/>
      <c r="BL320" s="113"/>
      <c r="BM320" s="113"/>
      <c r="BN320" s="113"/>
      <c r="BO320" s="113"/>
      <c r="BP320" s="113"/>
      <c r="BQ320" s="113"/>
      <c r="BR320" s="113"/>
      <c r="BS320" s="113"/>
      <c r="BT320" s="113"/>
      <c r="BU320" s="113"/>
      <c r="BV320" s="113"/>
      <c r="BW320" s="113"/>
      <c r="BX320" s="113"/>
      <c r="BY320" s="113"/>
      <c r="BZ320" s="113"/>
      <c r="CA320" s="113"/>
      <c r="CB320" s="113"/>
      <c r="CC320" s="113"/>
      <c r="CD320" s="113"/>
      <c r="CE320" s="113"/>
      <c r="CF320" s="113"/>
      <c r="CG320" s="113"/>
      <c r="CH320" s="113"/>
      <c r="CI320" s="113"/>
      <c r="CJ320" s="113"/>
      <c r="CK320" s="113"/>
      <c r="CL320" s="113"/>
      <c r="CM320" s="113"/>
    </row>
    <row r="321" spans="6:91" x14ac:dyDescent="0.25">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c r="AN321" s="113"/>
      <c r="AO321" s="113"/>
      <c r="AP321" s="113"/>
      <c r="AQ321" s="113"/>
      <c r="AR321" s="113"/>
      <c r="AS321" s="113"/>
      <c r="AT321" s="113"/>
      <c r="AU321" s="113"/>
      <c r="AV321" s="113"/>
      <c r="AW321" s="113"/>
      <c r="AX321" s="113"/>
      <c r="AY321" s="113"/>
      <c r="AZ321" s="113"/>
      <c r="BA321" s="113"/>
      <c r="BB321" s="113"/>
      <c r="BC321" s="113"/>
      <c r="BD321" s="113"/>
      <c r="BE321" s="113"/>
      <c r="BF321" s="113"/>
      <c r="BG321" s="113"/>
      <c r="BH321" s="113"/>
      <c r="BI321" s="113"/>
      <c r="BJ321" s="113"/>
      <c r="BK321" s="113"/>
      <c r="BL321" s="113"/>
      <c r="BM321" s="113"/>
      <c r="BN321" s="113"/>
      <c r="BO321" s="113"/>
      <c r="BP321" s="113"/>
      <c r="BQ321" s="113"/>
      <c r="BR321" s="113"/>
      <c r="BS321" s="113"/>
      <c r="BT321" s="113"/>
      <c r="BU321" s="113"/>
      <c r="BV321" s="113"/>
      <c r="BW321" s="113"/>
      <c r="BX321" s="113"/>
      <c r="BY321" s="113"/>
      <c r="BZ321" s="113"/>
      <c r="CA321" s="113"/>
      <c r="CB321" s="113"/>
      <c r="CC321" s="113"/>
      <c r="CD321" s="113"/>
      <c r="CE321" s="113"/>
      <c r="CF321" s="113"/>
      <c r="CG321" s="113"/>
      <c r="CH321" s="113"/>
      <c r="CI321" s="113"/>
      <c r="CJ321" s="113"/>
      <c r="CK321" s="113"/>
      <c r="CL321" s="113"/>
      <c r="CM321" s="113"/>
    </row>
    <row r="322" spans="6:91" x14ac:dyDescent="0.25">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3"/>
      <c r="AL322" s="113"/>
      <c r="AM322" s="113"/>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3"/>
      <c r="BR322" s="113"/>
      <c r="BS322" s="113"/>
      <c r="BT322" s="113"/>
      <c r="BU322" s="113"/>
      <c r="BV322" s="113"/>
      <c r="BW322" s="113"/>
      <c r="BX322" s="113"/>
      <c r="BY322" s="113"/>
      <c r="BZ322" s="113"/>
      <c r="CA322" s="113"/>
      <c r="CB322" s="113"/>
      <c r="CC322" s="113"/>
      <c r="CD322" s="113"/>
      <c r="CE322" s="113"/>
      <c r="CF322" s="113"/>
      <c r="CG322" s="113"/>
      <c r="CH322" s="113"/>
      <c r="CI322" s="113"/>
      <c r="CJ322" s="113"/>
      <c r="CK322" s="113"/>
      <c r="CL322" s="113"/>
      <c r="CM322" s="113"/>
    </row>
    <row r="323" spans="6:91" x14ac:dyDescent="0.25">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3"/>
      <c r="AL323" s="113"/>
      <c r="AM323" s="113"/>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3"/>
      <c r="BR323" s="113"/>
      <c r="BS323" s="113"/>
      <c r="BT323" s="113"/>
      <c r="BU323" s="113"/>
      <c r="BV323" s="113"/>
      <c r="BW323" s="113"/>
      <c r="BX323" s="113"/>
      <c r="BY323" s="113"/>
      <c r="BZ323" s="113"/>
      <c r="CA323" s="113"/>
      <c r="CB323" s="113"/>
      <c r="CC323" s="113"/>
      <c r="CD323" s="113"/>
      <c r="CE323" s="113"/>
      <c r="CF323" s="113"/>
      <c r="CG323" s="113"/>
      <c r="CH323" s="113"/>
      <c r="CI323" s="113"/>
      <c r="CJ323" s="113"/>
      <c r="CK323" s="113"/>
      <c r="CL323" s="113"/>
      <c r="CM323" s="113"/>
    </row>
    <row r="324" spans="6:91" x14ac:dyDescent="0.25">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3"/>
      <c r="BR324" s="113"/>
      <c r="BS324" s="113"/>
      <c r="BT324" s="113"/>
      <c r="BU324" s="113"/>
      <c r="BV324" s="113"/>
      <c r="BW324" s="113"/>
      <c r="BX324" s="113"/>
      <c r="BY324" s="113"/>
      <c r="BZ324" s="113"/>
      <c r="CA324" s="113"/>
      <c r="CB324" s="113"/>
      <c r="CC324" s="113"/>
      <c r="CD324" s="113"/>
      <c r="CE324" s="113"/>
      <c r="CF324" s="113"/>
      <c r="CG324" s="113"/>
      <c r="CH324" s="113"/>
      <c r="CI324" s="113"/>
      <c r="CJ324" s="113"/>
      <c r="CK324" s="113"/>
      <c r="CL324" s="113"/>
      <c r="CM324" s="113"/>
    </row>
    <row r="325" spans="6:91" x14ac:dyDescent="0.25">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3"/>
      <c r="AL325" s="113"/>
      <c r="AM325" s="113"/>
      <c r="AN325" s="113"/>
      <c r="AO325" s="113"/>
      <c r="AP325" s="113"/>
      <c r="AQ325" s="113"/>
      <c r="AR325" s="113"/>
      <c r="AS325" s="113"/>
      <c r="AT325" s="113"/>
      <c r="AU325" s="113"/>
      <c r="AV325" s="113"/>
      <c r="AW325" s="113"/>
      <c r="AX325" s="113"/>
      <c r="AY325" s="113"/>
      <c r="AZ325" s="113"/>
      <c r="BA325" s="113"/>
      <c r="BB325" s="113"/>
      <c r="BC325" s="113"/>
      <c r="BD325" s="113"/>
      <c r="BE325" s="113"/>
      <c r="BF325" s="113"/>
      <c r="BG325" s="113"/>
      <c r="BH325" s="113"/>
      <c r="BI325" s="113"/>
      <c r="BJ325" s="113"/>
      <c r="BK325" s="113"/>
      <c r="BL325" s="113"/>
      <c r="BM325" s="113"/>
      <c r="BN325" s="113"/>
      <c r="BO325" s="113"/>
      <c r="BP325" s="113"/>
      <c r="BQ325" s="113"/>
      <c r="BR325" s="113"/>
      <c r="BS325" s="113"/>
      <c r="BT325" s="113"/>
      <c r="BU325" s="113"/>
      <c r="BV325" s="113"/>
      <c r="BW325" s="113"/>
      <c r="BX325" s="113"/>
      <c r="BY325" s="113"/>
      <c r="BZ325" s="113"/>
      <c r="CA325" s="113"/>
      <c r="CB325" s="113"/>
      <c r="CC325" s="113"/>
      <c r="CD325" s="113"/>
      <c r="CE325" s="113"/>
      <c r="CF325" s="113"/>
      <c r="CG325" s="113"/>
      <c r="CH325" s="113"/>
      <c r="CI325" s="113"/>
      <c r="CJ325" s="113"/>
      <c r="CK325" s="113"/>
      <c r="CL325" s="113"/>
      <c r="CM325" s="113"/>
    </row>
    <row r="326" spans="6:91" x14ac:dyDescent="0.25">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3"/>
      <c r="AQ326" s="113"/>
      <c r="AR326" s="113"/>
      <c r="AS326" s="113"/>
      <c r="AT326" s="113"/>
      <c r="AU326" s="113"/>
      <c r="AV326" s="113"/>
      <c r="AW326" s="113"/>
      <c r="AX326" s="113"/>
      <c r="AY326" s="113"/>
      <c r="AZ326" s="113"/>
      <c r="BA326" s="113"/>
      <c r="BB326" s="113"/>
      <c r="BC326" s="113"/>
      <c r="BD326" s="113"/>
      <c r="BE326" s="113"/>
      <c r="BF326" s="113"/>
      <c r="BG326" s="113"/>
      <c r="BH326" s="113"/>
      <c r="BI326" s="113"/>
      <c r="BJ326" s="113"/>
      <c r="BK326" s="113"/>
      <c r="BL326" s="113"/>
      <c r="BM326" s="113"/>
      <c r="BN326" s="113"/>
      <c r="BO326" s="113"/>
      <c r="BP326" s="113"/>
      <c r="BQ326" s="113"/>
      <c r="BR326" s="113"/>
      <c r="BS326" s="113"/>
      <c r="BT326" s="113"/>
      <c r="BU326" s="113"/>
      <c r="BV326" s="113"/>
      <c r="BW326" s="113"/>
      <c r="BX326" s="113"/>
      <c r="BY326" s="113"/>
      <c r="BZ326" s="113"/>
      <c r="CA326" s="113"/>
      <c r="CB326" s="113"/>
      <c r="CC326" s="113"/>
      <c r="CD326" s="113"/>
      <c r="CE326" s="113"/>
      <c r="CF326" s="113"/>
      <c r="CG326" s="113"/>
      <c r="CH326" s="113"/>
      <c r="CI326" s="113"/>
      <c r="CJ326" s="113"/>
      <c r="CK326" s="113"/>
      <c r="CL326" s="113"/>
      <c r="CM326" s="113"/>
    </row>
    <row r="327" spans="6:91" x14ac:dyDescent="0.25">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3"/>
      <c r="AL327" s="113"/>
      <c r="AM327" s="113"/>
      <c r="AN327" s="113"/>
      <c r="AO327" s="113"/>
      <c r="AP327" s="113"/>
      <c r="AQ327" s="113"/>
      <c r="AR327" s="113"/>
      <c r="AS327" s="113"/>
      <c r="AT327" s="113"/>
      <c r="AU327" s="113"/>
      <c r="AV327" s="113"/>
      <c r="AW327" s="113"/>
      <c r="AX327" s="113"/>
      <c r="AY327" s="113"/>
      <c r="AZ327" s="113"/>
      <c r="BA327" s="113"/>
      <c r="BB327" s="113"/>
      <c r="BC327" s="113"/>
      <c r="BD327" s="113"/>
      <c r="BE327" s="113"/>
      <c r="BF327" s="113"/>
      <c r="BG327" s="113"/>
      <c r="BH327" s="113"/>
      <c r="BI327" s="113"/>
      <c r="BJ327" s="113"/>
      <c r="BK327" s="113"/>
      <c r="BL327" s="113"/>
      <c r="BM327" s="113"/>
      <c r="BN327" s="113"/>
      <c r="BO327" s="113"/>
      <c r="BP327" s="113"/>
      <c r="BQ327" s="113"/>
      <c r="BR327" s="113"/>
      <c r="BS327" s="113"/>
      <c r="BT327" s="113"/>
      <c r="BU327" s="113"/>
      <c r="BV327" s="113"/>
      <c r="BW327" s="113"/>
      <c r="BX327" s="113"/>
      <c r="BY327" s="113"/>
      <c r="BZ327" s="113"/>
      <c r="CA327" s="113"/>
      <c r="CB327" s="113"/>
      <c r="CC327" s="113"/>
      <c r="CD327" s="113"/>
      <c r="CE327" s="113"/>
      <c r="CF327" s="113"/>
      <c r="CG327" s="113"/>
      <c r="CH327" s="113"/>
      <c r="CI327" s="113"/>
      <c r="CJ327" s="113"/>
      <c r="CK327" s="113"/>
      <c r="CL327" s="113"/>
      <c r="CM327" s="113"/>
    </row>
    <row r="328" spans="6:91" x14ac:dyDescent="0.25">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3"/>
      <c r="AL328" s="113"/>
      <c r="AM328" s="113"/>
      <c r="AN328" s="113"/>
      <c r="AO328" s="113"/>
      <c r="AP328" s="113"/>
      <c r="AQ328" s="113"/>
      <c r="AR328" s="113"/>
      <c r="AS328" s="113"/>
      <c r="AT328" s="113"/>
      <c r="AU328" s="113"/>
      <c r="AV328" s="113"/>
      <c r="AW328" s="113"/>
      <c r="AX328" s="113"/>
      <c r="AY328" s="113"/>
      <c r="AZ328" s="113"/>
      <c r="BA328" s="113"/>
      <c r="BB328" s="113"/>
      <c r="BC328" s="113"/>
      <c r="BD328" s="113"/>
      <c r="BE328" s="113"/>
      <c r="BF328" s="113"/>
      <c r="BG328" s="113"/>
      <c r="BH328" s="113"/>
      <c r="BI328" s="113"/>
      <c r="BJ328" s="113"/>
      <c r="BK328" s="113"/>
      <c r="BL328" s="113"/>
      <c r="BM328" s="113"/>
      <c r="BN328" s="113"/>
      <c r="BO328" s="113"/>
      <c r="BP328" s="113"/>
      <c r="BQ328" s="113"/>
      <c r="BR328" s="113"/>
      <c r="BS328" s="113"/>
      <c r="BT328" s="113"/>
      <c r="BU328" s="113"/>
      <c r="BV328" s="113"/>
      <c r="BW328" s="113"/>
      <c r="BX328" s="113"/>
      <c r="BY328" s="113"/>
      <c r="BZ328" s="113"/>
      <c r="CA328" s="113"/>
      <c r="CB328" s="113"/>
      <c r="CC328" s="113"/>
      <c r="CD328" s="113"/>
      <c r="CE328" s="113"/>
      <c r="CF328" s="113"/>
      <c r="CG328" s="113"/>
      <c r="CH328" s="113"/>
      <c r="CI328" s="113"/>
      <c r="CJ328" s="113"/>
      <c r="CK328" s="113"/>
      <c r="CL328" s="113"/>
      <c r="CM328" s="113"/>
    </row>
    <row r="329" spans="6:91" x14ac:dyDescent="0.25">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3"/>
      <c r="AN329" s="113"/>
      <c r="AO329" s="113"/>
      <c r="AP329" s="113"/>
      <c r="AQ329" s="113"/>
      <c r="AR329" s="113"/>
      <c r="AS329" s="113"/>
      <c r="AT329" s="113"/>
      <c r="AU329" s="113"/>
      <c r="AV329" s="113"/>
      <c r="AW329" s="113"/>
      <c r="AX329" s="113"/>
      <c r="AY329" s="113"/>
      <c r="AZ329" s="113"/>
      <c r="BA329" s="113"/>
      <c r="BB329" s="113"/>
      <c r="BC329" s="113"/>
      <c r="BD329" s="113"/>
      <c r="BE329" s="113"/>
      <c r="BF329" s="113"/>
      <c r="BG329" s="113"/>
      <c r="BH329" s="113"/>
      <c r="BI329" s="113"/>
      <c r="BJ329" s="113"/>
      <c r="BK329" s="113"/>
      <c r="BL329" s="113"/>
      <c r="BM329" s="113"/>
      <c r="BN329" s="113"/>
      <c r="BO329" s="113"/>
      <c r="BP329" s="113"/>
      <c r="BQ329" s="113"/>
      <c r="BR329" s="113"/>
      <c r="BS329" s="113"/>
      <c r="BT329" s="113"/>
      <c r="BU329" s="113"/>
      <c r="BV329" s="113"/>
      <c r="BW329" s="113"/>
      <c r="BX329" s="113"/>
      <c r="BY329" s="113"/>
      <c r="BZ329" s="113"/>
      <c r="CA329" s="113"/>
      <c r="CB329" s="113"/>
      <c r="CC329" s="113"/>
      <c r="CD329" s="113"/>
      <c r="CE329" s="113"/>
      <c r="CF329" s="113"/>
      <c r="CG329" s="113"/>
      <c r="CH329" s="113"/>
      <c r="CI329" s="113"/>
      <c r="CJ329" s="113"/>
      <c r="CK329" s="113"/>
      <c r="CL329" s="113"/>
      <c r="CM329" s="113"/>
    </row>
    <row r="330" spans="6:91" x14ac:dyDescent="0.25">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113"/>
      <c r="AQ330" s="113"/>
      <c r="AR330" s="113"/>
      <c r="AS330" s="113"/>
      <c r="AT330" s="113"/>
      <c r="AU330" s="113"/>
      <c r="AV330" s="113"/>
      <c r="AW330" s="113"/>
      <c r="AX330" s="113"/>
      <c r="AY330" s="113"/>
      <c r="AZ330" s="113"/>
      <c r="BA330" s="113"/>
      <c r="BB330" s="113"/>
      <c r="BC330" s="113"/>
      <c r="BD330" s="113"/>
      <c r="BE330" s="113"/>
      <c r="BF330" s="113"/>
      <c r="BG330" s="113"/>
      <c r="BH330" s="113"/>
      <c r="BI330" s="113"/>
      <c r="BJ330" s="113"/>
      <c r="BK330" s="113"/>
      <c r="BL330" s="113"/>
      <c r="BM330" s="113"/>
      <c r="BN330" s="113"/>
      <c r="BO330" s="113"/>
      <c r="BP330" s="113"/>
      <c r="BQ330" s="113"/>
      <c r="BR330" s="113"/>
      <c r="BS330" s="113"/>
      <c r="BT330" s="113"/>
      <c r="BU330" s="113"/>
      <c r="BV330" s="113"/>
      <c r="BW330" s="113"/>
      <c r="BX330" s="113"/>
      <c r="BY330" s="113"/>
      <c r="BZ330" s="113"/>
      <c r="CA330" s="113"/>
      <c r="CB330" s="113"/>
      <c r="CC330" s="113"/>
      <c r="CD330" s="113"/>
      <c r="CE330" s="113"/>
      <c r="CF330" s="113"/>
      <c r="CG330" s="113"/>
      <c r="CH330" s="113"/>
      <c r="CI330" s="113"/>
      <c r="CJ330" s="113"/>
      <c r="CK330" s="113"/>
      <c r="CL330" s="113"/>
      <c r="CM330" s="113"/>
    </row>
    <row r="331" spans="6:91" x14ac:dyDescent="0.25">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c r="AM331" s="113"/>
      <c r="AN331" s="113"/>
      <c r="AO331" s="113"/>
      <c r="AP331" s="113"/>
      <c r="AQ331" s="113"/>
      <c r="AR331" s="113"/>
      <c r="AS331" s="113"/>
      <c r="AT331" s="113"/>
      <c r="AU331" s="113"/>
      <c r="AV331" s="113"/>
      <c r="AW331" s="113"/>
      <c r="AX331" s="113"/>
      <c r="AY331" s="113"/>
      <c r="AZ331" s="113"/>
      <c r="BA331" s="113"/>
      <c r="BB331" s="113"/>
      <c r="BC331" s="113"/>
      <c r="BD331" s="113"/>
      <c r="BE331" s="113"/>
      <c r="BF331" s="113"/>
      <c r="BG331" s="113"/>
      <c r="BH331" s="113"/>
      <c r="BI331" s="113"/>
      <c r="BJ331" s="113"/>
      <c r="BK331" s="113"/>
      <c r="BL331" s="113"/>
      <c r="BM331" s="113"/>
      <c r="BN331" s="113"/>
      <c r="BO331" s="113"/>
      <c r="BP331" s="113"/>
      <c r="BQ331" s="113"/>
      <c r="BR331" s="113"/>
      <c r="BS331" s="113"/>
      <c r="BT331" s="113"/>
      <c r="BU331" s="113"/>
      <c r="BV331" s="113"/>
      <c r="BW331" s="113"/>
      <c r="BX331" s="113"/>
      <c r="BY331" s="113"/>
      <c r="BZ331" s="113"/>
      <c r="CA331" s="113"/>
      <c r="CB331" s="113"/>
      <c r="CC331" s="113"/>
      <c r="CD331" s="113"/>
      <c r="CE331" s="113"/>
      <c r="CF331" s="113"/>
      <c r="CG331" s="113"/>
      <c r="CH331" s="113"/>
      <c r="CI331" s="113"/>
      <c r="CJ331" s="113"/>
      <c r="CK331" s="113"/>
      <c r="CL331" s="113"/>
      <c r="CM331" s="113"/>
    </row>
    <row r="332" spans="6:91" x14ac:dyDescent="0.25">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3"/>
      <c r="AN332" s="113"/>
      <c r="AO332" s="113"/>
      <c r="AP332" s="113"/>
      <c r="AQ332" s="113"/>
      <c r="AR332" s="113"/>
      <c r="AS332" s="113"/>
      <c r="AT332" s="113"/>
      <c r="AU332" s="113"/>
      <c r="AV332" s="113"/>
      <c r="AW332" s="113"/>
      <c r="AX332" s="113"/>
      <c r="AY332" s="113"/>
      <c r="AZ332" s="113"/>
      <c r="BA332" s="113"/>
      <c r="BB332" s="113"/>
      <c r="BC332" s="113"/>
      <c r="BD332" s="113"/>
      <c r="BE332" s="113"/>
      <c r="BF332" s="113"/>
      <c r="BG332" s="113"/>
      <c r="BH332" s="113"/>
      <c r="BI332" s="113"/>
      <c r="BJ332" s="113"/>
      <c r="BK332" s="113"/>
      <c r="BL332" s="113"/>
      <c r="BM332" s="113"/>
      <c r="BN332" s="113"/>
      <c r="BO332" s="113"/>
      <c r="BP332" s="113"/>
      <c r="BQ332" s="113"/>
      <c r="BR332" s="113"/>
      <c r="BS332" s="113"/>
      <c r="BT332" s="113"/>
      <c r="BU332" s="113"/>
      <c r="BV332" s="113"/>
      <c r="BW332" s="113"/>
      <c r="BX332" s="113"/>
      <c r="BY332" s="113"/>
      <c r="BZ332" s="113"/>
      <c r="CA332" s="113"/>
      <c r="CB332" s="113"/>
      <c r="CC332" s="113"/>
      <c r="CD332" s="113"/>
      <c r="CE332" s="113"/>
      <c r="CF332" s="113"/>
      <c r="CG332" s="113"/>
      <c r="CH332" s="113"/>
      <c r="CI332" s="113"/>
      <c r="CJ332" s="113"/>
      <c r="CK332" s="113"/>
      <c r="CL332" s="113"/>
      <c r="CM332" s="113"/>
    </row>
    <row r="333" spans="6:91" x14ac:dyDescent="0.25">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c r="AM333" s="113"/>
      <c r="AN333" s="113"/>
      <c r="AO333" s="113"/>
      <c r="AP333" s="113"/>
      <c r="AQ333" s="113"/>
      <c r="AR333" s="113"/>
      <c r="AS333" s="113"/>
      <c r="AT333" s="113"/>
      <c r="AU333" s="113"/>
      <c r="AV333" s="113"/>
      <c r="AW333" s="113"/>
      <c r="AX333" s="113"/>
      <c r="AY333" s="113"/>
      <c r="AZ333" s="113"/>
      <c r="BA333" s="113"/>
      <c r="BB333" s="113"/>
      <c r="BC333" s="113"/>
      <c r="BD333" s="113"/>
      <c r="BE333" s="113"/>
      <c r="BF333" s="113"/>
      <c r="BG333" s="113"/>
      <c r="BH333" s="113"/>
      <c r="BI333" s="113"/>
      <c r="BJ333" s="113"/>
      <c r="BK333" s="113"/>
      <c r="BL333" s="113"/>
      <c r="BM333" s="113"/>
      <c r="BN333" s="113"/>
      <c r="BO333" s="113"/>
      <c r="BP333" s="113"/>
      <c r="BQ333" s="113"/>
      <c r="BR333" s="113"/>
      <c r="BS333" s="113"/>
      <c r="BT333" s="113"/>
      <c r="BU333" s="113"/>
      <c r="BV333" s="113"/>
      <c r="BW333" s="113"/>
      <c r="BX333" s="113"/>
      <c r="BY333" s="113"/>
      <c r="BZ333" s="113"/>
      <c r="CA333" s="113"/>
      <c r="CB333" s="113"/>
      <c r="CC333" s="113"/>
      <c r="CD333" s="113"/>
      <c r="CE333" s="113"/>
      <c r="CF333" s="113"/>
      <c r="CG333" s="113"/>
      <c r="CH333" s="113"/>
      <c r="CI333" s="113"/>
      <c r="CJ333" s="113"/>
      <c r="CK333" s="113"/>
      <c r="CL333" s="113"/>
      <c r="CM333" s="113"/>
    </row>
    <row r="334" spans="6:91" x14ac:dyDescent="0.25">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c r="AY334" s="113"/>
      <c r="AZ334" s="113"/>
      <c r="BA334" s="113"/>
      <c r="BB334" s="113"/>
      <c r="BC334" s="113"/>
      <c r="BD334" s="113"/>
      <c r="BE334" s="113"/>
      <c r="BF334" s="113"/>
      <c r="BG334" s="113"/>
      <c r="BH334" s="113"/>
      <c r="BI334" s="113"/>
      <c r="BJ334" s="113"/>
      <c r="BK334" s="113"/>
      <c r="BL334" s="113"/>
      <c r="BM334" s="113"/>
      <c r="BN334" s="113"/>
      <c r="BO334" s="113"/>
      <c r="BP334" s="113"/>
      <c r="BQ334" s="113"/>
      <c r="BR334" s="113"/>
      <c r="BS334" s="113"/>
      <c r="BT334" s="113"/>
      <c r="BU334" s="113"/>
      <c r="BV334" s="113"/>
      <c r="BW334" s="113"/>
      <c r="BX334" s="113"/>
      <c r="BY334" s="113"/>
      <c r="BZ334" s="113"/>
      <c r="CA334" s="113"/>
      <c r="CB334" s="113"/>
      <c r="CC334" s="113"/>
      <c r="CD334" s="113"/>
      <c r="CE334" s="113"/>
      <c r="CF334" s="113"/>
      <c r="CG334" s="113"/>
      <c r="CH334" s="113"/>
      <c r="CI334" s="113"/>
      <c r="CJ334" s="113"/>
      <c r="CK334" s="113"/>
      <c r="CL334" s="113"/>
      <c r="CM334" s="113"/>
    </row>
    <row r="335" spans="6:91" x14ac:dyDescent="0.25">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3"/>
      <c r="AN335" s="113"/>
      <c r="AO335" s="113"/>
      <c r="AP335" s="113"/>
      <c r="AQ335" s="113"/>
      <c r="AR335" s="113"/>
      <c r="AS335" s="113"/>
      <c r="AT335" s="113"/>
      <c r="AU335" s="113"/>
      <c r="AV335" s="113"/>
      <c r="AW335" s="113"/>
      <c r="AX335" s="113"/>
      <c r="AY335" s="113"/>
      <c r="AZ335" s="113"/>
      <c r="BA335" s="113"/>
      <c r="BB335" s="113"/>
      <c r="BC335" s="113"/>
      <c r="BD335" s="113"/>
      <c r="BE335" s="113"/>
      <c r="BF335" s="113"/>
      <c r="BG335" s="113"/>
      <c r="BH335" s="113"/>
      <c r="BI335" s="113"/>
      <c r="BJ335" s="113"/>
      <c r="BK335" s="113"/>
      <c r="BL335" s="113"/>
      <c r="BM335" s="113"/>
      <c r="BN335" s="113"/>
      <c r="BO335" s="113"/>
      <c r="BP335" s="113"/>
      <c r="BQ335" s="113"/>
      <c r="BR335" s="113"/>
      <c r="BS335" s="113"/>
      <c r="BT335" s="113"/>
      <c r="BU335" s="113"/>
      <c r="BV335" s="113"/>
      <c r="BW335" s="113"/>
      <c r="BX335" s="113"/>
      <c r="BY335" s="113"/>
      <c r="BZ335" s="113"/>
      <c r="CA335" s="113"/>
      <c r="CB335" s="113"/>
      <c r="CC335" s="113"/>
      <c r="CD335" s="113"/>
      <c r="CE335" s="113"/>
      <c r="CF335" s="113"/>
      <c r="CG335" s="113"/>
      <c r="CH335" s="113"/>
      <c r="CI335" s="113"/>
      <c r="CJ335" s="113"/>
      <c r="CK335" s="113"/>
      <c r="CL335" s="113"/>
      <c r="CM335" s="113"/>
    </row>
    <row r="336" spans="6:91" x14ac:dyDescent="0.25">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113"/>
      <c r="AZ336" s="113"/>
      <c r="BA336" s="113"/>
      <c r="BB336" s="113"/>
      <c r="BC336" s="113"/>
      <c r="BD336" s="113"/>
      <c r="BE336" s="113"/>
      <c r="BF336" s="113"/>
      <c r="BG336" s="113"/>
      <c r="BH336" s="113"/>
      <c r="BI336" s="113"/>
      <c r="BJ336" s="113"/>
      <c r="BK336" s="113"/>
      <c r="BL336" s="113"/>
      <c r="BM336" s="113"/>
      <c r="BN336" s="113"/>
      <c r="BO336" s="113"/>
      <c r="BP336" s="113"/>
      <c r="BQ336" s="113"/>
      <c r="BR336" s="113"/>
      <c r="BS336" s="113"/>
      <c r="BT336" s="113"/>
      <c r="BU336" s="113"/>
      <c r="BV336" s="113"/>
      <c r="BW336" s="113"/>
      <c r="BX336" s="113"/>
      <c r="BY336" s="113"/>
      <c r="BZ336" s="113"/>
      <c r="CA336" s="113"/>
      <c r="CB336" s="113"/>
      <c r="CC336" s="113"/>
      <c r="CD336" s="113"/>
      <c r="CE336" s="113"/>
      <c r="CF336" s="113"/>
      <c r="CG336" s="113"/>
      <c r="CH336" s="113"/>
      <c r="CI336" s="113"/>
      <c r="CJ336" s="113"/>
      <c r="CK336" s="113"/>
      <c r="CL336" s="113"/>
      <c r="CM336" s="113"/>
    </row>
    <row r="337" spans="6:91" x14ac:dyDescent="0.25">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c r="AM337" s="113"/>
      <c r="AN337" s="113"/>
      <c r="AO337" s="113"/>
      <c r="AP337" s="113"/>
      <c r="AQ337" s="113"/>
      <c r="AR337" s="113"/>
      <c r="AS337" s="113"/>
      <c r="AT337" s="113"/>
      <c r="AU337" s="113"/>
      <c r="AV337" s="113"/>
      <c r="AW337" s="113"/>
      <c r="AX337" s="113"/>
      <c r="AY337" s="113"/>
      <c r="AZ337" s="113"/>
      <c r="BA337" s="113"/>
      <c r="BB337" s="113"/>
      <c r="BC337" s="113"/>
      <c r="BD337" s="113"/>
      <c r="BE337" s="113"/>
      <c r="BF337" s="113"/>
      <c r="BG337" s="113"/>
      <c r="BH337" s="113"/>
      <c r="BI337" s="113"/>
      <c r="BJ337" s="113"/>
      <c r="BK337" s="113"/>
      <c r="BL337" s="113"/>
      <c r="BM337" s="113"/>
      <c r="BN337" s="113"/>
      <c r="BO337" s="113"/>
      <c r="BP337" s="113"/>
      <c r="BQ337" s="113"/>
      <c r="BR337" s="113"/>
      <c r="BS337" s="113"/>
      <c r="BT337" s="113"/>
      <c r="BU337" s="113"/>
      <c r="BV337" s="113"/>
      <c r="BW337" s="113"/>
      <c r="BX337" s="113"/>
      <c r="BY337" s="113"/>
      <c r="BZ337" s="113"/>
      <c r="CA337" s="113"/>
      <c r="CB337" s="113"/>
      <c r="CC337" s="113"/>
      <c r="CD337" s="113"/>
      <c r="CE337" s="113"/>
      <c r="CF337" s="113"/>
      <c r="CG337" s="113"/>
      <c r="CH337" s="113"/>
      <c r="CI337" s="113"/>
      <c r="CJ337" s="113"/>
      <c r="CK337" s="113"/>
      <c r="CL337" s="113"/>
      <c r="CM337" s="113"/>
    </row>
    <row r="338" spans="6:91" x14ac:dyDescent="0.25">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3"/>
      <c r="AL338" s="113"/>
      <c r="AM338" s="113"/>
      <c r="AN338" s="113"/>
      <c r="AO338" s="113"/>
      <c r="AP338" s="113"/>
      <c r="AQ338" s="113"/>
      <c r="AR338" s="113"/>
      <c r="AS338" s="113"/>
      <c r="AT338" s="113"/>
      <c r="AU338" s="113"/>
      <c r="AV338" s="113"/>
      <c r="AW338" s="113"/>
      <c r="AX338" s="113"/>
      <c r="AY338" s="113"/>
      <c r="AZ338" s="113"/>
      <c r="BA338" s="113"/>
      <c r="BB338" s="113"/>
      <c r="BC338" s="113"/>
      <c r="BD338" s="113"/>
      <c r="BE338" s="113"/>
      <c r="BF338" s="113"/>
      <c r="BG338" s="113"/>
      <c r="BH338" s="113"/>
      <c r="BI338" s="113"/>
      <c r="BJ338" s="113"/>
      <c r="BK338" s="113"/>
      <c r="BL338" s="113"/>
      <c r="BM338" s="113"/>
      <c r="BN338" s="113"/>
      <c r="BO338" s="113"/>
      <c r="BP338" s="113"/>
      <c r="BQ338" s="113"/>
      <c r="BR338" s="113"/>
      <c r="BS338" s="113"/>
      <c r="BT338" s="113"/>
      <c r="BU338" s="113"/>
      <c r="BV338" s="113"/>
      <c r="BW338" s="113"/>
      <c r="BX338" s="113"/>
      <c r="BY338" s="113"/>
      <c r="BZ338" s="113"/>
      <c r="CA338" s="113"/>
      <c r="CB338" s="113"/>
      <c r="CC338" s="113"/>
      <c r="CD338" s="113"/>
      <c r="CE338" s="113"/>
      <c r="CF338" s="113"/>
      <c r="CG338" s="113"/>
      <c r="CH338" s="113"/>
      <c r="CI338" s="113"/>
      <c r="CJ338" s="113"/>
      <c r="CK338" s="113"/>
      <c r="CL338" s="113"/>
      <c r="CM338" s="113"/>
    </row>
    <row r="339" spans="6:91" x14ac:dyDescent="0.25">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3"/>
      <c r="AL339" s="113"/>
      <c r="AM339" s="113"/>
      <c r="AN339" s="113"/>
      <c r="AO339" s="113"/>
      <c r="AP339" s="113"/>
      <c r="AQ339" s="113"/>
      <c r="AR339" s="113"/>
      <c r="AS339" s="113"/>
      <c r="AT339" s="113"/>
      <c r="AU339" s="113"/>
      <c r="AV339" s="113"/>
      <c r="AW339" s="113"/>
      <c r="AX339" s="113"/>
      <c r="AY339" s="113"/>
      <c r="AZ339" s="113"/>
      <c r="BA339" s="113"/>
      <c r="BB339" s="113"/>
      <c r="BC339" s="113"/>
      <c r="BD339" s="113"/>
      <c r="BE339" s="113"/>
      <c r="BF339" s="113"/>
      <c r="BG339" s="113"/>
      <c r="BH339" s="113"/>
      <c r="BI339" s="113"/>
      <c r="BJ339" s="113"/>
      <c r="BK339" s="113"/>
      <c r="BL339" s="113"/>
      <c r="BM339" s="113"/>
      <c r="BN339" s="113"/>
      <c r="BO339" s="113"/>
      <c r="BP339" s="113"/>
      <c r="BQ339" s="113"/>
      <c r="BR339" s="113"/>
      <c r="BS339" s="113"/>
      <c r="BT339" s="113"/>
      <c r="BU339" s="113"/>
      <c r="BV339" s="113"/>
      <c r="BW339" s="113"/>
      <c r="BX339" s="113"/>
      <c r="BY339" s="113"/>
      <c r="BZ339" s="113"/>
      <c r="CA339" s="113"/>
      <c r="CB339" s="113"/>
      <c r="CC339" s="113"/>
      <c r="CD339" s="113"/>
      <c r="CE339" s="113"/>
      <c r="CF339" s="113"/>
      <c r="CG339" s="113"/>
      <c r="CH339" s="113"/>
      <c r="CI339" s="113"/>
      <c r="CJ339" s="113"/>
      <c r="CK339" s="113"/>
      <c r="CL339" s="113"/>
      <c r="CM339" s="113"/>
    </row>
    <row r="340" spans="6:91" x14ac:dyDescent="0.25">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3"/>
      <c r="AO340" s="113"/>
      <c r="AP340" s="113"/>
      <c r="AQ340" s="113"/>
      <c r="AR340" s="113"/>
      <c r="AS340" s="113"/>
      <c r="AT340" s="113"/>
      <c r="AU340" s="113"/>
      <c r="AV340" s="113"/>
      <c r="AW340" s="113"/>
      <c r="AX340" s="113"/>
      <c r="AY340" s="113"/>
      <c r="AZ340" s="113"/>
      <c r="BA340" s="113"/>
      <c r="BB340" s="113"/>
      <c r="BC340" s="113"/>
      <c r="BD340" s="113"/>
      <c r="BE340" s="113"/>
      <c r="BF340" s="113"/>
      <c r="BG340" s="113"/>
      <c r="BH340" s="113"/>
      <c r="BI340" s="113"/>
      <c r="BJ340" s="113"/>
      <c r="BK340" s="113"/>
      <c r="BL340" s="113"/>
      <c r="BM340" s="113"/>
      <c r="BN340" s="113"/>
      <c r="BO340" s="113"/>
      <c r="BP340" s="113"/>
      <c r="BQ340" s="113"/>
      <c r="BR340" s="113"/>
      <c r="BS340" s="113"/>
      <c r="BT340" s="113"/>
      <c r="BU340" s="113"/>
      <c r="BV340" s="113"/>
      <c r="BW340" s="113"/>
      <c r="BX340" s="113"/>
      <c r="BY340" s="113"/>
      <c r="BZ340" s="113"/>
      <c r="CA340" s="113"/>
      <c r="CB340" s="113"/>
      <c r="CC340" s="113"/>
      <c r="CD340" s="113"/>
      <c r="CE340" s="113"/>
      <c r="CF340" s="113"/>
      <c r="CG340" s="113"/>
      <c r="CH340" s="113"/>
      <c r="CI340" s="113"/>
      <c r="CJ340" s="113"/>
      <c r="CK340" s="113"/>
      <c r="CL340" s="113"/>
      <c r="CM340" s="113"/>
    </row>
    <row r="341" spans="6:91" x14ac:dyDescent="0.25">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3"/>
      <c r="AL341" s="113"/>
      <c r="AM341" s="113"/>
      <c r="AN341" s="113"/>
      <c r="AO341" s="113"/>
      <c r="AP341" s="113"/>
      <c r="AQ341" s="113"/>
      <c r="AR341" s="113"/>
      <c r="AS341" s="113"/>
      <c r="AT341" s="113"/>
      <c r="AU341" s="113"/>
      <c r="AV341" s="113"/>
      <c r="AW341" s="113"/>
      <c r="AX341" s="113"/>
      <c r="AY341" s="113"/>
      <c r="AZ341" s="113"/>
      <c r="BA341" s="113"/>
      <c r="BB341" s="113"/>
      <c r="BC341" s="113"/>
      <c r="BD341" s="113"/>
      <c r="BE341" s="113"/>
      <c r="BF341" s="113"/>
      <c r="BG341" s="113"/>
      <c r="BH341" s="113"/>
      <c r="BI341" s="113"/>
      <c r="BJ341" s="113"/>
      <c r="BK341" s="113"/>
      <c r="BL341" s="113"/>
      <c r="BM341" s="113"/>
      <c r="BN341" s="113"/>
      <c r="BO341" s="113"/>
      <c r="BP341" s="113"/>
      <c r="BQ341" s="113"/>
      <c r="BR341" s="113"/>
      <c r="BS341" s="113"/>
      <c r="BT341" s="113"/>
      <c r="BU341" s="113"/>
      <c r="BV341" s="113"/>
      <c r="BW341" s="113"/>
      <c r="BX341" s="113"/>
      <c r="BY341" s="113"/>
      <c r="BZ341" s="113"/>
      <c r="CA341" s="113"/>
      <c r="CB341" s="113"/>
      <c r="CC341" s="113"/>
      <c r="CD341" s="113"/>
      <c r="CE341" s="113"/>
      <c r="CF341" s="113"/>
      <c r="CG341" s="113"/>
      <c r="CH341" s="113"/>
      <c r="CI341" s="113"/>
      <c r="CJ341" s="113"/>
      <c r="CK341" s="113"/>
      <c r="CL341" s="113"/>
      <c r="CM341" s="113"/>
    </row>
    <row r="342" spans="6:91" x14ac:dyDescent="0.25">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3"/>
      <c r="AL342" s="113"/>
      <c r="AM342" s="113"/>
      <c r="AN342" s="113"/>
      <c r="AO342" s="113"/>
      <c r="AP342" s="113"/>
      <c r="AQ342" s="113"/>
      <c r="AR342" s="113"/>
      <c r="AS342" s="113"/>
      <c r="AT342" s="113"/>
      <c r="AU342" s="113"/>
      <c r="AV342" s="113"/>
      <c r="AW342" s="113"/>
      <c r="AX342" s="113"/>
      <c r="AY342" s="113"/>
      <c r="AZ342" s="113"/>
      <c r="BA342" s="113"/>
      <c r="BB342" s="113"/>
      <c r="BC342" s="113"/>
      <c r="BD342" s="113"/>
      <c r="BE342" s="113"/>
      <c r="BF342" s="113"/>
      <c r="BG342" s="113"/>
      <c r="BH342" s="113"/>
      <c r="BI342" s="113"/>
      <c r="BJ342" s="113"/>
      <c r="BK342" s="113"/>
      <c r="BL342" s="113"/>
      <c r="BM342" s="113"/>
      <c r="BN342" s="113"/>
      <c r="BO342" s="113"/>
      <c r="BP342" s="113"/>
      <c r="BQ342" s="113"/>
      <c r="BR342" s="113"/>
      <c r="BS342" s="113"/>
      <c r="BT342" s="113"/>
      <c r="BU342" s="113"/>
      <c r="BV342" s="113"/>
      <c r="BW342" s="113"/>
      <c r="BX342" s="113"/>
      <c r="BY342" s="113"/>
      <c r="BZ342" s="113"/>
      <c r="CA342" s="113"/>
      <c r="CB342" s="113"/>
      <c r="CC342" s="113"/>
      <c r="CD342" s="113"/>
      <c r="CE342" s="113"/>
      <c r="CF342" s="113"/>
      <c r="CG342" s="113"/>
      <c r="CH342" s="113"/>
      <c r="CI342" s="113"/>
      <c r="CJ342" s="113"/>
      <c r="CK342" s="113"/>
      <c r="CL342" s="113"/>
      <c r="CM342" s="113"/>
    </row>
    <row r="343" spans="6:91" x14ac:dyDescent="0.25">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3"/>
      <c r="AL343" s="113"/>
      <c r="AM343" s="113"/>
      <c r="AN343" s="113"/>
      <c r="AO343" s="113"/>
      <c r="AP343" s="113"/>
      <c r="AQ343" s="113"/>
      <c r="AR343" s="113"/>
      <c r="AS343" s="113"/>
      <c r="AT343" s="113"/>
      <c r="AU343" s="113"/>
      <c r="AV343" s="113"/>
      <c r="AW343" s="113"/>
      <c r="AX343" s="113"/>
      <c r="AY343" s="113"/>
      <c r="AZ343" s="113"/>
      <c r="BA343" s="113"/>
      <c r="BB343" s="113"/>
      <c r="BC343" s="113"/>
      <c r="BD343" s="113"/>
      <c r="BE343" s="113"/>
      <c r="BF343" s="113"/>
      <c r="BG343" s="113"/>
      <c r="BH343" s="113"/>
      <c r="BI343" s="113"/>
      <c r="BJ343" s="113"/>
      <c r="BK343" s="113"/>
      <c r="BL343" s="113"/>
      <c r="BM343" s="113"/>
      <c r="BN343" s="113"/>
      <c r="BO343" s="113"/>
      <c r="BP343" s="113"/>
      <c r="BQ343" s="113"/>
      <c r="BR343" s="113"/>
      <c r="BS343" s="113"/>
      <c r="BT343" s="113"/>
      <c r="BU343" s="113"/>
      <c r="BV343" s="113"/>
      <c r="BW343" s="113"/>
      <c r="BX343" s="113"/>
      <c r="BY343" s="113"/>
      <c r="BZ343" s="113"/>
      <c r="CA343" s="113"/>
      <c r="CB343" s="113"/>
      <c r="CC343" s="113"/>
      <c r="CD343" s="113"/>
      <c r="CE343" s="113"/>
      <c r="CF343" s="113"/>
      <c r="CG343" s="113"/>
      <c r="CH343" s="113"/>
      <c r="CI343" s="113"/>
      <c r="CJ343" s="113"/>
      <c r="CK343" s="113"/>
      <c r="CL343" s="113"/>
      <c r="CM343" s="113"/>
    </row>
    <row r="344" spans="6:91" x14ac:dyDescent="0.25">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3"/>
      <c r="AN344" s="113"/>
      <c r="AO344" s="113"/>
      <c r="AP344" s="113"/>
      <c r="AQ344" s="113"/>
      <c r="AR344" s="113"/>
      <c r="AS344" s="113"/>
      <c r="AT344" s="113"/>
      <c r="AU344" s="113"/>
      <c r="AV344" s="113"/>
      <c r="AW344" s="113"/>
      <c r="AX344" s="113"/>
      <c r="AY344" s="113"/>
      <c r="AZ344" s="113"/>
      <c r="BA344" s="113"/>
      <c r="BB344" s="113"/>
      <c r="BC344" s="113"/>
      <c r="BD344" s="113"/>
      <c r="BE344" s="113"/>
      <c r="BF344" s="113"/>
      <c r="BG344" s="113"/>
      <c r="BH344" s="113"/>
      <c r="BI344" s="113"/>
      <c r="BJ344" s="113"/>
      <c r="BK344" s="113"/>
      <c r="BL344" s="113"/>
      <c r="BM344" s="113"/>
      <c r="BN344" s="113"/>
      <c r="BO344" s="113"/>
      <c r="BP344" s="113"/>
      <c r="BQ344" s="113"/>
      <c r="BR344" s="113"/>
      <c r="BS344" s="113"/>
      <c r="BT344" s="113"/>
      <c r="BU344" s="113"/>
      <c r="BV344" s="113"/>
      <c r="BW344" s="113"/>
      <c r="BX344" s="113"/>
      <c r="BY344" s="113"/>
      <c r="BZ344" s="113"/>
      <c r="CA344" s="113"/>
      <c r="CB344" s="113"/>
      <c r="CC344" s="113"/>
      <c r="CD344" s="113"/>
      <c r="CE344" s="113"/>
      <c r="CF344" s="113"/>
      <c r="CG344" s="113"/>
      <c r="CH344" s="113"/>
      <c r="CI344" s="113"/>
      <c r="CJ344" s="113"/>
      <c r="CK344" s="113"/>
      <c r="CL344" s="113"/>
      <c r="CM344" s="113"/>
    </row>
    <row r="345" spans="6:91" x14ac:dyDescent="0.25">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3"/>
      <c r="AL345" s="113"/>
      <c r="AM345" s="113"/>
      <c r="AN345" s="113"/>
      <c r="AO345" s="113"/>
      <c r="AP345" s="113"/>
      <c r="AQ345" s="113"/>
      <c r="AR345" s="113"/>
      <c r="AS345" s="113"/>
      <c r="AT345" s="113"/>
      <c r="AU345" s="113"/>
      <c r="AV345" s="113"/>
      <c r="AW345" s="113"/>
      <c r="AX345" s="113"/>
      <c r="AY345" s="113"/>
      <c r="AZ345" s="113"/>
      <c r="BA345" s="113"/>
      <c r="BB345" s="113"/>
      <c r="BC345" s="113"/>
      <c r="BD345" s="113"/>
      <c r="BE345" s="113"/>
      <c r="BF345" s="113"/>
      <c r="BG345" s="113"/>
      <c r="BH345" s="113"/>
      <c r="BI345" s="113"/>
      <c r="BJ345" s="113"/>
      <c r="BK345" s="113"/>
      <c r="BL345" s="113"/>
      <c r="BM345" s="113"/>
      <c r="BN345" s="113"/>
      <c r="BO345" s="113"/>
      <c r="BP345" s="113"/>
      <c r="BQ345" s="113"/>
      <c r="BR345" s="113"/>
      <c r="BS345" s="113"/>
      <c r="BT345" s="113"/>
      <c r="BU345" s="113"/>
      <c r="BV345" s="113"/>
      <c r="BW345" s="113"/>
      <c r="BX345" s="113"/>
      <c r="BY345" s="113"/>
      <c r="BZ345" s="113"/>
      <c r="CA345" s="113"/>
      <c r="CB345" s="113"/>
      <c r="CC345" s="113"/>
      <c r="CD345" s="113"/>
      <c r="CE345" s="113"/>
      <c r="CF345" s="113"/>
      <c r="CG345" s="113"/>
      <c r="CH345" s="113"/>
      <c r="CI345" s="113"/>
      <c r="CJ345" s="113"/>
      <c r="CK345" s="113"/>
      <c r="CL345" s="113"/>
      <c r="CM345" s="113"/>
    </row>
    <row r="346" spans="6:91" x14ac:dyDescent="0.25">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3"/>
      <c r="BR346" s="113"/>
      <c r="BS346" s="113"/>
      <c r="BT346" s="113"/>
      <c r="BU346" s="113"/>
      <c r="BV346" s="113"/>
      <c r="BW346" s="113"/>
      <c r="BX346" s="113"/>
      <c r="BY346" s="113"/>
      <c r="BZ346" s="113"/>
      <c r="CA346" s="113"/>
      <c r="CB346" s="113"/>
      <c r="CC346" s="113"/>
      <c r="CD346" s="113"/>
      <c r="CE346" s="113"/>
      <c r="CF346" s="113"/>
      <c r="CG346" s="113"/>
      <c r="CH346" s="113"/>
      <c r="CI346" s="113"/>
      <c r="CJ346" s="113"/>
      <c r="CK346" s="113"/>
      <c r="CL346" s="113"/>
      <c r="CM346" s="113"/>
    </row>
    <row r="347" spans="6:91" x14ac:dyDescent="0.25">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3"/>
      <c r="AL347" s="113"/>
      <c r="AM347" s="113"/>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3"/>
      <c r="BR347" s="113"/>
      <c r="BS347" s="113"/>
      <c r="BT347" s="113"/>
      <c r="BU347" s="113"/>
      <c r="BV347" s="113"/>
      <c r="BW347" s="113"/>
      <c r="BX347" s="113"/>
      <c r="BY347" s="113"/>
      <c r="BZ347" s="113"/>
      <c r="CA347" s="113"/>
      <c r="CB347" s="113"/>
      <c r="CC347" s="113"/>
      <c r="CD347" s="113"/>
      <c r="CE347" s="113"/>
      <c r="CF347" s="113"/>
      <c r="CG347" s="113"/>
      <c r="CH347" s="113"/>
      <c r="CI347" s="113"/>
      <c r="CJ347" s="113"/>
      <c r="CK347" s="113"/>
      <c r="CL347" s="113"/>
      <c r="CM347" s="113"/>
    </row>
    <row r="348" spans="6:91" x14ac:dyDescent="0.25">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3"/>
      <c r="BR348" s="113"/>
      <c r="BS348" s="113"/>
      <c r="BT348" s="113"/>
      <c r="BU348" s="113"/>
      <c r="BV348" s="113"/>
      <c r="BW348" s="113"/>
      <c r="BX348" s="113"/>
      <c r="BY348" s="113"/>
      <c r="BZ348" s="113"/>
      <c r="CA348" s="113"/>
      <c r="CB348" s="113"/>
      <c r="CC348" s="113"/>
      <c r="CD348" s="113"/>
      <c r="CE348" s="113"/>
      <c r="CF348" s="113"/>
      <c r="CG348" s="113"/>
      <c r="CH348" s="113"/>
      <c r="CI348" s="113"/>
      <c r="CJ348" s="113"/>
      <c r="CK348" s="113"/>
      <c r="CL348" s="113"/>
      <c r="CM348" s="113"/>
    </row>
    <row r="349" spans="6:91" x14ac:dyDescent="0.25">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3"/>
      <c r="BR349" s="113"/>
      <c r="BS349" s="113"/>
      <c r="BT349" s="113"/>
      <c r="BU349" s="113"/>
      <c r="BV349" s="113"/>
      <c r="BW349" s="113"/>
      <c r="BX349" s="113"/>
      <c r="BY349" s="113"/>
      <c r="BZ349" s="113"/>
      <c r="CA349" s="113"/>
      <c r="CB349" s="113"/>
      <c r="CC349" s="113"/>
      <c r="CD349" s="113"/>
      <c r="CE349" s="113"/>
      <c r="CF349" s="113"/>
      <c r="CG349" s="113"/>
      <c r="CH349" s="113"/>
      <c r="CI349" s="113"/>
      <c r="CJ349" s="113"/>
      <c r="CK349" s="113"/>
      <c r="CL349" s="113"/>
      <c r="CM349" s="113"/>
    </row>
    <row r="350" spans="6:91" x14ac:dyDescent="0.25">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3"/>
      <c r="AY350" s="113"/>
      <c r="AZ350" s="113"/>
      <c r="BA350" s="113"/>
      <c r="BB350" s="113"/>
      <c r="BC350" s="113"/>
      <c r="BD350" s="113"/>
      <c r="BE350" s="113"/>
      <c r="BF350" s="113"/>
      <c r="BG350" s="113"/>
      <c r="BH350" s="113"/>
      <c r="BI350" s="113"/>
      <c r="BJ350" s="113"/>
      <c r="BK350" s="113"/>
      <c r="BL350" s="113"/>
      <c r="BM350" s="113"/>
      <c r="BN350" s="113"/>
      <c r="BO350" s="113"/>
      <c r="BP350" s="113"/>
      <c r="BQ350" s="113"/>
      <c r="BR350" s="113"/>
      <c r="BS350" s="113"/>
      <c r="BT350" s="113"/>
      <c r="BU350" s="113"/>
      <c r="BV350" s="113"/>
      <c r="BW350" s="113"/>
      <c r="BX350" s="113"/>
      <c r="BY350" s="113"/>
      <c r="BZ350" s="113"/>
      <c r="CA350" s="113"/>
      <c r="CB350" s="113"/>
      <c r="CC350" s="113"/>
      <c r="CD350" s="113"/>
      <c r="CE350" s="113"/>
      <c r="CF350" s="113"/>
      <c r="CG350" s="113"/>
      <c r="CH350" s="113"/>
      <c r="CI350" s="113"/>
      <c r="CJ350" s="113"/>
      <c r="CK350" s="113"/>
      <c r="CL350" s="113"/>
      <c r="CM350" s="113"/>
    </row>
    <row r="351" spans="6:91" x14ac:dyDescent="0.25">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3"/>
      <c r="AL351" s="113"/>
      <c r="AM351" s="113"/>
      <c r="AN351" s="113"/>
      <c r="AO351" s="113"/>
      <c r="AP351" s="113"/>
      <c r="AQ351" s="113"/>
      <c r="AR351" s="113"/>
      <c r="AS351" s="113"/>
      <c r="AT351" s="113"/>
      <c r="AU351" s="113"/>
      <c r="AV351" s="113"/>
      <c r="AW351" s="113"/>
      <c r="AX351" s="113"/>
      <c r="AY351" s="113"/>
      <c r="AZ351" s="113"/>
      <c r="BA351" s="113"/>
      <c r="BB351" s="113"/>
      <c r="BC351" s="113"/>
      <c r="BD351" s="113"/>
      <c r="BE351" s="113"/>
      <c r="BF351" s="113"/>
      <c r="BG351" s="113"/>
      <c r="BH351" s="113"/>
      <c r="BI351" s="113"/>
      <c r="BJ351" s="113"/>
      <c r="BK351" s="113"/>
      <c r="BL351" s="113"/>
      <c r="BM351" s="113"/>
      <c r="BN351" s="113"/>
      <c r="BO351" s="113"/>
      <c r="BP351" s="113"/>
      <c r="BQ351" s="113"/>
      <c r="BR351" s="113"/>
      <c r="BS351" s="113"/>
      <c r="BT351" s="113"/>
      <c r="BU351" s="113"/>
      <c r="BV351" s="113"/>
      <c r="BW351" s="113"/>
      <c r="BX351" s="113"/>
      <c r="BY351" s="113"/>
      <c r="BZ351" s="113"/>
      <c r="CA351" s="113"/>
      <c r="CB351" s="113"/>
      <c r="CC351" s="113"/>
      <c r="CD351" s="113"/>
      <c r="CE351" s="113"/>
      <c r="CF351" s="113"/>
      <c r="CG351" s="113"/>
      <c r="CH351" s="113"/>
      <c r="CI351" s="113"/>
      <c r="CJ351" s="113"/>
      <c r="CK351" s="113"/>
      <c r="CL351" s="113"/>
      <c r="CM351" s="113"/>
    </row>
    <row r="352" spans="6:91" x14ac:dyDescent="0.25">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113"/>
      <c r="BB352" s="113"/>
      <c r="BC352" s="113"/>
      <c r="BD352" s="113"/>
      <c r="BE352" s="113"/>
      <c r="BF352" s="113"/>
      <c r="BG352" s="113"/>
      <c r="BH352" s="113"/>
      <c r="BI352" s="113"/>
      <c r="BJ352" s="113"/>
      <c r="BK352" s="113"/>
      <c r="BL352" s="113"/>
      <c r="BM352" s="113"/>
      <c r="BN352" s="113"/>
      <c r="BO352" s="113"/>
      <c r="BP352" s="113"/>
      <c r="BQ352" s="113"/>
      <c r="BR352" s="113"/>
      <c r="BS352" s="113"/>
      <c r="BT352" s="113"/>
      <c r="BU352" s="113"/>
      <c r="BV352" s="113"/>
      <c r="BW352" s="113"/>
      <c r="BX352" s="113"/>
      <c r="BY352" s="113"/>
      <c r="BZ352" s="113"/>
      <c r="CA352" s="113"/>
      <c r="CB352" s="113"/>
      <c r="CC352" s="113"/>
      <c r="CD352" s="113"/>
      <c r="CE352" s="113"/>
      <c r="CF352" s="113"/>
      <c r="CG352" s="113"/>
      <c r="CH352" s="113"/>
      <c r="CI352" s="113"/>
      <c r="CJ352" s="113"/>
      <c r="CK352" s="113"/>
      <c r="CL352" s="113"/>
      <c r="CM352" s="113"/>
    </row>
    <row r="353" spans="6:91" x14ac:dyDescent="0.25">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3"/>
      <c r="AL353" s="113"/>
      <c r="AM353" s="113"/>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3"/>
      <c r="BR353" s="113"/>
      <c r="BS353" s="113"/>
      <c r="BT353" s="113"/>
      <c r="BU353" s="113"/>
      <c r="BV353" s="113"/>
      <c r="BW353" s="113"/>
      <c r="BX353" s="113"/>
      <c r="BY353" s="113"/>
      <c r="BZ353" s="113"/>
      <c r="CA353" s="113"/>
      <c r="CB353" s="113"/>
      <c r="CC353" s="113"/>
      <c r="CD353" s="113"/>
      <c r="CE353" s="113"/>
      <c r="CF353" s="113"/>
      <c r="CG353" s="113"/>
      <c r="CH353" s="113"/>
      <c r="CI353" s="113"/>
      <c r="CJ353" s="113"/>
      <c r="CK353" s="113"/>
      <c r="CL353" s="113"/>
      <c r="CM353" s="113"/>
    </row>
    <row r="354" spans="6:91" x14ac:dyDescent="0.25">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113"/>
      <c r="AM354" s="113"/>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3"/>
      <c r="BR354" s="113"/>
      <c r="BS354" s="113"/>
      <c r="BT354" s="113"/>
      <c r="BU354" s="113"/>
      <c r="BV354" s="113"/>
      <c r="BW354" s="113"/>
      <c r="BX354" s="113"/>
      <c r="BY354" s="113"/>
      <c r="BZ354" s="113"/>
      <c r="CA354" s="113"/>
      <c r="CB354" s="113"/>
      <c r="CC354" s="113"/>
      <c r="CD354" s="113"/>
      <c r="CE354" s="113"/>
      <c r="CF354" s="113"/>
      <c r="CG354" s="113"/>
      <c r="CH354" s="113"/>
      <c r="CI354" s="113"/>
      <c r="CJ354" s="113"/>
      <c r="CK354" s="113"/>
      <c r="CL354" s="113"/>
      <c r="CM354" s="113"/>
    </row>
    <row r="355" spans="6:91" x14ac:dyDescent="0.25">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c r="AM355" s="113"/>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3"/>
      <c r="BR355" s="113"/>
      <c r="BS355" s="113"/>
      <c r="BT355" s="113"/>
      <c r="BU355" s="113"/>
      <c r="BV355" s="113"/>
      <c r="BW355" s="113"/>
      <c r="BX355" s="113"/>
      <c r="BY355" s="113"/>
      <c r="BZ355" s="113"/>
      <c r="CA355" s="113"/>
      <c r="CB355" s="113"/>
      <c r="CC355" s="113"/>
      <c r="CD355" s="113"/>
      <c r="CE355" s="113"/>
      <c r="CF355" s="113"/>
      <c r="CG355" s="113"/>
      <c r="CH355" s="113"/>
      <c r="CI355" s="113"/>
      <c r="CJ355" s="113"/>
      <c r="CK355" s="113"/>
      <c r="CL355" s="113"/>
      <c r="CM355" s="113"/>
    </row>
    <row r="356" spans="6:91" x14ac:dyDescent="0.25">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c r="AN356" s="113"/>
      <c r="AO356" s="113"/>
      <c r="AP356" s="113"/>
      <c r="AQ356" s="113"/>
      <c r="AR356" s="113"/>
      <c r="AS356" s="113"/>
      <c r="AT356" s="113"/>
      <c r="AU356" s="113"/>
      <c r="AV356" s="113"/>
      <c r="AW356" s="113"/>
      <c r="AX356" s="113"/>
      <c r="AY356" s="113"/>
      <c r="AZ356" s="113"/>
      <c r="BA356" s="113"/>
      <c r="BB356" s="113"/>
      <c r="BC356" s="113"/>
      <c r="BD356" s="113"/>
      <c r="BE356" s="113"/>
      <c r="BF356" s="113"/>
      <c r="BG356" s="113"/>
      <c r="BH356" s="113"/>
      <c r="BI356" s="113"/>
      <c r="BJ356" s="113"/>
      <c r="BK356" s="113"/>
      <c r="BL356" s="113"/>
      <c r="BM356" s="113"/>
      <c r="BN356" s="113"/>
      <c r="BO356" s="113"/>
      <c r="BP356" s="113"/>
      <c r="BQ356" s="113"/>
      <c r="BR356" s="113"/>
      <c r="BS356" s="113"/>
      <c r="BT356" s="113"/>
      <c r="BU356" s="113"/>
      <c r="BV356" s="113"/>
      <c r="BW356" s="113"/>
      <c r="BX356" s="113"/>
      <c r="BY356" s="113"/>
      <c r="BZ356" s="113"/>
      <c r="CA356" s="113"/>
      <c r="CB356" s="113"/>
      <c r="CC356" s="113"/>
      <c r="CD356" s="113"/>
      <c r="CE356" s="113"/>
      <c r="CF356" s="113"/>
      <c r="CG356" s="113"/>
      <c r="CH356" s="113"/>
      <c r="CI356" s="113"/>
      <c r="CJ356" s="113"/>
      <c r="CK356" s="113"/>
      <c r="CL356" s="113"/>
      <c r="CM356" s="113"/>
    </row>
    <row r="357" spans="6:91" x14ac:dyDescent="0.25">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3"/>
      <c r="AL357" s="113"/>
      <c r="AM357" s="113"/>
      <c r="AN357" s="113"/>
      <c r="AO357" s="113"/>
      <c r="AP357" s="113"/>
      <c r="AQ357" s="113"/>
      <c r="AR357" s="113"/>
      <c r="AS357" s="113"/>
      <c r="AT357" s="113"/>
      <c r="AU357" s="113"/>
      <c r="AV357" s="113"/>
      <c r="AW357" s="113"/>
      <c r="AX357" s="113"/>
      <c r="AY357" s="113"/>
      <c r="AZ357" s="113"/>
      <c r="BA357" s="113"/>
      <c r="BB357" s="113"/>
      <c r="BC357" s="113"/>
      <c r="BD357" s="113"/>
      <c r="BE357" s="113"/>
      <c r="BF357" s="113"/>
      <c r="BG357" s="113"/>
      <c r="BH357" s="113"/>
      <c r="BI357" s="113"/>
      <c r="BJ357" s="113"/>
      <c r="BK357" s="113"/>
      <c r="BL357" s="113"/>
      <c r="BM357" s="113"/>
      <c r="BN357" s="113"/>
      <c r="BO357" s="113"/>
      <c r="BP357" s="113"/>
      <c r="BQ357" s="113"/>
      <c r="BR357" s="113"/>
      <c r="BS357" s="113"/>
      <c r="BT357" s="113"/>
      <c r="BU357" s="113"/>
      <c r="BV357" s="113"/>
      <c r="BW357" s="113"/>
      <c r="BX357" s="113"/>
      <c r="BY357" s="113"/>
      <c r="BZ357" s="113"/>
      <c r="CA357" s="113"/>
      <c r="CB357" s="113"/>
      <c r="CC357" s="113"/>
      <c r="CD357" s="113"/>
      <c r="CE357" s="113"/>
      <c r="CF357" s="113"/>
      <c r="CG357" s="113"/>
      <c r="CH357" s="113"/>
      <c r="CI357" s="113"/>
      <c r="CJ357" s="113"/>
      <c r="CK357" s="113"/>
      <c r="CL357" s="113"/>
      <c r="CM357" s="113"/>
    </row>
    <row r="358" spans="6:91" x14ac:dyDescent="0.25">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3"/>
      <c r="AL358" s="113"/>
      <c r="AM358" s="113"/>
      <c r="AN358" s="113"/>
      <c r="AO358" s="113"/>
      <c r="AP358" s="113"/>
      <c r="AQ358" s="113"/>
      <c r="AR358" s="113"/>
      <c r="AS358" s="113"/>
      <c r="AT358" s="113"/>
      <c r="AU358" s="113"/>
      <c r="AV358" s="113"/>
      <c r="AW358" s="113"/>
      <c r="AX358" s="113"/>
      <c r="AY358" s="113"/>
      <c r="AZ358" s="113"/>
      <c r="BA358" s="113"/>
      <c r="BB358" s="113"/>
      <c r="BC358" s="113"/>
      <c r="BD358" s="113"/>
      <c r="BE358" s="113"/>
      <c r="BF358" s="113"/>
      <c r="BG358" s="113"/>
      <c r="BH358" s="113"/>
      <c r="BI358" s="113"/>
      <c r="BJ358" s="113"/>
      <c r="BK358" s="113"/>
      <c r="BL358" s="113"/>
      <c r="BM358" s="113"/>
      <c r="BN358" s="113"/>
      <c r="BO358" s="113"/>
      <c r="BP358" s="113"/>
      <c r="BQ358" s="113"/>
      <c r="BR358" s="113"/>
      <c r="BS358" s="113"/>
      <c r="BT358" s="113"/>
      <c r="BU358" s="113"/>
      <c r="BV358" s="113"/>
      <c r="BW358" s="113"/>
      <c r="BX358" s="113"/>
      <c r="BY358" s="113"/>
      <c r="BZ358" s="113"/>
      <c r="CA358" s="113"/>
      <c r="CB358" s="113"/>
      <c r="CC358" s="113"/>
      <c r="CD358" s="113"/>
      <c r="CE358" s="113"/>
      <c r="CF358" s="113"/>
      <c r="CG358" s="113"/>
      <c r="CH358" s="113"/>
      <c r="CI358" s="113"/>
      <c r="CJ358" s="113"/>
      <c r="CK358" s="113"/>
      <c r="CL358" s="113"/>
      <c r="CM358" s="113"/>
    </row>
    <row r="359" spans="6:91" x14ac:dyDescent="0.25">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3"/>
      <c r="AL359" s="113"/>
      <c r="AM359" s="113"/>
      <c r="AN359" s="113"/>
      <c r="AO359" s="113"/>
      <c r="AP359" s="113"/>
      <c r="AQ359" s="113"/>
      <c r="AR359" s="113"/>
      <c r="AS359" s="113"/>
      <c r="AT359" s="113"/>
      <c r="AU359" s="113"/>
      <c r="AV359" s="113"/>
      <c r="AW359" s="113"/>
      <c r="AX359" s="113"/>
      <c r="AY359" s="113"/>
      <c r="AZ359" s="113"/>
      <c r="BA359" s="113"/>
      <c r="BB359" s="113"/>
      <c r="BC359" s="113"/>
      <c r="BD359" s="113"/>
      <c r="BE359" s="113"/>
      <c r="BF359" s="113"/>
      <c r="BG359" s="113"/>
      <c r="BH359" s="113"/>
      <c r="BI359" s="113"/>
      <c r="BJ359" s="113"/>
      <c r="BK359" s="113"/>
      <c r="BL359" s="113"/>
      <c r="BM359" s="113"/>
      <c r="BN359" s="113"/>
      <c r="BO359" s="113"/>
      <c r="BP359" s="113"/>
      <c r="BQ359" s="113"/>
      <c r="BR359" s="113"/>
      <c r="BS359" s="113"/>
      <c r="BT359" s="113"/>
      <c r="BU359" s="113"/>
      <c r="BV359" s="113"/>
      <c r="BW359" s="113"/>
      <c r="BX359" s="113"/>
      <c r="BY359" s="113"/>
      <c r="BZ359" s="113"/>
      <c r="CA359" s="113"/>
      <c r="CB359" s="113"/>
      <c r="CC359" s="113"/>
      <c r="CD359" s="113"/>
      <c r="CE359" s="113"/>
      <c r="CF359" s="113"/>
      <c r="CG359" s="113"/>
      <c r="CH359" s="113"/>
      <c r="CI359" s="113"/>
      <c r="CJ359" s="113"/>
      <c r="CK359" s="113"/>
      <c r="CL359" s="113"/>
      <c r="CM359" s="113"/>
    </row>
    <row r="360" spans="6:91" x14ac:dyDescent="0.25">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c r="BL360" s="113"/>
      <c r="BM360" s="113"/>
      <c r="BN360" s="113"/>
      <c r="BO360" s="113"/>
      <c r="BP360" s="113"/>
      <c r="BQ360" s="113"/>
      <c r="BR360" s="113"/>
      <c r="BS360" s="113"/>
      <c r="BT360" s="113"/>
      <c r="BU360" s="113"/>
      <c r="BV360" s="113"/>
      <c r="BW360" s="113"/>
      <c r="BX360" s="113"/>
      <c r="BY360" s="113"/>
      <c r="BZ360" s="113"/>
      <c r="CA360" s="113"/>
      <c r="CB360" s="113"/>
      <c r="CC360" s="113"/>
      <c r="CD360" s="113"/>
      <c r="CE360" s="113"/>
      <c r="CF360" s="113"/>
      <c r="CG360" s="113"/>
      <c r="CH360" s="113"/>
      <c r="CI360" s="113"/>
      <c r="CJ360" s="113"/>
      <c r="CK360" s="113"/>
      <c r="CL360" s="113"/>
      <c r="CM360" s="113"/>
    </row>
    <row r="361" spans="6:91" x14ac:dyDescent="0.25">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c r="BL361" s="113"/>
      <c r="BM361" s="113"/>
      <c r="BN361" s="113"/>
      <c r="BO361" s="113"/>
      <c r="BP361" s="113"/>
      <c r="BQ361" s="113"/>
      <c r="BR361" s="113"/>
      <c r="BS361" s="113"/>
      <c r="BT361" s="113"/>
      <c r="BU361" s="113"/>
      <c r="BV361" s="113"/>
      <c r="BW361" s="113"/>
      <c r="BX361" s="113"/>
      <c r="BY361" s="113"/>
      <c r="BZ361" s="113"/>
      <c r="CA361" s="113"/>
      <c r="CB361" s="113"/>
      <c r="CC361" s="113"/>
      <c r="CD361" s="113"/>
      <c r="CE361" s="113"/>
      <c r="CF361" s="113"/>
      <c r="CG361" s="113"/>
      <c r="CH361" s="113"/>
      <c r="CI361" s="113"/>
      <c r="CJ361" s="113"/>
      <c r="CK361" s="113"/>
      <c r="CL361" s="113"/>
      <c r="CM361" s="113"/>
    </row>
    <row r="362" spans="6:91" x14ac:dyDescent="0.25">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3"/>
      <c r="AN362" s="113"/>
      <c r="AO362" s="113"/>
      <c r="AP362" s="113"/>
      <c r="AQ362" s="113"/>
      <c r="AR362" s="113"/>
      <c r="AS362" s="113"/>
      <c r="AT362" s="113"/>
      <c r="AU362" s="113"/>
      <c r="AV362" s="113"/>
      <c r="AW362" s="113"/>
      <c r="AX362" s="113"/>
      <c r="AY362" s="113"/>
      <c r="AZ362" s="113"/>
      <c r="BA362" s="113"/>
      <c r="BB362" s="113"/>
      <c r="BC362" s="113"/>
      <c r="BD362" s="113"/>
      <c r="BE362" s="113"/>
      <c r="BF362" s="113"/>
      <c r="BG362" s="113"/>
      <c r="BH362" s="113"/>
      <c r="BI362" s="113"/>
      <c r="BJ362" s="113"/>
      <c r="BK362" s="113"/>
      <c r="BL362" s="113"/>
      <c r="BM362" s="113"/>
      <c r="BN362" s="113"/>
      <c r="BO362" s="113"/>
      <c r="BP362" s="113"/>
      <c r="BQ362" s="113"/>
      <c r="BR362" s="113"/>
      <c r="BS362" s="113"/>
      <c r="BT362" s="113"/>
      <c r="BU362" s="113"/>
      <c r="BV362" s="113"/>
      <c r="BW362" s="113"/>
      <c r="BX362" s="113"/>
      <c r="BY362" s="113"/>
      <c r="BZ362" s="113"/>
      <c r="CA362" s="113"/>
      <c r="CB362" s="113"/>
      <c r="CC362" s="113"/>
      <c r="CD362" s="113"/>
      <c r="CE362" s="113"/>
      <c r="CF362" s="113"/>
      <c r="CG362" s="113"/>
      <c r="CH362" s="113"/>
      <c r="CI362" s="113"/>
      <c r="CJ362" s="113"/>
      <c r="CK362" s="113"/>
      <c r="CL362" s="113"/>
      <c r="CM362" s="113"/>
    </row>
    <row r="363" spans="6:91" x14ac:dyDescent="0.25">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3"/>
      <c r="AL363" s="113"/>
      <c r="AM363" s="113"/>
      <c r="AN363" s="113"/>
      <c r="AO363" s="113"/>
      <c r="AP363" s="113"/>
      <c r="AQ363" s="113"/>
      <c r="AR363" s="113"/>
      <c r="AS363" s="113"/>
      <c r="AT363" s="113"/>
      <c r="AU363" s="113"/>
      <c r="AV363" s="113"/>
      <c r="AW363" s="113"/>
      <c r="AX363" s="113"/>
      <c r="AY363" s="113"/>
      <c r="AZ363" s="113"/>
      <c r="BA363" s="113"/>
      <c r="BB363" s="113"/>
      <c r="BC363" s="113"/>
      <c r="BD363" s="113"/>
      <c r="BE363" s="113"/>
      <c r="BF363" s="113"/>
      <c r="BG363" s="113"/>
      <c r="BH363" s="113"/>
      <c r="BI363" s="113"/>
      <c r="BJ363" s="113"/>
      <c r="BK363" s="113"/>
      <c r="BL363" s="113"/>
      <c r="BM363" s="113"/>
      <c r="BN363" s="113"/>
      <c r="BO363" s="113"/>
      <c r="BP363" s="113"/>
      <c r="BQ363" s="113"/>
      <c r="BR363" s="113"/>
      <c r="BS363" s="113"/>
      <c r="BT363" s="113"/>
      <c r="BU363" s="113"/>
      <c r="BV363" s="113"/>
      <c r="BW363" s="113"/>
      <c r="BX363" s="113"/>
      <c r="BY363" s="113"/>
      <c r="BZ363" s="113"/>
      <c r="CA363" s="113"/>
      <c r="CB363" s="113"/>
      <c r="CC363" s="113"/>
      <c r="CD363" s="113"/>
      <c r="CE363" s="113"/>
      <c r="CF363" s="113"/>
      <c r="CG363" s="113"/>
      <c r="CH363" s="113"/>
      <c r="CI363" s="113"/>
      <c r="CJ363" s="113"/>
      <c r="CK363" s="113"/>
      <c r="CL363" s="113"/>
      <c r="CM363" s="113"/>
    </row>
    <row r="364" spans="6:91" x14ac:dyDescent="0.25">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c r="AM364" s="113"/>
      <c r="AN364" s="113"/>
      <c r="AO364" s="113"/>
      <c r="AP364" s="113"/>
      <c r="AQ364" s="113"/>
      <c r="AR364" s="113"/>
      <c r="AS364" s="113"/>
      <c r="AT364" s="113"/>
      <c r="AU364" s="113"/>
      <c r="AV364" s="113"/>
      <c r="AW364" s="113"/>
      <c r="AX364" s="113"/>
      <c r="AY364" s="113"/>
      <c r="AZ364" s="113"/>
      <c r="BA364" s="113"/>
      <c r="BB364" s="113"/>
      <c r="BC364" s="113"/>
      <c r="BD364" s="113"/>
      <c r="BE364" s="113"/>
      <c r="BF364" s="113"/>
      <c r="BG364" s="113"/>
      <c r="BH364" s="113"/>
      <c r="BI364" s="113"/>
      <c r="BJ364" s="113"/>
      <c r="BK364" s="113"/>
      <c r="BL364" s="113"/>
      <c r="BM364" s="113"/>
      <c r="BN364" s="113"/>
      <c r="BO364" s="113"/>
      <c r="BP364" s="113"/>
      <c r="BQ364" s="113"/>
      <c r="BR364" s="113"/>
      <c r="BS364" s="113"/>
      <c r="BT364" s="113"/>
      <c r="BU364" s="113"/>
      <c r="BV364" s="113"/>
      <c r="BW364" s="113"/>
      <c r="BX364" s="113"/>
      <c r="BY364" s="113"/>
      <c r="BZ364" s="113"/>
      <c r="CA364" s="113"/>
      <c r="CB364" s="113"/>
      <c r="CC364" s="113"/>
      <c r="CD364" s="113"/>
      <c r="CE364" s="113"/>
      <c r="CF364" s="113"/>
      <c r="CG364" s="113"/>
      <c r="CH364" s="113"/>
      <c r="CI364" s="113"/>
      <c r="CJ364" s="113"/>
      <c r="CK364" s="113"/>
      <c r="CL364" s="113"/>
      <c r="CM364" s="113"/>
    </row>
    <row r="365" spans="6:91" x14ac:dyDescent="0.25">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c r="AM365" s="113"/>
      <c r="AN365" s="113"/>
      <c r="AO365" s="113"/>
      <c r="AP365" s="113"/>
      <c r="AQ365" s="113"/>
      <c r="AR365" s="113"/>
      <c r="AS365" s="113"/>
      <c r="AT365" s="113"/>
      <c r="AU365" s="113"/>
      <c r="AV365" s="113"/>
      <c r="AW365" s="113"/>
      <c r="AX365" s="113"/>
      <c r="AY365" s="113"/>
      <c r="AZ365" s="113"/>
      <c r="BA365" s="113"/>
      <c r="BB365" s="113"/>
      <c r="BC365" s="113"/>
      <c r="BD365" s="113"/>
      <c r="BE365" s="113"/>
      <c r="BF365" s="113"/>
      <c r="BG365" s="113"/>
      <c r="BH365" s="113"/>
      <c r="BI365" s="113"/>
      <c r="BJ365" s="113"/>
      <c r="BK365" s="113"/>
      <c r="BL365" s="113"/>
      <c r="BM365" s="113"/>
      <c r="BN365" s="113"/>
      <c r="BO365" s="113"/>
      <c r="BP365" s="113"/>
      <c r="BQ365" s="113"/>
      <c r="BR365" s="113"/>
      <c r="BS365" s="113"/>
      <c r="BT365" s="113"/>
      <c r="BU365" s="113"/>
      <c r="BV365" s="113"/>
      <c r="BW365" s="113"/>
      <c r="BX365" s="113"/>
      <c r="BY365" s="113"/>
      <c r="BZ365" s="113"/>
      <c r="CA365" s="113"/>
      <c r="CB365" s="113"/>
      <c r="CC365" s="113"/>
      <c r="CD365" s="113"/>
      <c r="CE365" s="113"/>
      <c r="CF365" s="113"/>
      <c r="CG365" s="113"/>
      <c r="CH365" s="113"/>
      <c r="CI365" s="113"/>
      <c r="CJ365" s="113"/>
      <c r="CK365" s="113"/>
      <c r="CL365" s="113"/>
      <c r="CM365" s="113"/>
    </row>
    <row r="366" spans="6:91" x14ac:dyDescent="0.25">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3"/>
      <c r="AL366" s="113"/>
      <c r="AM366" s="113"/>
      <c r="AN366" s="113"/>
      <c r="AO366" s="113"/>
      <c r="AP366" s="113"/>
      <c r="AQ366" s="113"/>
      <c r="AR366" s="113"/>
      <c r="AS366" s="113"/>
      <c r="AT366" s="113"/>
      <c r="AU366" s="113"/>
      <c r="AV366" s="113"/>
      <c r="AW366" s="113"/>
      <c r="AX366" s="113"/>
      <c r="AY366" s="113"/>
      <c r="AZ366" s="113"/>
      <c r="BA366" s="113"/>
      <c r="BB366" s="113"/>
      <c r="BC366" s="113"/>
      <c r="BD366" s="113"/>
      <c r="BE366" s="113"/>
      <c r="BF366" s="113"/>
      <c r="BG366" s="113"/>
      <c r="BH366" s="113"/>
      <c r="BI366" s="113"/>
      <c r="BJ366" s="113"/>
      <c r="BK366" s="113"/>
      <c r="BL366" s="113"/>
      <c r="BM366" s="113"/>
      <c r="BN366" s="113"/>
      <c r="BO366" s="113"/>
      <c r="BP366" s="113"/>
      <c r="BQ366" s="113"/>
      <c r="BR366" s="113"/>
      <c r="BS366" s="113"/>
      <c r="BT366" s="113"/>
      <c r="BU366" s="113"/>
      <c r="BV366" s="113"/>
      <c r="BW366" s="113"/>
      <c r="BX366" s="113"/>
      <c r="BY366" s="113"/>
      <c r="BZ366" s="113"/>
      <c r="CA366" s="113"/>
      <c r="CB366" s="113"/>
      <c r="CC366" s="113"/>
      <c r="CD366" s="113"/>
      <c r="CE366" s="113"/>
      <c r="CF366" s="113"/>
      <c r="CG366" s="113"/>
      <c r="CH366" s="113"/>
      <c r="CI366" s="113"/>
      <c r="CJ366" s="113"/>
      <c r="CK366" s="113"/>
      <c r="CL366" s="113"/>
      <c r="CM366" s="113"/>
    </row>
    <row r="367" spans="6:91" x14ac:dyDescent="0.25">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3"/>
      <c r="AY367" s="113"/>
      <c r="AZ367" s="113"/>
      <c r="BA367" s="113"/>
      <c r="BB367" s="113"/>
      <c r="BC367" s="113"/>
      <c r="BD367" s="113"/>
      <c r="BE367" s="113"/>
      <c r="BF367" s="113"/>
      <c r="BG367" s="113"/>
      <c r="BH367" s="113"/>
      <c r="BI367" s="113"/>
      <c r="BJ367" s="113"/>
      <c r="BK367" s="113"/>
      <c r="BL367" s="113"/>
      <c r="BM367" s="113"/>
      <c r="BN367" s="113"/>
      <c r="BO367" s="113"/>
      <c r="BP367" s="113"/>
      <c r="BQ367" s="113"/>
      <c r="BR367" s="113"/>
      <c r="BS367" s="113"/>
      <c r="BT367" s="113"/>
      <c r="BU367" s="113"/>
      <c r="BV367" s="113"/>
      <c r="BW367" s="113"/>
      <c r="BX367" s="113"/>
      <c r="BY367" s="113"/>
      <c r="BZ367" s="113"/>
      <c r="CA367" s="113"/>
      <c r="CB367" s="113"/>
      <c r="CC367" s="113"/>
      <c r="CD367" s="113"/>
      <c r="CE367" s="113"/>
      <c r="CF367" s="113"/>
      <c r="CG367" s="113"/>
      <c r="CH367" s="113"/>
      <c r="CI367" s="113"/>
      <c r="CJ367" s="113"/>
      <c r="CK367" s="113"/>
      <c r="CL367" s="113"/>
      <c r="CM367" s="113"/>
    </row>
    <row r="368" spans="6:91" x14ac:dyDescent="0.25">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3"/>
      <c r="AY368" s="113"/>
      <c r="AZ368" s="113"/>
      <c r="BA368" s="113"/>
      <c r="BB368" s="113"/>
      <c r="BC368" s="113"/>
      <c r="BD368" s="113"/>
      <c r="BE368" s="113"/>
      <c r="BF368" s="113"/>
      <c r="BG368" s="113"/>
      <c r="BH368" s="113"/>
      <c r="BI368" s="113"/>
      <c r="BJ368" s="113"/>
      <c r="BK368" s="113"/>
      <c r="BL368" s="113"/>
      <c r="BM368" s="113"/>
      <c r="BN368" s="113"/>
      <c r="BO368" s="113"/>
      <c r="BP368" s="113"/>
      <c r="BQ368" s="113"/>
      <c r="BR368" s="113"/>
      <c r="BS368" s="113"/>
      <c r="BT368" s="113"/>
      <c r="BU368" s="113"/>
      <c r="BV368" s="113"/>
      <c r="BW368" s="113"/>
      <c r="BX368" s="113"/>
      <c r="BY368" s="113"/>
      <c r="BZ368" s="113"/>
      <c r="CA368" s="113"/>
      <c r="CB368" s="113"/>
      <c r="CC368" s="113"/>
      <c r="CD368" s="113"/>
      <c r="CE368" s="113"/>
      <c r="CF368" s="113"/>
      <c r="CG368" s="113"/>
      <c r="CH368" s="113"/>
      <c r="CI368" s="113"/>
      <c r="CJ368" s="113"/>
      <c r="CK368" s="113"/>
      <c r="CL368" s="113"/>
      <c r="CM368" s="113"/>
    </row>
    <row r="369" spans="6:91" x14ac:dyDescent="0.25">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3"/>
      <c r="AY369" s="113"/>
      <c r="AZ369" s="113"/>
      <c r="BA369" s="113"/>
      <c r="BB369" s="113"/>
      <c r="BC369" s="113"/>
      <c r="BD369" s="113"/>
      <c r="BE369" s="113"/>
      <c r="BF369" s="113"/>
      <c r="BG369" s="113"/>
      <c r="BH369" s="113"/>
      <c r="BI369" s="113"/>
      <c r="BJ369" s="113"/>
      <c r="BK369" s="113"/>
      <c r="BL369" s="113"/>
      <c r="BM369" s="113"/>
      <c r="BN369" s="113"/>
      <c r="BO369" s="113"/>
      <c r="BP369" s="113"/>
      <c r="BQ369" s="113"/>
      <c r="BR369" s="113"/>
      <c r="BS369" s="113"/>
      <c r="BT369" s="113"/>
      <c r="BU369" s="113"/>
      <c r="BV369" s="113"/>
      <c r="BW369" s="113"/>
      <c r="BX369" s="113"/>
      <c r="BY369" s="113"/>
      <c r="BZ369" s="113"/>
      <c r="CA369" s="113"/>
      <c r="CB369" s="113"/>
      <c r="CC369" s="113"/>
      <c r="CD369" s="113"/>
      <c r="CE369" s="113"/>
      <c r="CF369" s="113"/>
      <c r="CG369" s="113"/>
      <c r="CH369" s="113"/>
      <c r="CI369" s="113"/>
      <c r="CJ369" s="113"/>
      <c r="CK369" s="113"/>
      <c r="CL369" s="113"/>
      <c r="CM369" s="113"/>
    </row>
    <row r="370" spans="6:91" x14ac:dyDescent="0.25">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3"/>
      <c r="AN370" s="113"/>
      <c r="AO370" s="113"/>
      <c r="AP370" s="113"/>
      <c r="AQ370" s="113"/>
      <c r="AR370" s="113"/>
      <c r="AS370" s="113"/>
      <c r="AT370" s="113"/>
      <c r="AU370" s="113"/>
      <c r="AV370" s="113"/>
      <c r="AW370" s="113"/>
      <c r="AX370" s="113"/>
      <c r="AY370" s="113"/>
      <c r="AZ370" s="113"/>
      <c r="BA370" s="113"/>
      <c r="BB370" s="113"/>
      <c r="BC370" s="113"/>
      <c r="BD370" s="113"/>
      <c r="BE370" s="113"/>
      <c r="BF370" s="113"/>
      <c r="BG370" s="113"/>
      <c r="BH370" s="113"/>
      <c r="BI370" s="113"/>
      <c r="BJ370" s="113"/>
      <c r="BK370" s="113"/>
      <c r="BL370" s="113"/>
      <c r="BM370" s="113"/>
      <c r="BN370" s="113"/>
      <c r="BO370" s="113"/>
      <c r="BP370" s="113"/>
      <c r="BQ370" s="113"/>
      <c r="BR370" s="113"/>
      <c r="BS370" s="113"/>
      <c r="BT370" s="113"/>
      <c r="BU370" s="113"/>
      <c r="BV370" s="113"/>
      <c r="BW370" s="113"/>
      <c r="BX370" s="113"/>
      <c r="BY370" s="113"/>
      <c r="BZ370" s="113"/>
      <c r="CA370" s="113"/>
      <c r="CB370" s="113"/>
      <c r="CC370" s="113"/>
      <c r="CD370" s="113"/>
      <c r="CE370" s="113"/>
      <c r="CF370" s="113"/>
      <c r="CG370" s="113"/>
      <c r="CH370" s="113"/>
      <c r="CI370" s="113"/>
      <c r="CJ370" s="113"/>
      <c r="CK370" s="113"/>
      <c r="CL370" s="113"/>
      <c r="CM370" s="113"/>
    </row>
    <row r="371" spans="6:91" x14ac:dyDescent="0.25">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3"/>
      <c r="AY371" s="113"/>
      <c r="AZ371" s="113"/>
      <c r="BA371" s="113"/>
      <c r="BB371" s="113"/>
      <c r="BC371" s="113"/>
      <c r="BD371" s="113"/>
      <c r="BE371" s="113"/>
      <c r="BF371" s="113"/>
      <c r="BG371" s="113"/>
      <c r="BH371" s="113"/>
      <c r="BI371" s="113"/>
      <c r="BJ371" s="113"/>
      <c r="BK371" s="113"/>
      <c r="BL371" s="113"/>
      <c r="BM371" s="113"/>
      <c r="BN371" s="113"/>
      <c r="BO371" s="113"/>
      <c r="BP371" s="113"/>
      <c r="BQ371" s="113"/>
      <c r="BR371" s="113"/>
      <c r="BS371" s="113"/>
      <c r="BT371" s="113"/>
      <c r="BU371" s="113"/>
      <c r="BV371" s="113"/>
      <c r="BW371" s="113"/>
      <c r="BX371" s="113"/>
      <c r="BY371" s="113"/>
      <c r="BZ371" s="113"/>
      <c r="CA371" s="113"/>
      <c r="CB371" s="113"/>
      <c r="CC371" s="113"/>
      <c r="CD371" s="113"/>
      <c r="CE371" s="113"/>
      <c r="CF371" s="113"/>
      <c r="CG371" s="113"/>
      <c r="CH371" s="113"/>
      <c r="CI371" s="113"/>
      <c r="CJ371" s="113"/>
      <c r="CK371" s="113"/>
      <c r="CL371" s="113"/>
      <c r="CM371" s="113"/>
    </row>
    <row r="372" spans="6:91" x14ac:dyDescent="0.25">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3"/>
      <c r="AL372" s="113"/>
      <c r="AM372" s="113"/>
      <c r="AN372" s="113"/>
      <c r="AO372" s="113"/>
      <c r="AP372" s="113"/>
      <c r="AQ372" s="113"/>
      <c r="AR372" s="113"/>
      <c r="AS372" s="113"/>
      <c r="AT372" s="113"/>
      <c r="AU372" s="113"/>
      <c r="AV372" s="113"/>
      <c r="AW372" s="113"/>
      <c r="AX372" s="113"/>
      <c r="AY372" s="113"/>
      <c r="AZ372" s="113"/>
      <c r="BA372" s="113"/>
      <c r="BB372" s="113"/>
      <c r="BC372" s="113"/>
      <c r="BD372" s="113"/>
      <c r="BE372" s="113"/>
      <c r="BF372" s="113"/>
      <c r="BG372" s="113"/>
      <c r="BH372" s="113"/>
      <c r="BI372" s="113"/>
      <c r="BJ372" s="113"/>
      <c r="BK372" s="113"/>
      <c r="BL372" s="113"/>
      <c r="BM372" s="113"/>
      <c r="BN372" s="113"/>
      <c r="BO372" s="113"/>
      <c r="BP372" s="113"/>
      <c r="BQ372" s="113"/>
      <c r="BR372" s="113"/>
      <c r="BS372" s="113"/>
      <c r="BT372" s="113"/>
      <c r="BU372" s="113"/>
      <c r="BV372" s="113"/>
      <c r="BW372" s="113"/>
      <c r="BX372" s="113"/>
      <c r="BY372" s="113"/>
      <c r="BZ372" s="113"/>
      <c r="CA372" s="113"/>
      <c r="CB372" s="113"/>
      <c r="CC372" s="113"/>
      <c r="CD372" s="113"/>
      <c r="CE372" s="113"/>
      <c r="CF372" s="113"/>
      <c r="CG372" s="113"/>
      <c r="CH372" s="113"/>
      <c r="CI372" s="113"/>
      <c r="CJ372" s="113"/>
      <c r="CK372" s="113"/>
      <c r="CL372" s="113"/>
      <c r="CM372" s="113"/>
    </row>
    <row r="373" spans="6:91" x14ac:dyDescent="0.25">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3"/>
      <c r="AL373" s="113"/>
      <c r="AM373" s="113"/>
      <c r="AN373" s="113"/>
      <c r="AO373" s="113"/>
      <c r="AP373" s="113"/>
      <c r="AQ373" s="113"/>
      <c r="AR373" s="113"/>
      <c r="AS373" s="113"/>
      <c r="AT373" s="113"/>
      <c r="AU373" s="113"/>
      <c r="AV373" s="113"/>
      <c r="AW373" s="113"/>
      <c r="AX373" s="113"/>
      <c r="AY373" s="113"/>
      <c r="AZ373" s="113"/>
      <c r="BA373" s="113"/>
      <c r="BB373" s="113"/>
      <c r="BC373" s="113"/>
      <c r="BD373" s="113"/>
      <c r="BE373" s="113"/>
      <c r="BF373" s="113"/>
      <c r="BG373" s="113"/>
      <c r="BH373" s="113"/>
      <c r="BI373" s="113"/>
      <c r="BJ373" s="113"/>
      <c r="BK373" s="113"/>
      <c r="BL373" s="113"/>
      <c r="BM373" s="113"/>
      <c r="BN373" s="113"/>
      <c r="BO373" s="113"/>
      <c r="BP373" s="113"/>
      <c r="BQ373" s="113"/>
      <c r="BR373" s="113"/>
      <c r="BS373" s="113"/>
      <c r="BT373" s="113"/>
      <c r="BU373" s="113"/>
      <c r="BV373" s="113"/>
      <c r="BW373" s="113"/>
      <c r="BX373" s="113"/>
      <c r="BY373" s="113"/>
      <c r="BZ373" s="113"/>
      <c r="CA373" s="113"/>
      <c r="CB373" s="113"/>
      <c r="CC373" s="113"/>
      <c r="CD373" s="113"/>
      <c r="CE373" s="113"/>
      <c r="CF373" s="113"/>
      <c r="CG373" s="113"/>
      <c r="CH373" s="113"/>
      <c r="CI373" s="113"/>
      <c r="CJ373" s="113"/>
      <c r="CK373" s="113"/>
      <c r="CL373" s="113"/>
      <c r="CM373" s="113"/>
    </row>
    <row r="374" spans="6:91" x14ac:dyDescent="0.25">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3"/>
      <c r="AL374" s="113"/>
      <c r="AM374" s="113"/>
      <c r="AN374" s="113"/>
      <c r="AO374" s="113"/>
      <c r="AP374" s="113"/>
      <c r="AQ374" s="113"/>
      <c r="AR374" s="113"/>
      <c r="AS374" s="113"/>
      <c r="AT374" s="113"/>
      <c r="AU374" s="113"/>
      <c r="AV374" s="113"/>
      <c r="AW374" s="113"/>
      <c r="AX374" s="113"/>
      <c r="AY374" s="113"/>
      <c r="AZ374" s="113"/>
      <c r="BA374" s="113"/>
      <c r="BB374" s="113"/>
      <c r="BC374" s="113"/>
      <c r="BD374" s="113"/>
      <c r="BE374" s="113"/>
      <c r="BF374" s="113"/>
      <c r="BG374" s="113"/>
      <c r="BH374" s="113"/>
      <c r="BI374" s="113"/>
      <c r="BJ374" s="113"/>
      <c r="BK374" s="113"/>
      <c r="BL374" s="113"/>
      <c r="BM374" s="113"/>
      <c r="BN374" s="113"/>
      <c r="BO374" s="113"/>
      <c r="BP374" s="113"/>
      <c r="BQ374" s="113"/>
      <c r="BR374" s="113"/>
      <c r="BS374" s="113"/>
      <c r="BT374" s="113"/>
      <c r="BU374" s="113"/>
      <c r="BV374" s="113"/>
      <c r="BW374" s="113"/>
      <c r="BX374" s="113"/>
      <c r="BY374" s="113"/>
      <c r="BZ374" s="113"/>
      <c r="CA374" s="113"/>
      <c r="CB374" s="113"/>
      <c r="CC374" s="113"/>
      <c r="CD374" s="113"/>
      <c r="CE374" s="113"/>
      <c r="CF374" s="113"/>
      <c r="CG374" s="113"/>
      <c r="CH374" s="113"/>
      <c r="CI374" s="113"/>
      <c r="CJ374" s="113"/>
      <c r="CK374" s="113"/>
      <c r="CL374" s="113"/>
      <c r="CM374" s="113"/>
    </row>
    <row r="375" spans="6:91" x14ac:dyDescent="0.25">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3"/>
      <c r="AL375" s="113"/>
      <c r="AM375" s="113"/>
      <c r="AN375" s="113"/>
      <c r="AO375" s="113"/>
      <c r="AP375" s="113"/>
      <c r="AQ375" s="113"/>
      <c r="AR375" s="113"/>
      <c r="AS375" s="113"/>
      <c r="AT375" s="113"/>
      <c r="AU375" s="113"/>
      <c r="AV375" s="113"/>
      <c r="AW375" s="113"/>
      <c r="AX375" s="113"/>
      <c r="AY375" s="113"/>
      <c r="AZ375" s="113"/>
      <c r="BA375" s="113"/>
      <c r="BB375" s="113"/>
      <c r="BC375" s="113"/>
      <c r="BD375" s="113"/>
      <c r="BE375" s="113"/>
      <c r="BF375" s="113"/>
      <c r="BG375" s="113"/>
      <c r="BH375" s="113"/>
      <c r="BI375" s="113"/>
      <c r="BJ375" s="113"/>
      <c r="BK375" s="113"/>
      <c r="BL375" s="113"/>
      <c r="BM375" s="113"/>
      <c r="BN375" s="113"/>
      <c r="BO375" s="113"/>
      <c r="BP375" s="113"/>
      <c r="BQ375" s="113"/>
      <c r="BR375" s="113"/>
      <c r="BS375" s="113"/>
      <c r="BT375" s="113"/>
      <c r="BU375" s="113"/>
      <c r="BV375" s="113"/>
      <c r="BW375" s="113"/>
      <c r="BX375" s="113"/>
      <c r="BY375" s="113"/>
      <c r="BZ375" s="113"/>
      <c r="CA375" s="113"/>
      <c r="CB375" s="113"/>
      <c r="CC375" s="113"/>
      <c r="CD375" s="113"/>
      <c r="CE375" s="113"/>
      <c r="CF375" s="113"/>
      <c r="CG375" s="113"/>
      <c r="CH375" s="113"/>
      <c r="CI375" s="113"/>
      <c r="CJ375" s="113"/>
      <c r="CK375" s="113"/>
      <c r="CL375" s="113"/>
      <c r="CM375" s="113"/>
    </row>
    <row r="376" spans="6:91" x14ac:dyDescent="0.25">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3"/>
      <c r="AL376" s="113"/>
      <c r="AM376" s="113"/>
      <c r="AN376" s="113"/>
      <c r="AO376" s="113"/>
      <c r="AP376" s="113"/>
      <c r="AQ376" s="113"/>
      <c r="AR376" s="113"/>
      <c r="AS376" s="113"/>
      <c r="AT376" s="113"/>
      <c r="AU376" s="113"/>
      <c r="AV376" s="113"/>
      <c r="AW376" s="113"/>
      <c r="AX376" s="113"/>
      <c r="AY376" s="113"/>
      <c r="AZ376" s="113"/>
      <c r="BA376" s="113"/>
      <c r="BB376" s="113"/>
      <c r="BC376" s="113"/>
      <c r="BD376" s="113"/>
      <c r="BE376" s="113"/>
      <c r="BF376" s="113"/>
      <c r="BG376" s="113"/>
      <c r="BH376" s="113"/>
      <c r="BI376" s="113"/>
      <c r="BJ376" s="113"/>
      <c r="BK376" s="113"/>
      <c r="BL376" s="113"/>
      <c r="BM376" s="113"/>
      <c r="BN376" s="113"/>
      <c r="BO376" s="113"/>
      <c r="BP376" s="113"/>
      <c r="BQ376" s="113"/>
      <c r="BR376" s="113"/>
      <c r="BS376" s="113"/>
      <c r="BT376" s="113"/>
      <c r="BU376" s="113"/>
      <c r="BV376" s="113"/>
      <c r="BW376" s="113"/>
      <c r="BX376" s="113"/>
      <c r="BY376" s="113"/>
      <c r="BZ376" s="113"/>
      <c r="CA376" s="113"/>
      <c r="CB376" s="113"/>
      <c r="CC376" s="113"/>
      <c r="CD376" s="113"/>
      <c r="CE376" s="113"/>
      <c r="CF376" s="113"/>
      <c r="CG376" s="113"/>
      <c r="CH376" s="113"/>
      <c r="CI376" s="113"/>
      <c r="CJ376" s="113"/>
      <c r="CK376" s="113"/>
      <c r="CL376" s="113"/>
      <c r="CM376" s="113"/>
    </row>
    <row r="377" spans="6:91" x14ac:dyDescent="0.25">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3"/>
      <c r="AL377" s="113"/>
      <c r="AM377" s="113"/>
      <c r="AN377" s="113"/>
      <c r="AO377" s="113"/>
      <c r="AP377" s="113"/>
      <c r="AQ377" s="113"/>
      <c r="AR377" s="113"/>
      <c r="AS377" s="113"/>
      <c r="AT377" s="113"/>
      <c r="AU377" s="113"/>
      <c r="AV377" s="113"/>
      <c r="AW377" s="113"/>
      <c r="AX377" s="113"/>
      <c r="AY377" s="113"/>
      <c r="AZ377" s="113"/>
      <c r="BA377" s="113"/>
      <c r="BB377" s="113"/>
      <c r="BC377" s="113"/>
      <c r="BD377" s="113"/>
      <c r="BE377" s="113"/>
      <c r="BF377" s="113"/>
      <c r="BG377" s="113"/>
      <c r="BH377" s="113"/>
      <c r="BI377" s="113"/>
      <c r="BJ377" s="113"/>
      <c r="BK377" s="113"/>
      <c r="BL377" s="113"/>
      <c r="BM377" s="113"/>
      <c r="BN377" s="113"/>
      <c r="BO377" s="113"/>
      <c r="BP377" s="113"/>
      <c r="BQ377" s="113"/>
      <c r="BR377" s="113"/>
      <c r="BS377" s="113"/>
      <c r="BT377" s="113"/>
      <c r="BU377" s="113"/>
      <c r="BV377" s="113"/>
      <c r="BW377" s="113"/>
      <c r="BX377" s="113"/>
      <c r="BY377" s="113"/>
      <c r="BZ377" s="113"/>
      <c r="CA377" s="113"/>
      <c r="CB377" s="113"/>
      <c r="CC377" s="113"/>
      <c r="CD377" s="113"/>
      <c r="CE377" s="113"/>
      <c r="CF377" s="113"/>
      <c r="CG377" s="113"/>
      <c r="CH377" s="113"/>
      <c r="CI377" s="113"/>
      <c r="CJ377" s="113"/>
      <c r="CK377" s="113"/>
      <c r="CL377" s="113"/>
      <c r="CM377" s="113"/>
    </row>
    <row r="378" spans="6:91" x14ac:dyDescent="0.25">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3"/>
      <c r="AL378" s="113"/>
      <c r="AM378" s="113"/>
      <c r="AN378" s="113"/>
      <c r="AO378" s="113"/>
      <c r="AP378" s="113"/>
      <c r="AQ378" s="113"/>
      <c r="AR378" s="113"/>
      <c r="AS378" s="113"/>
      <c r="AT378" s="113"/>
      <c r="AU378" s="113"/>
      <c r="AV378" s="113"/>
      <c r="AW378" s="113"/>
      <c r="AX378" s="113"/>
      <c r="AY378" s="113"/>
      <c r="AZ378" s="113"/>
      <c r="BA378" s="113"/>
      <c r="BB378" s="113"/>
      <c r="BC378" s="113"/>
      <c r="BD378" s="113"/>
      <c r="BE378" s="113"/>
      <c r="BF378" s="113"/>
      <c r="BG378" s="113"/>
      <c r="BH378" s="113"/>
      <c r="BI378" s="113"/>
      <c r="BJ378" s="113"/>
      <c r="BK378" s="113"/>
      <c r="BL378" s="113"/>
      <c r="BM378" s="113"/>
      <c r="BN378" s="113"/>
      <c r="BO378" s="113"/>
      <c r="BP378" s="113"/>
      <c r="BQ378" s="113"/>
      <c r="BR378" s="113"/>
      <c r="BS378" s="113"/>
      <c r="BT378" s="113"/>
      <c r="BU378" s="113"/>
      <c r="BV378" s="113"/>
      <c r="BW378" s="113"/>
      <c r="BX378" s="113"/>
      <c r="BY378" s="113"/>
      <c r="BZ378" s="113"/>
      <c r="CA378" s="113"/>
      <c r="CB378" s="113"/>
      <c r="CC378" s="113"/>
      <c r="CD378" s="113"/>
      <c r="CE378" s="113"/>
      <c r="CF378" s="113"/>
      <c r="CG378" s="113"/>
      <c r="CH378" s="113"/>
      <c r="CI378" s="113"/>
      <c r="CJ378" s="113"/>
      <c r="CK378" s="113"/>
      <c r="CL378" s="113"/>
      <c r="CM378" s="113"/>
    </row>
    <row r="379" spans="6:91" x14ac:dyDescent="0.25">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3"/>
      <c r="AL379" s="113"/>
      <c r="AM379" s="113"/>
      <c r="AN379" s="113"/>
      <c r="AO379" s="113"/>
      <c r="AP379" s="113"/>
      <c r="AQ379" s="113"/>
      <c r="AR379" s="113"/>
      <c r="AS379" s="113"/>
      <c r="AT379" s="113"/>
      <c r="AU379" s="113"/>
      <c r="AV379" s="113"/>
      <c r="AW379" s="113"/>
      <c r="AX379" s="113"/>
      <c r="AY379" s="113"/>
      <c r="AZ379" s="113"/>
      <c r="BA379" s="113"/>
      <c r="BB379" s="113"/>
      <c r="BC379" s="113"/>
      <c r="BD379" s="113"/>
      <c r="BE379" s="113"/>
      <c r="BF379" s="113"/>
      <c r="BG379" s="113"/>
      <c r="BH379" s="113"/>
      <c r="BI379" s="113"/>
      <c r="BJ379" s="113"/>
      <c r="BK379" s="113"/>
      <c r="BL379" s="113"/>
      <c r="BM379" s="113"/>
      <c r="BN379" s="113"/>
      <c r="BO379" s="113"/>
      <c r="BP379" s="113"/>
      <c r="BQ379" s="113"/>
      <c r="BR379" s="113"/>
      <c r="BS379" s="113"/>
      <c r="BT379" s="113"/>
      <c r="BU379" s="113"/>
      <c r="BV379" s="113"/>
      <c r="BW379" s="113"/>
      <c r="BX379" s="113"/>
      <c r="BY379" s="113"/>
      <c r="BZ379" s="113"/>
      <c r="CA379" s="113"/>
      <c r="CB379" s="113"/>
      <c r="CC379" s="113"/>
      <c r="CD379" s="113"/>
      <c r="CE379" s="113"/>
      <c r="CF379" s="113"/>
      <c r="CG379" s="113"/>
      <c r="CH379" s="113"/>
      <c r="CI379" s="113"/>
      <c r="CJ379" s="113"/>
      <c r="CK379" s="113"/>
      <c r="CL379" s="113"/>
      <c r="CM379" s="113"/>
    </row>
    <row r="380" spans="6:91" x14ac:dyDescent="0.25">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3"/>
      <c r="AL380" s="113"/>
      <c r="AM380" s="113"/>
      <c r="AN380" s="113"/>
      <c r="AO380" s="113"/>
      <c r="AP380" s="113"/>
      <c r="AQ380" s="113"/>
      <c r="AR380" s="113"/>
      <c r="AS380" s="113"/>
      <c r="AT380" s="113"/>
      <c r="AU380" s="113"/>
      <c r="AV380" s="113"/>
      <c r="AW380" s="113"/>
      <c r="AX380" s="113"/>
      <c r="AY380" s="113"/>
      <c r="AZ380" s="113"/>
      <c r="BA380" s="113"/>
      <c r="BB380" s="113"/>
      <c r="BC380" s="113"/>
      <c r="BD380" s="113"/>
      <c r="BE380" s="113"/>
      <c r="BF380" s="113"/>
      <c r="BG380" s="113"/>
      <c r="BH380" s="113"/>
      <c r="BI380" s="113"/>
      <c r="BJ380" s="113"/>
      <c r="BK380" s="113"/>
      <c r="BL380" s="113"/>
      <c r="BM380" s="113"/>
      <c r="BN380" s="113"/>
      <c r="BO380" s="113"/>
      <c r="BP380" s="113"/>
      <c r="BQ380" s="113"/>
      <c r="BR380" s="113"/>
      <c r="BS380" s="113"/>
      <c r="BT380" s="113"/>
      <c r="BU380" s="113"/>
      <c r="BV380" s="113"/>
      <c r="BW380" s="113"/>
      <c r="BX380" s="113"/>
      <c r="BY380" s="113"/>
      <c r="BZ380" s="113"/>
      <c r="CA380" s="113"/>
      <c r="CB380" s="113"/>
      <c r="CC380" s="113"/>
      <c r="CD380" s="113"/>
      <c r="CE380" s="113"/>
      <c r="CF380" s="113"/>
      <c r="CG380" s="113"/>
      <c r="CH380" s="113"/>
      <c r="CI380" s="113"/>
      <c r="CJ380" s="113"/>
      <c r="CK380" s="113"/>
      <c r="CL380" s="113"/>
      <c r="CM380" s="113"/>
    </row>
    <row r="381" spans="6:91" x14ac:dyDescent="0.25">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3"/>
      <c r="AL381" s="113"/>
      <c r="AM381" s="113"/>
      <c r="AN381" s="113"/>
      <c r="AO381" s="113"/>
      <c r="AP381" s="113"/>
      <c r="AQ381" s="113"/>
      <c r="AR381" s="113"/>
      <c r="AS381" s="113"/>
      <c r="AT381" s="113"/>
      <c r="AU381" s="113"/>
      <c r="AV381" s="113"/>
      <c r="AW381" s="113"/>
      <c r="AX381" s="113"/>
      <c r="AY381" s="113"/>
      <c r="AZ381" s="113"/>
      <c r="BA381" s="113"/>
      <c r="BB381" s="113"/>
      <c r="BC381" s="113"/>
      <c r="BD381" s="113"/>
      <c r="BE381" s="113"/>
      <c r="BF381" s="113"/>
      <c r="BG381" s="113"/>
      <c r="BH381" s="113"/>
      <c r="BI381" s="113"/>
      <c r="BJ381" s="113"/>
      <c r="BK381" s="113"/>
      <c r="BL381" s="113"/>
      <c r="BM381" s="113"/>
      <c r="BN381" s="113"/>
      <c r="BO381" s="113"/>
      <c r="BP381" s="113"/>
      <c r="BQ381" s="113"/>
      <c r="BR381" s="113"/>
      <c r="BS381" s="113"/>
      <c r="BT381" s="113"/>
      <c r="BU381" s="113"/>
      <c r="BV381" s="113"/>
      <c r="BW381" s="113"/>
      <c r="BX381" s="113"/>
      <c r="BY381" s="113"/>
      <c r="BZ381" s="113"/>
      <c r="CA381" s="113"/>
      <c r="CB381" s="113"/>
      <c r="CC381" s="113"/>
      <c r="CD381" s="113"/>
      <c r="CE381" s="113"/>
      <c r="CF381" s="113"/>
      <c r="CG381" s="113"/>
      <c r="CH381" s="113"/>
      <c r="CI381" s="113"/>
      <c r="CJ381" s="113"/>
      <c r="CK381" s="113"/>
      <c r="CL381" s="113"/>
      <c r="CM381" s="113"/>
    </row>
    <row r="382" spans="6:91" x14ac:dyDescent="0.25">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3"/>
      <c r="AL382" s="113"/>
      <c r="AM382" s="113"/>
      <c r="AN382" s="113"/>
      <c r="AO382" s="113"/>
      <c r="AP382" s="113"/>
      <c r="AQ382" s="113"/>
      <c r="AR382" s="113"/>
      <c r="AS382" s="113"/>
      <c r="AT382" s="113"/>
      <c r="AU382" s="113"/>
      <c r="AV382" s="113"/>
      <c r="AW382" s="113"/>
      <c r="AX382" s="113"/>
      <c r="AY382" s="113"/>
      <c r="AZ382" s="113"/>
      <c r="BA382" s="113"/>
      <c r="BB382" s="113"/>
      <c r="BC382" s="113"/>
      <c r="BD382" s="113"/>
      <c r="BE382" s="113"/>
      <c r="BF382" s="113"/>
      <c r="BG382" s="113"/>
      <c r="BH382" s="113"/>
      <c r="BI382" s="113"/>
      <c r="BJ382" s="113"/>
      <c r="BK382" s="113"/>
      <c r="BL382" s="113"/>
      <c r="BM382" s="113"/>
      <c r="BN382" s="113"/>
      <c r="BO382" s="113"/>
      <c r="BP382" s="113"/>
      <c r="BQ382" s="113"/>
      <c r="BR382" s="113"/>
      <c r="BS382" s="113"/>
      <c r="BT382" s="113"/>
      <c r="BU382" s="113"/>
      <c r="BV382" s="113"/>
      <c r="BW382" s="113"/>
      <c r="BX382" s="113"/>
      <c r="BY382" s="113"/>
      <c r="BZ382" s="113"/>
      <c r="CA382" s="113"/>
      <c r="CB382" s="113"/>
      <c r="CC382" s="113"/>
      <c r="CD382" s="113"/>
      <c r="CE382" s="113"/>
      <c r="CF382" s="113"/>
      <c r="CG382" s="113"/>
      <c r="CH382" s="113"/>
      <c r="CI382" s="113"/>
      <c r="CJ382" s="113"/>
      <c r="CK382" s="113"/>
      <c r="CL382" s="113"/>
      <c r="CM382" s="113"/>
    </row>
    <row r="383" spans="6:91" x14ac:dyDescent="0.25">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3"/>
      <c r="AL383" s="113"/>
      <c r="AM383" s="113"/>
      <c r="AN383" s="113"/>
      <c r="AO383" s="113"/>
      <c r="AP383" s="113"/>
      <c r="AQ383" s="113"/>
      <c r="AR383" s="113"/>
      <c r="AS383" s="113"/>
      <c r="AT383" s="113"/>
      <c r="AU383" s="113"/>
      <c r="AV383" s="113"/>
      <c r="AW383" s="113"/>
      <c r="AX383" s="113"/>
      <c r="AY383" s="113"/>
      <c r="AZ383" s="113"/>
      <c r="BA383" s="113"/>
      <c r="BB383" s="113"/>
      <c r="BC383" s="113"/>
      <c r="BD383" s="113"/>
      <c r="BE383" s="113"/>
      <c r="BF383" s="113"/>
      <c r="BG383" s="113"/>
      <c r="BH383" s="113"/>
      <c r="BI383" s="113"/>
      <c r="BJ383" s="113"/>
      <c r="BK383" s="113"/>
      <c r="BL383" s="113"/>
      <c r="BM383" s="113"/>
      <c r="BN383" s="113"/>
      <c r="BO383" s="113"/>
      <c r="BP383" s="113"/>
      <c r="BQ383" s="113"/>
      <c r="BR383" s="113"/>
      <c r="BS383" s="113"/>
      <c r="BT383" s="113"/>
      <c r="BU383" s="113"/>
      <c r="BV383" s="113"/>
      <c r="BW383" s="113"/>
      <c r="BX383" s="113"/>
      <c r="BY383" s="113"/>
      <c r="BZ383" s="113"/>
      <c r="CA383" s="113"/>
      <c r="CB383" s="113"/>
      <c r="CC383" s="113"/>
      <c r="CD383" s="113"/>
      <c r="CE383" s="113"/>
      <c r="CF383" s="113"/>
      <c r="CG383" s="113"/>
      <c r="CH383" s="113"/>
      <c r="CI383" s="113"/>
      <c r="CJ383" s="113"/>
      <c r="CK383" s="113"/>
      <c r="CL383" s="113"/>
      <c r="CM383" s="113"/>
    </row>
    <row r="384" spans="6:91" x14ac:dyDescent="0.25">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3"/>
      <c r="AL384" s="113"/>
      <c r="AM384" s="113"/>
      <c r="AN384" s="113"/>
      <c r="AO384" s="113"/>
      <c r="AP384" s="113"/>
      <c r="AQ384" s="113"/>
      <c r="AR384" s="113"/>
      <c r="AS384" s="113"/>
      <c r="AT384" s="113"/>
      <c r="AU384" s="113"/>
      <c r="AV384" s="113"/>
      <c r="AW384" s="113"/>
      <c r="AX384" s="113"/>
      <c r="AY384" s="113"/>
      <c r="AZ384" s="113"/>
      <c r="BA384" s="113"/>
      <c r="BB384" s="113"/>
      <c r="BC384" s="113"/>
      <c r="BD384" s="113"/>
      <c r="BE384" s="113"/>
      <c r="BF384" s="113"/>
      <c r="BG384" s="113"/>
      <c r="BH384" s="113"/>
      <c r="BI384" s="113"/>
      <c r="BJ384" s="113"/>
      <c r="BK384" s="113"/>
      <c r="BL384" s="113"/>
      <c r="BM384" s="113"/>
      <c r="BN384" s="113"/>
      <c r="BO384" s="113"/>
      <c r="BP384" s="113"/>
      <c r="BQ384" s="113"/>
      <c r="BR384" s="113"/>
      <c r="BS384" s="113"/>
      <c r="BT384" s="113"/>
      <c r="BU384" s="113"/>
      <c r="BV384" s="113"/>
      <c r="BW384" s="113"/>
      <c r="BX384" s="113"/>
      <c r="BY384" s="113"/>
      <c r="BZ384" s="113"/>
      <c r="CA384" s="113"/>
      <c r="CB384" s="113"/>
      <c r="CC384" s="113"/>
      <c r="CD384" s="113"/>
      <c r="CE384" s="113"/>
      <c r="CF384" s="113"/>
      <c r="CG384" s="113"/>
      <c r="CH384" s="113"/>
      <c r="CI384" s="113"/>
      <c r="CJ384" s="113"/>
      <c r="CK384" s="113"/>
      <c r="CL384" s="113"/>
      <c r="CM384" s="113"/>
    </row>
    <row r="385" spans="6:91" x14ac:dyDescent="0.25">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3"/>
      <c r="AL385" s="113"/>
      <c r="AM385" s="113"/>
      <c r="AN385" s="113"/>
      <c r="AO385" s="113"/>
      <c r="AP385" s="113"/>
      <c r="AQ385" s="113"/>
      <c r="AR385" s="113"/>
      <c r="AS385" s="113"/>
      <c r="AT385" s="113"/>
      <c r="AU385" s="113"/>
      <c r="AV385" s="113"/>
      <c r="AW385" s="113"/>
      <c r="AX385" s="113"/>
      <c r="AY385" s="113"/>
      <c r="AZ385" s="113"/>
      <c r="BA385" s="113"/>
      <c r="BB385" s="113"/>
      <c r="BC385" s="113"/>
      <c r="BD385" s="113"/>
      <c r="BE385" s="113"/>
      <c r="BF385" s="113"/>
      <c r="BG385" s="113"/>
      <c r="BH385" s="113"/>
      <c r="BI385" s="113"/>
      <c r="BJ385" s="113"/>
      <c r="BK385" s="113"/>
      <c r="BL385" s="113"/>
      <c r="BM385" s="113"/>
      <c r="BN385" s="113"/>
      <c r="BO385" s="113"/>
      <c r="BP385" s="113"/>
      <c r="BQ385" s="113"/>
      <c r="BR385" s="113"/>
      <c r="BS385" s="113"/>
      <c r="BT385" s="113"/>
      <c r="BU385" s="113"/>
      <c r="BV385" s="113"/>
      <c r="BW385" s="113"/>
      <c r="BX385" s="113"/>
      <c r="BY385" s="113"/>
      <c r="BZ385" s="113"/>
      <c r="CA385" s="113"/>
      <c r="CB385" s="113"/>
      <c r="CC385" s="113"/>
      <c r="CD385" s="113"/>
      <c r="CE385" s="113"/>
      <c r="CF385" s="113"/>
      <c r="CG385" s="113"/>
      <c r="CH385" s="113"/>
      <c r="CI385" s="113"/>
      <c r="CJ385" s="113"/>
      <c r="CK385" s="113"/>
      <c r="CL385" s="113"/>
      <c r="CM385" s="113"/>
    </row>
    <row r="386" spans="6:91" x14ac:dyDescent="0.25">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3"/>
      <c r="AL386" s="113"/>
      <c r="AM386" s="113"/>
      <c r="AN386" s="113"/>
      <c r="AO386" s="113"/>
      <c r="AP386" s="113"/>
      <c r="AQ386" s="113"/>
      <c r="AR386" s="113"/>
      <c r="AS386" s="113"/>
      <c r="AT386" s="113"/>
      <c r="AU386" s="113"/>
      <c r="AV386" s="113"/>
      <c r="AW386" s="113"/>
      <c r="AX386" s="113"/>
      <c r="AY386" s="113"/>
      <c r="AZ386" s="113"/>
      <c r="BA386" s="113"/>
      <c r="BB386" s="113"/>
      <c r="BC386" s="113"/>
      <c r="BD386" s="113"/>
      <c r="BE386" s="113"/>
      <c r="BF386" s="113"/>
      <c r="BG386" s="113"/>
      <c r="BH386" s="113"/>
      <c r="BI386" s="113"/>
      <c r="BJ386" s="113"/>
      <c r="BK386" s="113"/>
      <c r="BL386" s="113"/>
      <c r="BM386" s="113"/>
      <c r="BN386" s="113"/>
      <c r="BO386" s="113"/>
      <c r="BP386" s="113"/>
      <c r="BQ386" s="113"/>
      <c r="BR386" s="113"/>
      <c r="BS386" s="113"/>
      <c r="BT386" s="113"/>
      <c r="BU386" s="113"/>
      <c r="BV386" s="113"/>
      <c r="BW386" s="113"/>
      <c r="BX386" s="113"/>
      <c r="BY386" s="113"/>
      <c r="BZ386" s="113"/>
      <c r="CA386" s="113"/>
      <c r="CB386" s="113"/>
      <c r="CC386" s="113"/>
      <c r="CD386" s="113"/>
      <c r="CE386" s="113"/>
      <c r="CF386" s="113"/>
      <c r="CG386" s="113"/>
      <c r="CH386" s="113"/>
      <c r="CI386" s="113"/>
      <c r="CJ386" s="113"/>
      <c r="CK386" s="113"/>
      <c r="CL386" s="113"/>
      <c r="CM386" s="113"/>
    </row>
    <row r="387" spans="6:91" x14ac:dyDescent="0.25">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3"/>
      <c r="AL387" s="113"/>
      <c r="AM387" s="113"/>
      <c r="AN387" s="113"/>
      <c r="AO387" s="113"/>
      <c r="AP387" s="113"/>
      <c r="AQ387" s="113"/>
      <c r="AR387" s="113"/>
      <c r="AS387" s="113"/>
      <c r="AT387" s="113"/>
      <c r="AU387" s="113"/>
      <c r="AV387" s="113"/>
      <c r="AW387" s="113"/>
      <c r="AX387" s="113"/>
      <c r="AY387" s="113"/>
      <c r="AZ387" s="113"/>
      <c r="BA387" s="113"/>
      <c r="BB387" s="113"/>
      <c r="BC387" s="113"/>
      <c r="BD387" s="113"/>
      <c r="BE387" s="113"/>
      <c r="BF387" s="113"/>
      <c r="BG387" s="113"/>
      <c r="BH387" s="113"/>
      <c r="BI387" s="113"/>
      <c r="BJ387" s="113"/>
      <c r="BK387" s="113"/>
      <c r="BL387" s="113"/>
      <c r="BM387" s="113"/>
      <c r="BN387" s="113"/>
      <c r="BO387" s="113"/>
      <c r="BP387" s="113"/>
      <c r="BQ387" s="113"/>
      <c r="BR387" s="113"/>
      <c r="BS387" s="113"/>
      <c r="BT387" s="113"/>
      <c r="BU387" s="113"/>
      <c r="BV387" s="113"/>
      <c r="BW387" s="113"/>
      <c r="BX387" s="113"/>
      <c r="BY387" s="113"/>
      <c r="BZ387" s="113"/>
      <c r="CA387" s="113"/>
      <c r="CB387" s="113"/>
      <c r="CC387" s="113"/>
      <c r="CD387" s="113"/>
      <c r="CE387" s="113"/>
      <c r="CF387" s="113"/>
      <c r="CG387" s="113"/>
      <c r="CH387" s="113"/>
      <c r="CI387" s="113"/>
      <c r="CJ387" s="113"/>
      <c r="CK387" s="113"/>
      <c r="CL387" s="113"/>
      <c r="CM387" s="113"/>
    </row>
    <row r="388" spans="6:91" x14ac:dyDescent="0.25">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3"/>
      <c r="AL388" s="113"/>
      <c r="AM388" s="113"/>
      <c r="AN388" s="113"/>
      <c r="AO388" s="113"/>
      <c r="AP388" s="113"/>
      <c r="AQ388" s="113"/>
      <c r="AR388" s="113"/>
      <c r="AS388" s="113"/>
      <c r="AT388" s="113"/>
      <c r="AU388" s="113"/>
      <c r="AV388" s="113"/>
      <c r="AW388" s="113"/>
      <c r="AX388" s="113"/>
      <c r="AY388" s="113"/>
      <c r="AZ388" s="113"/>
      <c r="BA388" s="113"/>
      <c r="BB388" s="113"/>
      <c r="BC388" s="113"/>
      <c r="BD388" s="113"/>
      <c r="BE388" s="113"/>
      <c r="BF388" s="113"/>
      <c r="BG388" s="113"/>
      <c r="BH388" s="113"/>
      <c r="BI388" s="113"/>
      <c r="BJ388" s="113"/>
      <c r="BK388" s="113"/>
      <c r="BL388" s="113"/>
      <c r="BM388" s="113"/>
      <c r="BN388" s="113"/>
      <c r="BO388" s="113"/>
      <c r="BP388" s="113"/>
      <c r="BQ388" s="113"/>
      <c r="BR388" s="113"/>
      <c r="BS388" s="113"/>
      <c r="BT388" s="113"/>
      <c r="BU388" s="113"/>
      <c r="BV388" s="113"/>
      <c r="BW388" s="113"/>
      <c r="BX388" s="113"/>
      <c r="BY388" s="113"/>
      <c r="BZ388" s="113"/>
      <c r="CA388" s="113"/>
      <c r="CB388" s="113"/>
      <c r="CC388" s="113"/>
      <c r="CD388" s="113"/>
      <c r="CE388" s="113"/>
      <c r="CF388" s="113"/>
      <c r="CG388" s="113"/>
      <c r="CH388" s="113"/>
      <c r="CI388" s="113"/>
      <c r="CJ388" s="113"/>
      <c r="CK388" s="113"/>
      <c r="CL388" s="113"/>
      <c r="CM388" s="113"/>
    </row>
    <row r="389" spans="6:91" x14ac:dyDescent="0.25">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3"/>
      <c r="AL389" s="113"/>
      <c r="AM389" s="113"/>
      <c r="AN389" s="113"/>
      <c r="AO389" s="113"/>
      <c r="AP389" s="113"/>
      <c r="AQ389" s="113"/>
      <c r="AR389" s="113"/>
      <c r="AS389" s="113"/>
      <c r="AT389" s="113"/>
      <c r="AU389" s="113"/>
      <c r="AV389" s="113"/>
      <c r="AW389" s="113"/>
      <c r="AX389" s="113"/>
      <c r="AY389" s="113"/>
      <c r="AZ389" s="113"/>
      <c r="BA389" s="113"/>
      <c r="BB389" s="113"/>
      <c r="BC389" s="113"/>
      <c r="BD389" s="113"/>
      <c r="BE389" s="113"/>
      <c r="BF389" s="113"/>
      <c r="BG389" s="113"/>
      <c r="BH389" s="113"/>
      <c r="BI389" s="113"/>
      <c r="BJ389" s="113"/>
      <c r="BK389" s="113"/>
      <c r="BL389" s="113"/>
      <c r="BM389" s="113"/>
      <c r="BN389" s="113"/>
      <c r="BO389" s="113"/>
      <c r="BP389" s="113"/>
      <c r="BQ389" s="113"/>
      <c r="BR389" s="113"/>
      <c r="BS389" s="113"/>
      <c r="BT389" s="113"/>
      <c r="BU389" s="113"/>
      <c r="BV389" s="113"/>
      <c r="BW389" s="113"/>
      <c r="BX389" s="113"/>
      <c r="BY389" s="113"/>
      <c r="BZ389" s="113"/>
      <c r="CA389" s="113"/>
      <c r="CB389" s="113"/>
      <c r="CC389" s="113"/>
      <c r="CD389" s="113"/>
      <c r="CE389" s="113"/>
      <c r="CF389" s="113"/>
      <c r="CG389" s="113"/>
      <c r="CH389" s="113"/>
      <c r="CI389" s="113"/>
      <c r="CJ389" s="113"/>
      <c r="CK389" s="113"/>
      <c r="CL389" s="113"/>
      <c r="CM389" s="113"/>
    </row>
    <row r="390" spans="6:91" x14ac:dyDescent="0.25">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3"/>
      <c r="AL390" s="113"/>
      <c r="AM390" s="113"/>
      <c r="AN390" s="113"/>
      <c r="AO390" s="113"/>
      <c r="AP390" s="113"/>
      <c r="AQ390" s="113"/>
      <c r="AR390" s="113"/>
      <c r="AS390" s="113"/>
      <c r="AT390" s="113"/>
      <c r="AU390" s="113"/>
      <c r="AV390" s="113"/>
      <c r="AW390" s="113"/>
      <c r="AX390" s="113"/>
      <c r="AY390" s="113"/>
      <c r="AZ390" s="113"/>
      <c r="BA390" s="113"/>
      <c r="BB390" s="113"/>
      <c r="BC390" s="113"/>
      <c r="BD390" s="113"/>
      <c r="BE390" s="113"/>
      <c r="BF390" s="113"/>
      <c r="BG390" s="113"/>
      <c r="BH390" s="113"/>
      <c r="BI390" s="113"/>
      <c r="BJ390" s="113"/>
      <c r="BK390" s="113"/>
      <c r="BL390" s="113"/>
      <c r="BM390" s="113"/>
      <c r="BN390" s="113"/>
      <c r="BO390" s="113"/>
      <c r="BP390" s="113"/>
      <c r="BQ390" s="113"/>
      <c r="BR390" s="113"/>
      <c r="BS390" s="113"/>
      <c r="BT390" s="113"/>
      <c r="BU390" s="113"/>
      <c r="BV390" s="113"/>
      <c r="BW390" s="113"/>
      <c r="BX390" s="113"/>
      <c r="BY390" s="113"/>
      <c r="BZ390" s="113"/>
      <c r="CA390" s="113"/>
      <c r="CB390" s="113"/>
      <c r="CC390" s="113"/>
      <c r="CD390" s="113"/>
      <c r="CE390" s="113"/>
      <c r="CF390" s="113"/>
      <c r="CG390" s="113"/>
      <c r="CH390" s="113"/>
      <c r="CI390" s="113"/>
      <c r="CJ390" s="113"/>
      <c r="CK390" s="113"/>
      <c r="CL390" s="113"/>
      <c r="CM390" s="113"/>
    </row>
    <row r="391" spans="6:91" x14ac:dyDescent="0.25">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3"/>
      <c r="AL391" s="113"/>
      <c r="AM391" s="113"/>
      <c r="AN391" s="113"/>
      <c r="AO391" s="113"/>
      <c r="AP391" s="113"/>
      <c r="AQ391" s="113"/>
      <c r="AR391" s="113"/>
      <c r="AS391" s="113"/>
      <c r="AT391" s="113"/>
      <c r="AU391" s="113"/>
      <c r="AV391" s="113"/>
      <c r="AW391" s="113"/>
      <c r="AX391" s="113"/>
      <c r="AY391" s="113"/>
      <c r="AZ391" s="113"/>
      <c r="BA391" s="113"/>
      <c r="BB391" s="113"/>
      <c r="BC391" s="113"/>
      <c r="BD391" s="113"/>
      <c r="BE391" s="113"/>
      <c r="BF391" s="113"/>
      <c r="BG391" s="113"/>
      <c r="BH391" s="113"/>
      <c r="BI391" s="113"/>
      <c r="BJ391" s="113"/>
      <c r="BK391" s="113"/>
      <c r="BL391" s="113"/>
      <c r="BM391" s="113"/>
      <c r="BN391" s="113"/>
      <c r="BO391" s="113"/>
      <c r="BP391" s="113"/>
      <c r="BQ391" s="113"/>
      <c r="BR391" s="113"/>
      <c r="BS391" s="113"/>
      <c r="BT391" s="113"/>
      <c r="BU391" s="113"/>
      <c r="BV391" s="113"/>
      <c r="BW391" s="113"/>
      <c r="BX391" s="113"/>
      <c r="BY391" s="113"/>
      <c r="BZ391" s="113"/>
      <c r="CA391" s="113"/>
      <c r="CB391" s="113"/>
      <c r="CC391" s="113"/>
      <c r="CD391" s="113"/>
      <c r="CE391" s="113"/>
      <c r="CF391" s="113"/>
      <c r="CG391" s="113"/>
      <c r="CH391" s="113"/>
      <c r="CI391" s="113"/>
      <c r="CJ391" s="113"/>
      <c r="CK391" s="113"/>
      <c r="CL391" s="113"/>
      <c r="CM391" s="113"/>
    </row>
    <row r="392" spans="6:91" x14ac:dyDescent="0.25">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3"/>
      <c r="AL392" s="113"/>
      <c r="AM392" s="113"/>
      <c r="AN392" s="113"/>
      <c r="AO392" s="113"/>
      <c r="AP392" s="113"/>
      <c r="AQ392" s="113"/>
      <c r="AR392" s="113"/>
      <c r="AS392" s="113"/>
      <c r="AT392" s="113"/>
      <c r="AU392" s="113"/>
      <c r="AV392" s="113"/>
      <c r="AW392" s="113"/>
      <c r="AX392" s="113"/>
      <c r="AY392" s="113"/>
      <c r="AZ392" s="113"/>
      <c r="BA392" s="113"/>
      <c r="BB392" s="113"/>
      <c r="BC392" s="113"/>
      <c r="BD392" s="113"/>
      <c r="BE392" s="113"/>
      <c r="BF392" s="113"/>
      <c r="BG392" s="113"/>
      <c r="BH392" s="113"/>
      <c r="BI392" s="113"/>
      <c r="BJ392" s="113"/>
      <c r="BK392" s="113"/>
      <c r="BL392" s="113"/>
      <c r="BM392" s="113"/>
      <c r="BN392" s="113"/>
      <c r="BO392" s="113"/>
      <c r="BP392" s="113"/>
      <c r="BQ392" s="113"/>
      <c r="BR392" s="113"/>
      <c r="BS392" s="113"/>
      <c r="BT392" s="113"/>
      <c r="BU392" s="113"/>
      <c r="BV392" s="113"/>
      <c r="BW392" s="113"/>
      <c r="BX392" s="113"/>
      <c r="BY392" s="113"/>
      <c r="BZ392" s="113"/>
      <c r="CA392" s="113"/>
      <c r="CB392" s="113"/>
      <c r="CC392" s="113"/>
      <c r="CD392" s="113"/>
      <c r="CE392" s="113"/>
      <c r="CF392" s="113"/>
      <c r="CG392" s="113"/>
      <c r="CH392" s="113"/>
      <c r="CI392" s="113"/>
      <c r="CJ392" s="113"/>
      <c r="CK392" s="113"/>
      <c r="CL392" s="113"/>
      <c r="CM392" s="113"/>
    </row>
    <row r="393" spans="6:91" x14ac:dyDescent="0.25">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3"/>
      <c r="AL393" s="113"/>
      <c r="AM393" s="113"/>
      <c r="AN393" s="113"/>
      <c r="AO393" s="113"/>
      <c r="AP393" s="113"/>
      <c r="AQ393" s="113"/>
      <c r="AR393" s="113"/>
      <c r="AS393" s="113"/>
      <c r="AT393" s="113"/>
      <c r="AU393" s="113"/>
      <c r="AV393" s="113"/>
      <c r="AW393" s="113"/>
      <c r="AX393" s="113"/>
      <c r="AY393" s="113"/>
      <c r="AZ393" s="113"/>
      <c r="BA393" s="113"/>
      <c r="BB393" s="113"/>
      <c r="BC393" s="113"/>
      <c r="BD393" s="113"/>
      <c r="BE393" s="113"/>
      <c r="BF393" s="113"/>
      <c r="BG393" s="113"/>
      <c r="BH393" s="113"/>
      <c r="BI393" s="113"/>
      <c r="BJ393" s="113"/>
      <c r="BK393" s="113"/>
      <c r="BL393" s="113"/>
      <c r="BM393" s="113"/>
      <c r="BN393" s="113"/>
      <c r="BO393" s="113"/>
      <c r="BP393" s="113"/>
      <c r="BQ393" s="113"/>
      <c r="BR393" s="113"/>
      <c r="BS393" s="113"/>
      <c r="BT393" s="113"/>
      <c r="BU393" s="113"/>
      <c r="BV393" s="113"/>
      <c r="BW393" s="113"/>
      <c r="BX393" s="113"/>
      <c r="BY393" s="113"/>
      <c r="BZ393" s="113"/>
      <c r="CA393" s="113"/>
      <c r="CB393" s="113"/>
      <c r="CC393" s="113"/>
      <c r="CD393" s="113"/>
      <c r="CE393" s="113"/>
      <c r="CF393" s="113"/>
      <c r="CG393" s="113"/>
      <c r="CH393" s="113"/>
      <c r="CI393" s="113"/>
      <c r="CJ393" s="113"/>
      <c r="CK393" s="113"/>
      <c r="CL393" s="113"/>
      <c r="CM393" s="113"/>
    </row>
    <row r="394" spans="6:91" x14ac:dyDescent="0.25">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3"/>
      <c r="AL394" s="113"/>
      <c r="AM394" s="113"/>
      <c r="AN394" s="113"/>
      <c r="AO394" s="113"/>
      <c r="AP394" s="113"/>
      <c r="AQ394" s="113"/>
      <c r="AR394" s="113"/>
      <c r="AS394" s="113"/>
      <c r="AT394" s="113"/>
      <c r="AU394" s="113"/>
      <c r="AV394" s="113"/>
      <c r="AW394" s="113"/>
      <c r="AX394" s="113"/>
      <c r="AY394" s="113"/>
      <c r="AZ394" s="113"/>
      <c r="BA394" s="113"/>
      <c r="BB394" s="113"/>
      <c r="BC394" s="113"/>
      <c r="BD394" s="113"/>
      <c r="BE394" s="113"/>
      <c r="BF394" s="113"/>
      <c r="BG394" s="113"/>
      <c r="BH394" s="113"/>
      <c r="BI394" s="113"/>
      <c r="BJ394" s="113"/>
      <c r="BK394" s="113"/>
      <c r="BL394" s="113"/>
      <c r="BM394" s="113"/>
      <c r="BN394" s="113"/>
      <c r="BO394" s="113"/>
      <c r="BP394" s="113"/>
      <c r="BQ394" s="113"/>
      <c r="BR394" s="113"/>
      <c r="BS394" s="113"/>
      <c r="BT394" s="113"/>
      <c r="BU394" s="113"/>
      <c r="BV394" s="113"/>
      <c r="BW394" s="113"/>
      <c r="BX394" s="113"/>
      <c r="BY394" s="113"/>
      <c r="BZ394" s="113"/>
      <c r="CA394" s="113"/>
      <c r="CB394" s="113"/>
      <c r="CC394" s="113"/>
      <c r="CD394" s="113"/>
      <c r="CE394" s="113"/>
      <c r="CF394" s="113"/>
      <c r="CG394" s="113"/>
      <c r="CH394" s="113"/>
      <c r="CI394" s="113"/>
      <c r="CJ394" s="113"/>
      <c r="CK394" s="113"/>
      <c r="CL394" s="113"/>
      <c r="CM394" s="113"/>
    </row>
    <row r="395" spans="6:91" x14ac:dyDescent="0.25">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3"/>
      <c r="AL395" s="113"/>
      <c r="AM395" s="113"/>
      <c r="AN395" s="113"/>
      <c r="AO395" s="113"/>
      <c r="AP395" s="113"/>
      <c r="AQ395" s="113"/>
      <c r="AR395" s="113"/>
      <c r="AS395" s="113"/>
      <c r="AT395" s="113"/>
      <c r="AU395" s="113"/>
      <c r="AV395" s="113"/>
      <c r="AW395" s="113"/>
      <c r="AX395" s="113"/>
      <c r="AY395" s="113"/>
      <c r="AZ395" s="113"/>
      <c r="BA395" s="113"/>
      <c r="BB395" s="113"/>
      <c r="BC395" s="113"/>
      <c r="BD395" s="113"/>
      <c r="BE395" s="113"/>
      <c r="BF395" s="113"/>
      <c r="BG395" s="113"/>
      <c r="BH395" s="113"/>
      <c r="BI395" s="113"/>
      <c r="BJ395" s="113"/>
      <c r="BK395" s="113"/>
      <c r="BL395" s="113"/>
      <c r="BM395" s="113"/>
      <c r="BN395" s="113"/>
      <c r="BO395" s="113"/>
      <c r="BP395" s="113"/>
      <c r="BQ395" s="113"/>
      <c r="BR395" s="113"/>
      <c r="BS395" s="113"/>
      <c r="BT395" s="113"/>
      <c r="BU395" s="113"/>
      <c r="BV395" s="113"/>
      <c r="BW395" s="113"/>
      <c r="BX395" s="113"/>
      <c r="BY395" s="113"/>
      <c r="BZ395" s="113"/>
      <c r="CA395" s="113"/>
      <c r="CB395" s="113"/>
      <c r="CC395" s="113"/>
      <c r="CD395" s="113"/>
      <c r="CE395" s="113"/>
      <c r="CF395" s="113"/>
      <c r="CG395" s="113"/>
      <c r="CH395" s="113"/>
      <c r="CI395" s="113"/>
      <c r="CJ395" s="113"/>
      <c r="CK395" s="113"/>
      <c r="CL395" s="113"/>
      <c r="CM395" s="113"/>
    </row>
    <row r="396" spans="6:91" x14ac:dyDescent="0.25">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3"/>
      <c r="AL396" s="113"/>
      <c r="AM396" s="113"/>
      <c r="AN396" s="113"/>
      <c r="AO396" s="113"/>
      <c r="AP396" s="113"/>
      <c r="AQ396" s="113"/>
      <c r="AR396" s="113"/>
      <c r="AS396" s="113"/>
      <c r="AT396" s="113"/>
      <c r="AU396" s="113"/>
      <c r="AV396" s="113"/>
      <c r="AW396" s="113"/>
      <c r="AX396" s="113"/>
      <c r="AY396" s="113"/>
      <c r="AZ396" s="113"/>
      <c r="BA396" s="113"/>
      <c r="BB396" s="113"/>
      <c r="BC396" s="113"/>
      <c r="BD396" s="113"/>
      <c r="BE396" s="113"/>
      <c r="BF396" s="113"/>
      <c r="BG396" s="113"/>
      <c r="BH396" s="113"/>
      <c r="BI396" s="113"/>
      <c r="BJ396" s="113"/>
      <c r="BK396" s="113"/>
      <c r="BL396" s="113"/>
      <c r="BM396" s="113"/>
      <c r="BN396" s="113"/>
      <c r="BO396" s="113"/>
      <c r="BP396" s="113"/>
      <c r="BQ396" s="113"/>
      <c r="BR396" s="113"/>
      <c r="BS396" s="113"/>
      <c r="BT396" s="113"/>
      <c r="BU396" s="113"/>
      <c r="BV396" s="113"/>
      <c r="BW396" s="113"/>
      <c r="BX396" s="113"/>
      <c r="BY396" s="113"/>
      <c r="BZ396" s="113"/>
      <c r="CA396" s="113"/>
      <c r="CB396" s="113"/>
      <c r="CC396" s="113"/>
      <c r="CD396" s="113"/>
      <c r="CE396" s="113"/>
      <c r="CF396" s="113"/>
      <c r="CG396" s="113"/>
      <c r="CH396" s="113"/>
      <c r="CI396" s="113"/>
      <c r="CJ396" s="113"/>
      <c r="CK396" s="113"/>
      <c r="CL396" s="113"/>
      <c r="CM396" s="113"/>
    </row>
    <row r="397" spans="6:91" x14ac:dyDescent="0.25">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3"/>
      <c r="AL397" s="113"/>
      <c r="AM397" s="113"/>
      <c r="AN397" s="113"/>
      <c r="AO397" s="113"/>
      <c r="AP397" s="113"/>
      <c r="AQ397" s="113"/>
      <c r="AR397" s="113"/>
      <c r="AS397" s="113"/>
      <c r="AT397" s="113"/>
      <c r="AU397" s="113"/>
      <c r="AV397" s="113"/>
      <c r="AW397" s="113"/>
      <c r="AX397" s="113"/>
      <c r="AY397" s="113"/>
      <c r="AZ397" s="113"/>
      <c r="BA397" s="113"/>
      <c r="BB397" s="113"/>
      <c r="BC397" s="113"/>
      <c r="BD397" s="113"/>
      <c r="BE397" s="113"/>
      <c r="BF397" s="113"/>
      <c r="BG397" s="113"/>
      <c r="BH397" s="113"/>
      <c r="BI397" s="113"/>
      <c r="BJ397" s="113"/>
      <c r="BK397" s="113"/>
      <c r="BL397" s="113"/>
      <c r="BM397" s="113"/>
      <c r="BN397" s="113"/>
      <c r="BO397" s="113"/>
      <c r="BP397" s="113"/>
      <c r="BQ397" s="113"/>
      <c r="BR397" s="113"/>
      <c r="BS397" s="113"/>
      <c r="BT397" s="113"/>
      <c r="BU397" s="113"/>
      <c r="BV397" s="113"/>
      <c r="BW397" s="113"/>
      <c r="BX397" s="113"/>
      <c r="BY397" s="113"/>
      <c r="BZ397" s="113"/>
      <c r="CA397" s="113"/>
      <c r="CB397" s="113"/>
      <c r="CC397" s="113"/>
      <c r="CD397" s="113"/>
      <c r="CE397" s="113"/>
      <c r="CF397" s="113"/>
      <c r="CG397" s="113"/>
      <c r="CH397" s="113"/>
      <c r="CI397" s="113"/>
      <c r="CJ397" s="113"/>
      <c r="CK397" s="113"/>
      <c r="CL397" s="113"/>
      <c r="CM397" s="113"/>
    </row>
    <row r="398" spans="6:91" x14ac:dyDescent="0.25">
      <c r="F398" s="113"/>
      <c r="G398" s="113"/>
      <c r="H398" s="113"/>
      <c r="I398" s="113"/>
      <c r="J398" s="113"/>
      <c r="K398" s="113"/>
      <c r="L398" s="113"/>
      <c r="M398" s="113"/>
      <c r="N398" s="113"/>
      <c r="O398" s="113"/>
      <c r="P398" s="113"/>
      <c r="Q398" s="113"/>
      <c r="R398" s="113"/>
      <c r="S398" s="113"/>
      <c r="T398" s="113"/>
      <c r="U398" s="113"/>
      <c r="V398" s="113"/>
      <c r="W398" s="113"/>
      <c r="X398" s="113"/>
      <c r="Y398" s="113"/>
      <c r="Z398" s="113"/>
      <c r="AA398" s="113"/>
      <c r="AB398" s="113"/>
      <c r="AC398" s="113"/>
      <c r="AD398" s="113"/>
      <c r="AE398" s="113"/>
      <c r="AF398" s="113"/>
      <c r="AG398" s="113"/>
      <c r="AH398" s="113"/>
      <c r="AI398" s="113"/>
      <c r="AJ398" s="113"/>
      <c r="AK398" s="113"/>
      <c r="AL398" s="113"/>
      <c r="AM398" s="113"/>
      <c r="AN398" s="113"/>
      <c r="AO398" s="113"/>
      <c r="AP398" s="113"/>
      <c r="AQ398" s="113"/>
      <c r="AR398" s="113"/>
      <c r="AS398" s="113"/>
      <c r="AT398" s="113"/>
      <c r="AU398" s="113"/>
      <c r="AV398" s="113"/>
      <c r="AW398" s="113"/>
      <c r="AX398" s="113"/>
      <c r="AY398" s="113"/>
      <c r="AZ398" s="113"/>
      <c r="BA398" s="113"/>
      <c r="BB398" s="113"/>
      <c r="BC398" s="113"/>
      <c r="BD398" s="113"/>
      <c r="BE398" s="113"/>
      <c r="BF398" s="113"/>
      <c r="BG398" s="113"/>
      <c r="BH398" s="113"/>
      <c r="BI398" s="113"/>
      <c r="BJ398" s="113"/>
      <c r="BK398" s="113"/>
      <c r="BL398" s="113"/>
      <c r="BM398" s="113"/>
      <c r="BN398" s="113"/>
      <c r="BO398" s="113"/>
      <c r="BP398" s="113"/>
      <c r="BQ398" s="113"/>
      <c r="BR398" s="113"/>
      <c r="BS398" s="113"/>
      <c r="BT398" s="113"/>
      <c r="BU398" s="113"/>
      <c r="BV398" s="113"/>
      <c r="BW398" s="113"/>
      <c r="BX398" s="113"/>
      <c r="BY398" s="113"/>
      <c r="BZ398" s="113"/>
      <c r="CA398" s="113"/>
      <c r="CB398" s="113"/>
      <c r="CC398" s="113"/>
      <c r="CD398" s="113"/>
      <c r="CE398" s="113"/>
      <c r="CF398" s="113"/>
      <c r="CG398" s="113"/>
      <c r="CH398" s="113"/>
      <c r="CI398" s="113"/>
      <c r="CJ398" s="113"/>
      <c r="CK398" s="113"/>
      <c r="CL398" s="113"/>
      <c r="CM398" s="113"/>
    </row>
    <row r="399" spans="6:91" x14ac:dyDescent="0.25">
      <c r="F399" s="113"/>
      <c r="G399" s="113"/>
      <c r="H399" s="113"/>
      <c r="I399" s="113"/>
      <c r="J399" s="113"/>
      <c r="K399" s="113"/>
      <c r="L399" s="113"/>
      <c r="M399" s="113"/>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13"/>
      <c r="AK399" s="113"/>
      <c r="AL399" s="113"/>
      <c r="AM399" s="113"/>
      <c r="AN399" s="113"/>
      <c r="AO399" s="113"/>
      <c r="AP399" s="113"/>
      <c r="AQ399" s="113"/>
      <c r="AR399" s="113"/>
      <c r="AS399" s="113"/>
      <c r="AT399" s="113"/>
      <c r="AU399" s="113"/>
      <c r="AV399" s="113"/>
      <c r="AW399" s="113"/>
      <c r="AX399" s="113"/>
      <c r="AY399" s="113"/>
      <c r="AZ399" s="113"/>
      <c r="BA399" s="113"/>
      <c r="BB399" s="113"/>
      <c r="BC399" s="113"/>
      <c r="BD399" s="113"/>
      <c r="BE399" s="113"/>
      <c r="BF399" s="113"/>
      <c r="BG399" s="113"/>
      <c r="BH399" s="113"/>
      <c r="BI399" s="113"/>
      <c r="BJ399" s="113"/>
      <c r="BK399" s="113"/>
      <c r="BL399" s="113"/>
      <c r="BM399" s="113"/>
      <c r="BN399" s="113"/>
      <c r="BO399" s="113"/>
      <c r="BP399" s="113"/>
      <c r="BQ399" s="113"/>
      <c r="BR399" s="113"/>
      <c r="BS399" s="113"/>
      <c r="BT399" s="113"/>
      <c r="BU399" s="113"/>
      <c r="BV399" s="113"/>
      <c r="BW399" s="113"/>
      <c r="BX399" s="113"/>
      <c r="BY399" s="113"/>
      <c r="BZ399" s="113"/>
      <c r="CA399" s="113"/>
      <c r="CB399" s="113"/>
      <c r="CC399" s="113"/>
      <c r="CD399" s="113"/>
      <c r="CE399" s="113"/>
      <c r="CF399" s="113"/>
      <c r="CG399" s="113"/>
      <c r="CH399" s="113"/>
      <c r="CI399" s="113"/>
      <c r="CJ399" s="113"/>
      <c r="CK399" s="113"/>
      <c r="CL399" s="113"/>
      <c r="CM399" s="113"/>
    </row>
    <row r="400" spans="6:91" x14ac:dyDescent="0.25">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3"/>
      <c r="AL400" s="113"/>
      <c r="AM400" s="113"/>
      <c r="AN400" s="113"/>
      <c r="AO400" s="113"/>
      <c r="AP400" s="113"/>
      <c r="AQ400" s="113"/>
      <c r="AR400" s="113"/>
      <c r="AS400" s="113"/>
      <c r="AT400" s="113"/>
      <c r="AU400" s="113"/>
      <c r="AV400" s="113"/>
      <c r="AW400" s="113"/>
      <c r="AX400" s="113"/>
      <c r="AY400" s="113"/>
      <c r="AZ400" s="113"/>
      <c r="BA400" s="113"/>
      <c r="BB400" s="113"/>
      <c r="BC400" s="113"/>
      <c r="BD400" s="113"/>
      <c r="BE400" s="113"/>
      <c r="BF400" s="113"/>
      <c r="BG400" s="113"/>
      <c r="BH400" s="113"/>
      <c r="BI400" s="113"/>
      <c r="BJ400" s="113"/>
      <c r="BK400" s="113"/>
      <c r="BL400" s="113"/>
      <c r="BM400" s="113"/>
      <c r="BN400" s="113"/>
      <c r="BO400" s="113"/>
      <c r="BP400" s="113"/>
      <c r="BQ400" s="113"/>
      <c r="BR400" s="113"/>
      <c r="BS400" s="113"/>
      <c r="BT400" s="113"/>
      <c r="BU400" s="113"/>
      <c r="BV400" s="113"/>
      <c r="BW400" s="113"/>
      <c r="BX400" s="113"/>
      <c r="BY400" s="113"/>
      <c r="BZ400" s="113"/>
      <c r="CA400" s="113"/>
      <c r="CB400" s="113"/>
      <c r="CC400" s="113"/>
      <c r="CD400" s="113"/>
      <c r="CE400" s="113"/>
      <c r="CF400" s="113"/>
      <c r="CG400" s="113"/>
      <c r="CH400" s="113"/>
      <c r="CI400" s="113"/>
      <c r="CJ400" s="113"/>
      <c r="CK400" s="113"/>
      <c r="CL400" s="113"/>
      <c r="CM400" s="113"/>
    </row>
    <row r="401" spans="6:91" x14ac:dyDescent="0.25">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3"/>
      <c r="AL401" s="113"/>
      <c r="AM401" s="113"/>
      <c r="AN401" s="113"/>
      <c r="AO401" s="113"/>
      <c r="AP401" s="113"/>
      <c r="AQ401" s="113"/>
      <c r="AR401" s="113"/>
      <c r="AS401" s="113"/>
      <c r="AT401" s="113"/>
      <c r="AU401" s="113"/>
      <c r="AV401" s="113"/>
      <c r="AW401" s="113"/>
      <c r="AX401" s="113"/>
      <c r="AY401" s="113"/>
      <c r="AZ401" s="113"/>
      <c r="BA401" s="113"/>
      <c r="BB401" s="113"/>
      <c r="BC401" s="113"/>
      <c r="BD401" s="113"/>
      <c r="BE401" s="113"/>
      <c r="BF401" s="113"/>
      <c r="BG401" s="113"/>
      <c r="BH401" s="113"/>
      <c r="BI401" s="113"/>
      <c r="BJ401" s="113"/>
      <c r="BK401" s="113"/>
      <c r="BL401" s="113"/>
      <c r="BM401" s="113"/>
      <c r="BN401" s="113"/>
      <c r="BO401" s="113"/>
      <c r="BP401" s="113"/>
      <c r="BQ401" s="113"/>
      <c r="BR401" s="113"/>
      <c r="BS401" s="113"/>
      <c r="BT401" s="113"/>
      <c r="BU401" s="113"/>
      <c r="BV401" s="113"/>
      <c r="BW401" s="113"/>
      <c r="BX401" s="113"/>
      <c r="BY401" s="113"/>
      <c r="BZ401" s="113"/>
      <c r="CA401" s="113"/>
      <c r="CB401" s="113"/>
      <c r="CC401" s="113"/>
      <c r="CD401" s="113"/>
      <c r="CE401" s="113"/>
      <c r="CF401" s="113"/>
      <c r="CG401" s="113"/>
      <c r="CH401" s="113"/>
      <c r="CI401" s="113"/>
      <c r="CJ401" s="113"/>
      <c r="CK401" s="113"/>
      <c r="CL401" s="113"/>
      <c r="CM401" s="113"/>
    </row>
    <row r="402" spans="6:91" x14ac:dyDescent="0.25">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3"/>
      <c r="AL402" s="113"/>
      <c r="AM402" s="113"/>
      <c r="AN402" s="113"/>
      <c r="AO402" s="113"/>
      <c r="AP402" s="113"/>
      <c r="AQ402" s="113"/>
      <c r="AR402" s="113"/>
      <c r="AS402" s="113"/>
      <c r="AT402" s="113"/>
      <c r="AU402" s="113"/>
      <c r="AV402" s="113"/>
      <c r="AW402" s="113"/>
      <c r="AX402" s="113"/>
      <c r="AY402" s="113"/>
      <c r="AZ402" s="113"/>
      <c r="BA402" s="113"/>
      <c r="BB402" s="113"/>
      <c r="BC402" s="113"/>
      <c r="BD402" s="113"/>
      <c r="BE402" s="113"/>
      <c r="BF402" s="113"/>
      <c r="BG402" s="113"/>
      <c r="BH402" s="113"/>
      <c r="BI402" s="113"/>
      <c r="BJ402" s="113"/>
      <c r="BK402" s="113"/>
      <c r="BL402" s="113"/>
      <c r="BM402" s="113"/>
      <c r="BN402" s="113"/>
      <c r="BO402" s="113"/>
      <c r="BP402" s="113"/>
      <c r="BQ402" s="113"/>
      <c r="BR402" s="113"/>
      <c r="BS402" s="113"/>
      <c r="BT402" s="113"/>
      <c r="BU402" s="113"/>
      <c r="BV402" s="113"/>
      <c r="BW402" s="113"/>
      <c r="BX402" s="113"/>
      <c r="BY402" s="113"/>
      <c r="BZ402" s="113"/>
      <c r="CA402" s="113"/>
      <c r="CB402" s="113"/>
      <c r="CC402" s="113"/>
      <c r="CD402" s="113"/>
      <c r="CE402" s="113"/>
      <c r="CF402" s="113"/>
      <c r="CG402" s="113"/>
      <c r="CH402" s="113"/>
      <c r="CI402" s="113"/>
      <c r="CJ402" s="113"/>
      <c r="CK402" s="113"/>
      <c r="CL402" s="113"/>
      <c r="CM402" s="113"/>
    </row>
    <row r="403" spans="6:91" x14ac:dyDescent="0.25">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3"/>
      <c r="AL403" s="113"/>
      <c r="AM403" s="113"/>
      <c r="AN403" s="113"/>
      <c r="AO403" s="113"/>
      <c r="AP403" s="113"/>
      <c r="AQ403" s="113"/>
      <c r="AR403" s="113"/>
      <c r="AS403" s="113"/>
      <c r="AT403" s="113"/>
      <c r="AU403" s="113"/>
      <c r="AV403" s="113"/>
      <c r="AW403" s="113"/>
      <c r="AX403" s="113"/>
      <c r="AY403" s="113"/>
      <c r="AZ403" s="113"/>
      <c r="BA403" s="113"/>
      <c r="BB403" s="113"/>
      <c r="BC403" s="113"/>
      <c r="BD403" s="113"/>
      <c r="BE403" s="113"/>
      <c r="BF403" s="113"/>
      <c r="BG403" s="113"/>
      <c r="BH403" s="113"/>
      <c r="BI403" s="113"/>
      <c r="BJ403" s="113"/>
      <c r="BK403" s="113"/>
      <c r="BL403" s="113"/>
      <c r="BM403" s="113"/>
      <c r="BN403" s="113"/>
      <c r="BO403" s="113"/>
      <c r="BP403" s="113"/>
      <c r="BQ403" s="113"/>
      <c r="BR403" s="113"/>
      <c r="BS403" s="113"/>
      <c r="BT403" s="113"/>
      <c r="BU403" s="113"/>
      <c r="BV403" s="113"/>
      <c r="BW403" s="113"/>
      <c r="BX403" s="113"/>
      <c r="BY403" s="113"/>
      <c r="BZ403" s="113"/>
      <c r="CA403" s="113"/>
      <c r="CB403" s="113"/>
      <c r="CC403" s="113"/>
      <c r="CD403" s="113"/>
      <c r="CE403" s="113"/>
      <c r="CF403" s="113"/>
      <c r="CG403" s="113"/>
      <c r="CH403" s="113"/>
      <c r="CI403" s="113"/>
      <c r="CJ403" s="113"/>
      <c r="CK403" s="113"/>
      <c r="CL403" s="113"/>
      <c r="CM403" s="113"/>
    </row>
    <row r="404" spans="6:91" x14ac:dyDescent="0.25">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3"/>
      <c r="AL404" s="113"/>
      <c r="AM404" s="113"/>
      <c r="AN404" s="113"/>
      <c r="AO404" s="113"/>
      <c r="AP404" s="113"/>
      <c r="AQ404" s="113"/>
      <c r="AR404" s="113"/>
      <c r="AS404" s="113"/>
      <c r="AT404" s="113"/>
      <c r="AU404" s="113"/>
      <c r="AV404" s="113"/>
      <c r="AW404" s="113"/>
      <c r="AX404" s="113"/>
      <c r="AY404" s="113"/>
      <c r="AZ404" s="113"/>
      <c r="BA404" s="113"/>
      <c r="BB404" s="113"/>
      <c r="BC404" s="113"/>
      <c r="BD404" s="113"/>
      <c r="BE404" s="113"/>
      <c r="BF404" s="113"/>
      <c r="BG404" s="113"/>
      <c r="BH404" s="113"/>
      <c r="BI404" s="113"/>
      <c r="BJ404" s="113"/>
      <c r="BK404" s="113"/>
      <c r="BL404" s="113"/>
      <c r="BM404" s="113"/>
      <c r="BN404" s="113"/>
      <c r="BO404" s="113"/>
      <c r="BP404" s="113"/>
      <c r="BQ404" s="113"/>
      <c r="BR404" s="113"/>
      <c r="BS404" s="113"/>
      <c r="BT404" s="113"/>
      <c r="BU404" s="113"/>
      <c r="BV404" s="113"/>
      <c r="BW404" s="113"/>
      <c r="BX404" s="113"/>
      <c r="BY404" s="113"/>
      <c r="BZ404" s="113"/>
      <c r="CA404" s="113"/>
      <c r="CB404" s="113"/>
      <c r="CC404" s="113"/>
      <c r="CD404" s="113"/>
      <c r="CE404" s="113"/>
      <c r="CF404" s="113"/>
      <c r="CG404" s="113"/>
      <c r="CH404" s="113"/>
      <c r="CI404" s="113"/>
      <c r="CJ404" s="113"/>
      <c r="CK404" s="113"/>
      <c r="CL404" s="113"/>
      <c r="CM404" s="113"/>
    </row>
    <row r="405" spans="6:91" x14ac:dyDescent="0.25">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3"/>
      <c r="AL405" s="113"/>
      <c r="AM405" s="113"/>
      <c r="AN405" s="113"/>
      <c r="AO405" s="113"/>
      <c r="AP405" s="113"/>
      <c r="AQ405" s="113"/>
      <c r="AR405" s="113"/>
      <c r="AS405" s="113"/>
      <c r="AT405" s="113"/>
      <c r="AU405" s="113"/>
      <c r="AV405" s="113"/>
      <c r="AW405" s="113"/>
      <c r="AX405" s="113"/>
      <c r="AY405" s="113"/>
      <c r="AZ405" s="113"/>
      <c r="BA405" s="113"/>
      <c r="BB405" s="113"/>
      <c r="BC405" s="113"/>
      <c r="BD405" s="113"/>
      <c r="BE405" s="113"/>
      <c r="BF405" s="113"/>
      <c r="BG405" s="113"/>
      <c r="BH405" s="113"/>
      <c r="BI405" s="113"/>
      <c r="BJ405" s="113"/>
      <c r="BK405" s="113"/>
      <c r="BL405" s="113"/>
      <c r="BM405" s="113"/>
      <c r="BN405" s="113"/>
      <c r="BO405" s="113"/>
      <c r="BP405" s="113"/>
      <c r="BQ405" s="113"/>
      <c r="BR405" s="113"/>
      <c r="BS405" s="113"/>
      <c r="BT405" s="113"/>
      <c r="BU405" s="113"/>
      <c r="BV405" s="113"/>
      <c r="BW405" s="113"/>
      <c r="BX405" s="113"/>
      <c r="BY405" s="113"/>
      <c r="BZ405" s="113"/>
      <c r="CA405" s="113"/>
      <c r="CB405" s="113"/>
      <c r="CC405" s="113"/>
      <c r="CD405" s="113"/>
      <c r="CE405" s="113"/>
      <c r="CF405" s="113"/>
      <c r="CG405" s="113"/>
      <c r="CH405" s="113"/>
      <c r="CI405" s="113"/>
      <c r="CJ405" s="113"/>
      <c r="CK405" s="113"/>
      <c r="CL405" s="113"/>
      <c r="CM405" s="113"/>
    </row>
    <row r="406" spans="6:91" x14ac:dyDescent="0.25">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3"/>
      <c r="AL406" s="113"/>
      <c r="AM406" s="113"/>
      <c r="AN406" s="113"/>
      <c r="AO406" s="113"/>
      <c r="AP406" s="113"/>
      <c r="AQ406" s="113"/>
      <c r="AR406" s="113"/>
      <c r="AS406" s="113"/>
      <c r="AT406" s="113"/>
      <c r="AU406" s="113"/>
      <c r="AV406" s="113"/>
      <c r="AW406" s="113"/>
      <c r="AX406" s="113"/>
      <c r="AY406" s="113"/>
      <c r="AZ406" s="113"/>
      <c r="BA406" s="113"/>
      <c r="BB406" s="113"/>
      <c r="BC406" s="113"/>
      <c r="BD406" s="113"/>
      <c r="BE406" s="113"/>
      <c r="BF406" s="113"/>
      <c r="BG406" s="113"/>
      <c r="BH406" s="113"/>
      <c r="BI406" s="113"/>
      <c r="BJ406" s="113"/>
      <c r="BK406" s="113"/>
      <c r="BL406" s="113"/>
      <c r="BM406" s="113"/>
      <c r="BN406" s="113"/>
      <c r="BO406" s="113"/>
      <c r="BP406" s="113"/>
      <c r="BQ406" s="113"/>
      <c r="BR406" s="113"/>
      <c r="BS406" s="113"/>
      <c r="BT406" s="113"/>
      <c r="BU406" s="113"/>
      <c r="BV406" s="113"/>
      <c r="BW406" s="113"/>
      <c r="BX406" s="113"/>
      <c r="BY406" s="113"/>
      <c r="BZ406" s="113"/>
      <c r="CA406" s="113"/>
      <c r="CB406" s="113"/>
      <c r="CC406" s="113"/>
      <c r="CD406" s="113"/>
      <c r="CE406" s="113"/>
      <c r="CF406" s="113"/>
      <c r="CG406" s="113"/>
      <c r="CH406" s="113"/>
      <c r="CI406" s="113"/>
      <c r="CJ406" s="113"/>
      <c r="CK406" s="113"/>
      <c r="CL406" s="113"/>
      <c r="CM406" s="113"/>
    </row>
    <row r="407" spans="6:91" x14ac:dyDescent="0.25">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3"/>
      <c r="AL407" s="113"/>
      <c r="AM407" s="113"/>
      <c r="AN407" s="113"/>
      <c r="AO407" s="113"/>
      <c r="AP407" s="113"/>
      <c r="AQ407" s="113"/>
      <c r="AR407" s="113"/>
      <c r="AS407" s="113"/>
      <c r="AT407" s="113"/>
      <c r="AU407" s="113"/>
      <c r="AV407" s="113"/>
      <c r="AW407" s="113"/>
      <c r="AX407" s="113"/>
      <c r="AY407" s="113"/>
      <c r="AZ407" s="113"/>
      <c r="BA407" s="113"/>
      <c r="BB407" s="113"/>
      <c r="BC407" s="113"/>
      <c r="BD407" s="113"/>
      <c r="BE407" s="113"/>
      <c r="BF407" s="113"/>
      <c r="BG407" s="113"/>
      <c r="BH407" s="113"/>
      <c r="BI407" s="113"/>
      <c r="BJ407" s="113"/>
      <c r="BK407" s="113"/>
      <c r="BL407" s="113"/>
      <c r="BM407" s="113"/>
      <c r="BN407" s="113"/>
      <c r="BO407" s="113"/>
      <c r="BP407" s="113"/>
      <c r="BQ407" s="113"/>
      <c r="BR407" s="113"/>
      <c r="BS407" s="113"/>
      <c r="BT407" s="113"/>
      <c r="BU407" s="113"/>
      <c r="BV407" s="113"/>
      <c r="BW407" s="113"/>
      <c r="BX407" s="113"/>
      <c r="BY407" s="113"/>
      <c r="BZ407" s="113"/>
      <c r="CA407" s="113"/>
      <c r="CB407" s="113"/>
      <c r="CC407" s="113"/>
      <c r="CD407" s="113"/>
      <c r="CE407" s="113"/>
      <c r="CF407" s="113"/>
      <c r="CG407" s="113"/>
      <c r="CH407" s="113"/>
      <c r="CI407" s="113"/>
      <c r="CJ407" s="113"/>
      <c r="CK407" s="113"/>
      <c r="CL407" s="113"/>
      <c r="CM407" s="113"/>
    </row>
    <row r="408" spans="6:91" x14ac:dyDescent="0.25">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13"/>
      <c r="BD408" s="113"/>
      <c r="BE408" s="113"/>
      <c r="BF408" s="113"/>
      <c r="BG408" s="113"/>
      <c r="BH408" s="113"/>
      <c r="BI408" s="113"/>
      <c r="BJ408" s="113"/>
      <c r="BK408" s="113"/>
      <c r="BL408" s="113"/>
      <c r="BM408" s="113"/>
      <c r="BN408" s="113"/>
      <c r="BO408" s="113"/>
      <c r="BP408" s="113"/>
      <c r="BQ408" s="113"/>
      <c r="BR408" s="113"/>
      <c r="BS408" s="113"/>
      <c r="BT408" s="113"/>
      <c r="BU408" s="113"/>
      <c r="BV408" s="113"/>
      <c r="BW408" s="113"/>
      <c r="BX408" s="113"/>
      <c r="BY408" s="113"/>
      <c r="BZ408" s="113"/>
      <c r="CA408" s="113"/>
      <c r="CB408" s="113"/>
      <c r="CC408" s="113"/>
      <c r="CD408" s="113"/>
      <c r="CE408" s="113"/>
      <c r="CF408" s="113"/>
      <c r="CG408" s="113"/>
      <c r="CH408" s="113"/>
      <c r="CI408" s="113"/>
      <c r="CJ408" s="113"/>
      <c r="CK408" s="113"/>
      <c r="CL408" s="113"/>
      <c r="CM408" s="113"/>
    </row>
    <row r="409" spans="6:91" x14ac:dyDescent="0.25">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13"/>
      <c r="BD409" s="113"/>
      <c r="BE409" s="113"/>
      <c r="BF409" s="113"/>
      <c r="BG409" s="113"/>
      <c r="BH409" s="113"/>
      <c r="BI409" s="113"/>
      <c r="BJ409" s="113"/>
      <c r="BK409" s="113"/>
      <c r="BL409" s="113"/>
      <c r="BM409" s="113"/>
      <c r="BN409" s="113"/>
      <c r="BO409" s="113"/>
      <c r="BP409" s="113"/>
      <c r="BQ409" s="113"/>
      <c r="BR409" s="113"/>
      <c r="BS409" s="113"/>
      <c r="BT409" s="113"/>
      <c r="BU409" s="113"/>
      <c r="BV409" s="113"/>
      <c r="BW409" s="113"/>
      <c r="BX409" s="113"/>
      <c r="BY409" s="113"/>
      <c r="BZ409" s="113"/>
      <c r="CA409" s="113"/>
      <c r="CB409" s="113"/>
      <c r="CC409" s="113"/>
      <c r="CD409" s="113"/>
      <c r="CE409" s="113"/>
      <c r="CF409" s="113"/>
      <c r="CG409" s="113"/>
      <c r="CH409" s="113"/>
      <c r="CI409" s="113"/>
      <c r="CJ409" s="113"/>
      <c r="CK409" s="113"/>
      <c r="CL409" s="113"/>
      <c r="CM409" s="113"/>
    </row>
    <row r="410" spans="6:91" x14ac:dyDescent="0.25">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3"/>
      <c r="AY410" s="113"/>
      <c r="AZ410" s="113"/>
      <c r="BA410" s="113"/>
      <c r="BB410" s="113"/>
      <c r="BC410" s="113"/>
      <c r="BD410" s="113"/>
      <c r="BE410" s="113"/>
      <c r="BF410" s="113"/>
      <c r="BG410" s="113"/>
      <c r="BH410" s="113"/>
      <c r="BI410" s="113"/>
      <c r="BJ410" s="113"/>
      <c r="BK410" s="113"/>
      <c r="BL410" s="113"/>
      <c r="BM410" s="113"/>
      <c r="BN410" s="113"/>
      <c r="BO410" s="113"/>
      <c r="BP410" s="113"/>
      <c r="BQ410" s="113"/>
      <c r="BR410" s="113"/>
      <c r="BS410" s="113"/>
      <c r="BT410" s="113"/>
      <c r="BU410" s="113"/>
      <c r="BV410" s="113"/>
      <c r="BW410" s="113"/>
      <c r="BX410" s="113"/>
      <c r="BY410" s="113"/>
      <c r="BZ410" s="113"/>
      <c r="CA410" s="113"/>
      <c r="CB410" s="113"/>
      <c r="CC410" s="113"/>
      <c r="CD410" s="113"/>
      <c r="CE410" s="113"/>
      <c r="CF410" s="113"/>
      <c r="CG410" s="113"/>
      <c r="CH410" s="113"/>
      <c r="CI410" s="113"/>
      <c r="CJ410" s="113"/>
      <c r="CK410" s="113"/>
      <c r="CL410" s="113"/>
      <c r="CM410" s="113"/>
    </row>
    <row r="411" spans="6:91" x14ac:dyDescent="0.25">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3"/>
      <c r="AL411" s="113"/>
      <c r="AM411" s="113"/>
      <c r="AN411" s="113"/>
      <c r="AO411" s="113"/>
      <c r="AP411" s="113"/>
      <c r="AQ411" s="113"/>
      <c r="AR411" s="113"/>
      <c r="AS411" s="113"/>
      <c r="AT411" s="113"/>
      <c r="AU411" s="113"/>
      <c r="AV411" s="113"/>
      <c r="AW411" s="113"/>
      <c r="AX411" s="113"/>
      <c r="AY411" s="113"/>
      <c r="AZ411" s="113"/>
      <c r="BA411" s="113"/>
      <c r="BB411" s="113"/>
      <c r="BC411" s="113"/>
      <c r="BD411" s="113"/>
      <c r="BE411" s="113"/>
      <c r="BF411" s="113"/>
      <c r="BG411" s="113"/>
      <c r="BH411" s="113"/>
      <c r="BI411" s="113"/>
      <c r="BJ411" s="113"/>
      <c r="BK411" s="113"/>
      <c r="BL411" s="113"/>
      <c r="BM411" s="113"/>
      <c r="BN411" s="113"/>
      <c r="BO411" s="113"/>
      <c r="BP411" s="113"/>
      <c r="BQ411" s="113"/>
      <c r="BR411" s="113"/>
      <c r="BS411" s="113"/>
      <c r="BT411" s="113"/>
      <c r="BU411" s="113"/>
      <c r="BV411" s="113"/>
      <c r="BW411" s="113"/>
      <c r="BX411" s="113"/>
      <c r="BY411" s="113"/>
      <c r="BZ411" s="113"/>
      <c r="CA411" s="113"/>
      <c r="CB411" s="113"/>
      <c r="CC411" s="113"/>
      <c r="CD411" s="113"/>
      <c r="CE411" s="113"/>
      <c r="CF411" s="113"/>
      <c r="CG411" s="113"/>
      <c r="CH411" s="113"/>
      <c r="CI411" s="113"/>
      <c r="CJ411" s="113"/>
      <c r="CK411" s="113"/>
      <c r="CL411" s="113"/>
      <c r="CM411" s="113"/>
    </row>
    <row r="412" spans="6:91" x14ac:dyDescent="0.25">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3"/>
      <c r="AL412" s="113"/>
      <c r="AM412" s="113"/>
      <c r="AN412" s="113"/>
      <c r="AO412" s="113"/>
      <c r="AP412" s="113"/>
      <c r="AQ412" s="113"/>
      <c r="AR412" s="113"/>
      <c r="AS412" s="113"/>
      <c r="AT412" s="113"/>
      <c r="AU412" s="113"/>
      <c r="AV412" s="113"/>
      <c r="AW412" s="113"/>
      <c r="AX412" s="113"/>
      <c r="AY412" s="113"/>
      <c r="AZ412" s="113"/>
      <c r="BA412" s="113"/>
      <c r="BB412" s="113"/>
      <c r="BC412" s="113"/>
      <c r="BD412" s="113"/>
      <c r="BE412" s="113"/>
      <c r="BF412" s="113"/>
      <c r="BG412" s="113"/>
      <c r="BH412" s="113"/>
      <c r="BI412" s="113"/>
      <c r="BJ412" s="113"/>
      <c r="BK412" s="113"/>
      <c r="BL412" s="113"/>
      <c r="BM412" s="113"/>
      <c r="BN412" s="113"/>
      <c r="BO412" s="113"/>
      <c r="BP412" s="113"/>
      <c r="BQ412" s="113"/>
      <c r="BR412" s="113"/>
      <c r="BS412" s="113"/>
      <c r="BT412" s="113"/>
      <c r="BU412" s="113"/>
      <c r="BV412" s="113"/>
      <c r="BW412" s="113"/>
      <c r="BX412" s="113"/>
      <c r="BY412" s="113"/>
      <c r="BZ412" s="113"/>
      <c r="CA412" s="113"/>
      <c r="CB412" s="113"/>
      <c r="CC412" s="113"/>
      <c r="CD412" s="113"/>
      <c r="CE412" s="113"/>
      <c r="CF412" s="113"/>
      <c r="CG412" s="113"/>
      <c r="CH412" s="113"/>
      <c r="CI412" s="113"/>
      <c r="CJ412" s="113"/>
      <c r="CK412" s="113"/>
      <c r="CL412" s="113"/>
      <c r="CM412" s="113"/>
    </row>
    <row r="413" spans="6:91" x14ac:dyDescent="0.25">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3"/>
      <c r="AL413" s="113"/>
      <c r="AM413" s="113"/>
      <c r="AN413" s="113"/>
      <c r="AO413" s="113"/>
      <c r="AP413" s="113"/>
      <c r="AQ413" s="113"/>
      <c r="AR413" s="113"/>
      <c r="AS413" s="113"/>
      <c r="AT413" s="113"/>
      <c r="AU413" s="113"/>
      <c r="AV413" s="113"/>
      <c r="AW413" s="113"/>
      <c r="AX413" s="113"/>
      <c r="AY413" s="113"/>
      <c r="AZ413" s="113"/>
      <c r="BA413" s="113"/>
      <c r="BB413" s="113"/>
      <c r="BC413" s="113"/>
      <c r="BD413" s="113"/>
      <c r="BE413" s="113"/>
      <c r="BF413" s="113"/>
      <c r="BG413" s="113"/>
      <c r="BH413" s="113"/>
      <c r="BI413" s="113"/>
      <c r="BJ413" s="113"/>
      <c r="BK413" s="113"/>
      <c r="BL413" s="113"/>
      <c r="BM413" s="113"/>
      <c r="BN413" s="113"/>
      <c r="BO413" s="113"/>
      <c r="BP413" s="113"/>
      <c r="BQ413" s="113"/>
      <c r="BR413" s="113"/>
      <c r="BS413" s="113"/>
      <c r="BT413" s="113"/>
      <c r="BU413" s="113"/>
      <c r="BV413" s="113"/>
      <c r="BW413" s="113"/>
      <c r="BX413" s="113"/>
      <c r="BY413" s="113"/>
      <c r="BZ413" s="113"/>
      <c r="CA413" s="113"/>
      <c r="CB413" s="113"/>
      <c r="CC413" s="113"/>
      <c r="CD413" s="113"/>
      <c r="CE413" s="113"/>
      <c r="CF413" s="113"/>
      <c r="CG413" s="113"/>
      <c r="CH413" s="113"/>
      <c r="CI413" s="113"/>
      <c r="CJ413" s="113"/>
      <c r="CK413" s="113"/>
      <c r="CL413" s="113"/>
      <c r="CM413" s="113"/>
    </row>
    <row r="414" spans="6:91" x14ac:dyDescent="0.25">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3"/>
      <c r="AL414" s="113"/>
      <c r="AM414" s="113"/>
      <c r="AN414" s="113"/>
      <c r="AO414" s="113"/>
      <c r="AP414" s="113"/>
      <c r="AQ414" s="113"/>
      <c r="AR414" s="113"/>
      <c r="AS414" s="113"/>
      <c r="AT414" s="113"/>
      <c r="AU414" s="113"/>
      <c r="AV414" s="113"/>
      <c r="AW414" s="113"/>
      <c r="AX414" s="113"/>
      <c r="AY414" s="113"/>
      <c r="AZ414" s="113"/>
      <c r="BA414" s="113"/>
      <c r="BB414" s="113"/>
      <c r="BC414" s="113"/>
      <c r="BD414" s="113"/>
      <c r="BE414" s="113"/>
      <c r="BF414" s="113"/>
      <c r="BG414" s="113"/>
      <c r="BH414" s="113"/>
      <c r="BI414" s="113"/>
      <c r="BJ414" s="113"/>
      <c r="BK414" s="113"/>
      <c r="BL414" s="113"/>
      <c r="BM414" s="113"/>
      <c r="BN414" s="113"/>
      <c r="BO414" s="113"/>
      <c r="BP414" s="113"/>
      <c r="BQ414" s="113"/>
      <c r="BR414" s="113"/>
      <c r="BS414" s="113"/>
      <c r="BT414" s="113"/>
      <c r="BU414" s="113"/>
      <c r="BV414" s="113"/>
      <c r="BW414" s="113"/>
      <c r="BX414" s="113"/>
      <c r="BY414" s="113"/>
      <c r="BZ414" s="113"/>
      <c r="CA414" s="113"/>
      <c r="CB414" s="113"/>
      <c r="CC414" s="113"/>
      <c r="CD414" s="113"/>
      <c r="CE414" s="113"/>
      <c r="CF414" s="113"/>
      <c r="CG414" s="113"/>
      <c r="CH414" s="113"/>
      <c r="CI414" s="113"/>
      <c r="CJ414" s="113"/>
      <c r="CK414" s="113"/>
      <c r="CL414" s="113"/>
      <c r="CM414" s="113"/>
    </row>
    <row r="415" spans="6:91" x14ac:dyDescent="0.25">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3"/>
      <c r="AL415" s="113"/>
      <c r="AM415" s="113"/>
      <c r="AN415" s="113"/>
      <c r="AO415" s="113"/>
      <c r="AP415" s="113"/>
      <c r="AQ415" s="113"/>
      <c r="AR415" s="113"/>
      <c r="AS415" s="113"/>
      <c r="AT415" s="113"/>
      <c r="AU415" s="113"/>
      <c r="AV415" s="113"/>
      <c r="AW415" s="113"/>
      <c r="AX415" s="113"/>
      <c r="AY415" s="113"/>
      <c r="AZ415" s="113"/>
      <c r="BA415" s="113"/>
      <c r="BB415" s="113"/>
      <c r="BC415" s="113"/>
      <c r="BD415" s="113"/>
      <c r="BE415" s="113"/>
      <c r="BF415" s="113"/>
      <c r="BG415" s="113"/>
      <c r="BH415" s="113"/>
      <c r="BI415" s="113"/>
      <c r="BJ415" s="113"/>
      <c r="BK415" s="113"/>
      <c r="BL415" s="113"/>
      <c r="BM415" s="113"/>
      <c r="BN415" s="113"/>
      <c r="BO415" s="113"/>
      <c r="BP415" s="113"/>
      <c r="BQ415" s="113"/>
      <c r="BR415" s="113"/>
      <c r="BS415" s="113"/>
      <c r="BT415" s="113"/>
      <c r="BU415" s="113"/>
      <c r="BV415" s="113"/>
      <c r="BW415" s="113"/>
      <c r="BX415" s="113"/>
      <c r="BY415" s="113"/>
      <c r="BZ415" s="113"/>
      <c r="CA415" s="113"/>
      <c r="CB415" s="113"/>
      <c r="CC415" s="113"/>
      <c r="CD415" s="113"/>
      <c r="CE415" s="113"/>
      <c r="CF415" s="113"/>
      <c r="CG415" s="113"/>
      <c r="CH415" s="113"/>
      <c r="CI415" s="113"/>
      <c r="CJ415" s="113"/>
      <c r="CK415" s="113"/>
      <c r="CL415" s="113"/>
      <c r="CM415" s="113"/>
    </row>
    <row r="416" spans="6:91" x14ac:dyDescent="0.25">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3"/>
      <c r="AL416" s="113"/>
      <c r="AM416" s="113"/>
      <c r="AN416" s="113"/>
      <c r="AO416" s="113"/>
      <c r="AP416" s="113"/>
      <c r="AQ416" s="113"/>
      <c r="AR416" s="113"/>
      <c r="AS416" s="113"/>
      <c r="AT416" s="113"/>
      <c r="AU416" s="113"/>
      <c r="AV416" s="113"/>
      <c r="AW416" s="113"/>
      <c r="AX416" s="113"/>
      <c r="AY416" s="113"/>
      <c r="AZ416" s="113"/>
      <c r="BA416" s="113"/>
      <c r="BB416" s="113"/>
      <c r="BC416" s="113"/>
      <c r="BD416" s="113"/>
      <c r="BE416" s="113"/>
      <c r="BF416" s="113"/>
      <c r="BG416" s="113"/>
      <c r="BH416" s="113"/>
      <c r="BI416" s="113"/>
      <c r="BJ416" s="113"/>
      <c r="BK416" s="113"/>
      <c r="BL416" s="113"/>
      <c r="BM416" s="113"/>
      <c r="BN416" s="113"/>
      <c r="BO416" s="113"/>
      <c r="BP416" s="113"/>
      <c r="BQ416" s="113"/>
      <c r="BR416" s="113"/>
      <c r="BS416" s="113"/>
      <c r="BT416" s="113"/>
      <c r="BU416" s="113"/>
      <c r="BV416" s="113"/>
      <c r="BW416" s="113"/>
      <c r="BX416" s="113"/>
      <c r="BY416" s="113"/>
      <c r="BZ416" s="113"/>
      <c r="CA416" s="113"/>
      <c r="CB416" s="113"/>
      <c r="CC416" s="113"/>
      <c r="CD416" s="113"/>
      <c r="CE416" s="113"/>
      <c r="CF416" s="113"/>
      <c r="CG416" s="113"/>
      <c r="CH416" s="113"/>
      <c r="CI416" s="113"/>
      <c r="CJ416" s="113"/>
      <c r="CK416" s="113"/>
      <c r="CL416" s="113"/>
      <c r="CM416" s="113"/>
    </row>
    <row r="417" spans="6:91" x14ac:dyDescent="0.25">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3"/>
      <c r="AL417" s="113"/>
      <c r="AM417" s="113"/>
      <c r="AN417" s="113"/>
      <c r="AO417" s="113"/>
      <c r="AP417" s="113"/>
      <c r="AQ417" s="113"/>
      <c r="AR417" s="113"/>
      <c r="AS417" s="113"/>
      <c r="AT417" s="113"/>
      <c r="AU417" s="113"/>
      <c r="AV417" s="113"/>
      <c r="AW417" s="113"/>
      <c r="AX417" s="113"/>
      <c r="AY417" s="113"/>
      <c r="AZ417" s="113"/>
      <c r="BA417" s="113"/>
      <c r="BB417" s="113"/>
      <c r="BC417" s="113"/>
      <c r="BD417" s="113"/>
      <c r="BE417" s="113"/>
      <c r="BF417" s="113"/>
      <c r="BG417" s="113"/>
      <c r="BH417" s="113"/>
      <c r="BI417" s="113"/>
      <c r="BJ417" s="113"/>
      <c r="BK417" s="113"/>
      <c r="BL417" s="113"/>
      <c r="BM417" s="113"/>
      <c r="BN417" s="113"/>
      <c r="BO417" s="113"/>
      <c r="BP417" s="113"/>
      <c r="BQ417" s="113"/>
      <c r="BR417" s="113"/>
      <c r="BS417" s="113"/>
      <c r="BT417" s="113"/>
      <c r="BU417" s="113"/>
      <c r="BV417" s="113"/>
      <c r="BW417" s="113"/>
      <c r="BX417" s="113"/>
      <c r="BY417" s="113"/>
      <c r="BZ417" s="113"/>
      <c r="CA417" s="113"/>
      <c r="CB417" s="113"/>
      <c r="CC417" s="113"/>
      <c r="CD417" s="113"/>
      <c r="CE417" s="113"/>
      <c r="CF417" s="113"/>
      <c r="CG417" s="113"/>
      <c r="CH417" s="113"/>
      <c r="CI417" s="113"/>
      <c r="CJ417" s="113"/>
      <c r="CK417" s="113"/>
      <c r="CL417" s="113"/>
      <c r="CM417" s="113"/>
    </row>
    <row r="418" spans="6:91" x14ac:dyDescent="0.25">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3"/>
      <c r="AL418" s="113"/>
      <c r="AM418" s="113"/>
      <c r="AN418" s="113"/>
      <c r="AO418" s="113"/>
      <c r="AP418" s="113"/>
      <c r="AQ418" s="113"/>
      <c r="AR418" s="113"/>
      <c r="AS418" s="113"/>
      <c r="AT418" s="113"/>
      <c r="AU418" s="113"/>
      <c r="AV418" s="113"/>
      <c r="AW418" s="113"/>
      <c r="AX418" s="113"/>
      <c r="AY418" s="113"/>
      <c r="AZ418" s="113"/>
      <c r="BA418" s="113"/>
      <c r="BB418" s="113"/>
      <c r="BC418" s="113"/>
      <c r="BD418" s="113"/>
      <c r="BE418" s="113"/>
      <c r="BF418" s="113"/>
      <c r="BG418" s="113"/>
      <c r="BH418" s="113"/>
      <c r="BI418" s="113"/>
      <c r="BJ418" s="113"/>
      <c r="BK418" s="113"/>
      <c r="BL418" s="113"/>
      <c r="BM418" s="113"/>
      <c r="BN418" s="113"/>
      <c r="BO418" s="113"/>
      <c r="BP418" s="113"/>
      <c r="BQ418" s="113"/>
      <c r="BR418" s="113"/>
      <c r="BS418" s="113"/>
      <c r="BT418" s="113"/>
      <c r="BU418" s="113"/>
      <c r="BV418" s="113"/>
      <c r="BW418" s="113"/>
      <c r="BX418" s="113"/>
      <c r="BY418" s="113"/>
      <c r="BZ418" s="113"/>
      <c r="CA418" s="113"/>
      <c r="CB418" s="113"/>
      <c r="CC418" s="113"/>
      <c r="CD418" s="113"/>
      <c r="CE418" s="113"/>
      <c r="CF418" s="113"/>
      <c r="CG418" s="113"/>
      <c r="CH418" s="113"/>
      <c r="CI418" s="113"/>
      <c r="CJ418" s="113"/>
      <c r="CK418" s="113"/>
      <c r="CL418" s="113"/>
      <c r="CM418" s="113"/>
    </row>
    <row r="419" spans="6:91" x14ac:dyDescent="0.25">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3"/>
      <c r="AL419" s="113"/>
      <c r="AM419" s="113"/>
      <c r="AN419" s="113"/>
      <c r="AO419" s="113"/>
      <c r="AP419" s="113"/>
      <c r="AQ419" s="113"/>
      <c r="AR419" s="113"/>
      <c r="AS419" s="113"/>
      <c r="AT419" s="113"/>
      <c r="AU419" s="113"/>
      <c r="AV419" s="113"/>
      <c r="AW419" s="113"/>
      <c r="AX419" s="113"/>
      <c r="AY419" s="113"/>
      <c r="AZ419" s="113"/>
      <c r="BA419" s="113"/>
      <c r="BB419" s="113"/>
      <c r="BC419" s="113"/>
      <c r="BD419" s="113"/>
      <c r="BE419" s="113"/>
      <c r="BF419" s="113"/>
      <c r="BG419" s="113"/>
      <c r="BH419" s="113"/>
      <c r="BI419" s="113"/>
      <c r="BJ419" s="113"/>
      <c r="BK419" s="113"/>
      <c r="BL419" s="113"/>
      <c r="BM419" s="113"/>
      <c r="BN419" s="113"/>
      <c r="BO419" s="113"/>
      <c r="BP419" s="113"/>
      <c r="BQ419" s="113"/>
      <c r="BR419" s="113"/>
      <c r="BS419" s="113"/>
      <c r="BT419" s="113"/>
      <c r="BU419" s="113"/>
      <c r="BV419" s="113"/>
      <c r="BW419" s="113"/>
      <c r="BX419" s="113"/>
      <c r="BY419" s="113"/>
      <c r="BZ419" s="113"/>
      <c r="CA419" s="113"/>
      <c r="CB419" s="113"/>
      <c r="CC419" s="113"/>
      <c r="CD419" s="113"/>
      <c r="CE419" s="113"/>
      <c r="CF419" s="113"/>
      <c r="CG419" s="113"/>
      <c r="CH419" s="113"/>
      <c r="CI419" s="113"/>
      <c r="CJ419" s="113"/>
      <c r="CK419" s="113"/>
      <c r="CL419" s="113"/>
      <c r="CM419" s="113"/>
    </row>
    <row r="420" spans="6:91" x14ac:dyDescent="0.25">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3"/>
      <c r="AL420" s="113"/>
      <c r="AM420" s="113"/>
      <c r="AN420" s="113"/>
      <c r="AO420" s="113"/>
      <c r="AP420" s="113"/>
      <c r="AQ420" s="113"/>
      <c r="AR420" s="113"/>
      <c r="AS420" s="113"/>
      <c r="AT420" s="113"/>
      <c r="AU420" s="113"/>
      <c r="AV420" s="113"/>
      <c r="AW420" s="113"/>
      <c r="AX420" s="113"/>
      <c r="AY420" s="113"/>
      <c r="AZ420" s="113"/>
      <c r="BA420" s="113"/>
      <c r="BB420" s="113"/>
      <c r="BC420" s="113"/>
      <c r="BD420" s="113"/>
      <c r="BE420" s="113"/>
      <c r="BF420" s="113"/>
      <c r="BG420" s="113"/>
      <c r="BH420" s="113"/>
      <c r="BI420" s="113"/>
      <c r="BJ420" s="113"/>
      <c r="BK420" s="113"/>
      <c r="BL420" s="113"/>
      <c r="BM420" s="113"/>
      <c r="BN420" s="113"/>
      <c r="BO420" s="113"/>
      <c r="BP420" s="113"/>
      <c r="BQ420" s="113"/>
      <c r="BR420" s="113"/>
      <c r="BS420" s="113"/>
      <c r="BT420" s="113"/>
      <c r="BU420" s="113"/>
      <c r="BV420" s="113"/>
      <c r="BW420" s="113"/>
      <c r="BX420" s="113"/>
      <c r="BY420" s="113"/>
      <c r="BZ420" s="113"/>
      <c r="CA420" s="113"/>
      <c r="CB420" s="113"/>
      <c r="CC420" s="113"/>
      <c r="CD420" s="113"/>
      <c r="CE420" s="113"/>
      <c r="CF420" s="113"/>
      <c r="CG420" s="113"/>
      <c r="CH420" s="113"/>
      <c r="CI420" s="113"/>
      <c r="CJ420" s="113"/>
      <c r="CK420" s="113"/>
      <c r="CL420" s="113"/>
      <c r="CM420" s="113"/>
    </row>
    <row r="421" spans="6:91" x14ac:dyDescent="0.25">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3"/>
      <c r="AL421" s="113"/>
      <c r="AM421" s="113"/>
      <c r="AN421" s="113"/>
      <c r="AO421" s="113"/>
      <c r="AP421" s="113"/>
      <c r="AQ421" s="113"/>
      <c r="AR421" s="113"/>
      <c r="AS421" s="113"/>
      <c r="AT421" s="113"/>
      <c r="AU421" s="113"/>
      <c r="AV421" s="113"/>
      <c r="AW421" s="113"/>
      <c r="AX421" s="113"/>
      <c r="AY421" s="113"/>
      <c r="AZ421" s="113"/>
      <c r="BA421" s="113"/>
      <c r="BB421" s="113"/>
      <c r="BC421" s="113"/>
      <c r="BD421" s="113"/>
      <c r="BE421" s="113"/>
      <c r="BF421" s="113"/>
      <c r="BG421" s="113"/>
      <c r="BH421" s="113"/>
      <c r="BI421" s="113"/>
      <c r="BJ421" s="113"/>
      <c r="BK421" s="113"/>
      <c r="BL421" s="113"/>
      <c r="BM421" s="113"/>
      <c r="BN421" s="113"/>
      <c r="BO421" s="113"/>
      <c r="BP421" s="113"/>
      <c r="BQ421" s="113"/>
      <c r="BR421" s="113"/>
      <c r="BS421" s="113"/>
      <c r="BT421" s="113"/>
      <c r="BU421" s="113"/>
      <c r="BV421" s="113"/>
      <c r="BW421" s="113"/>
      <c r="BX421" s="113"/>
      <c r="BY421" s="113"/>
      <c r="BZ421" s="113"/>
      <c r="CA421" s="113"/>
      <c r="CB421" s="113"/>
      <c r="CC421" s="113"/>
      <c r="CD421" s="113"/>
      <c r="CE421" s="113"/>
      <c r="CF421" s="113"/>
      <c r="CG421" s="113"/>
      <c r="CH421" s="113"/>
      <c r="CI421" s="113"/>
      <c r="CJ421" s="113"/>
      <c r="CK421" s="113"/>
      <c r="CL421" s="113"/>
      <c r="CM421" s="113"/>
    </row>
    <row r="422" spans="6:91" x14ac:dyDescent="0.25">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3"/>
      <c r="AL422" s="113"/>
      <c r="AM422" s="113"/>
      <c r="AN422" s="113"/>
      <c r="AO422" s="113"/>
      <c r="AP422" s="113"/>
      <c r="AQ422" s="113"/>
      <c r="AR422" s="113"/>
      <c r="AS422" s="113"/>
      <c r="AT422" s="113"/>
      <c r="AU422" s="113"/>
      <c r="AV422" s="113"/>
      <c r="AW422" s="113"/>
      <c r="AX422" s="113"/>
      <c r="AY422" s="113"/>
      <c r="AZ422" s="113"/>
      <c r="BA422" s="113"/>
      <c r="BB422" s="113"/>
      <c r="BC422" s="113"/>
      <c r="BD422" s="113"/>
      <c r="BE422" s="113"/>
      <c r="BF422" s="113"/>
      <c r="BG422" s="113"/>
      <c r="BH422" s="113"/>
      <c r="BI422" s="113"/>
      <c r="BJ422" s="113"/>
      <c r="BK422" s="113"/>
      <c r="BL422" s="113"/>
      <c r="BM422" s="113"/>
      <c r="BN422" s="113"/>
      <c r="BO422" s="113"/>
      <c r="BP422" s="113"/>
      <c r="BQ422" s="113"/>
      <c r="BR422" s="113"/>
      <c r="BS422" s="113"/>
      <c r="BT422" s="113"/>
      <c r="BU422" s="113"/>
      <c r="BV422" s="113"/>
      <c r="BW422" s="113"/>
      <c r="BX422" s="113"/>
      <c r="BY422" s="113"/>
      <c r="BZ422" s="113"/>
      <c r="CA422" s="113"/>
      <c r="CB422" s="113"/>
      <c r="CC422" s="113"/>
      <c r="CD422" s="113"/>
      <c r="CE422" s="113"/>
      <c r="CF422" s="113"/>
      <c r="CG422" s="113"/>
      <c r="CH422" s="113"/>
      <c r="CI422" s="113"/>
      <c r="CJ422" s="113"/>
      <c r="CK422" s="113"/>
      <c r="CL422" s="113"/>
      <c r="CM422" s="113"/>
    </row>
    <row r="423" spans="6:91" x14ac:dyDescent="0.25">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3"/>
      <c r="AL423" s="113"/>
      <c r="AM423" s="113"/>
      <c r="AN423" s="113"/>
      <c r="AO423" s="113"/>
      <c r="AP423" s="113"/>
      <c r="AQ423" s="113"/>
      <c r="AR423" s="113"/>
      <c r="AS423" s="113"/>
      <c r="AT423" s="113"/>
      <c r="AU423" s="113"/>
      <c r="AV423" s="113"/>
      <c r="AW423" s="113"/>
      <c r="AX423" s="113"/>
      <c r="AY423" s="113"/>
      <c r="AZ423" s="113"/>
      <c r="BA423" s="113"/>
      <c r="BB423" s="113"/>
      <c r="BC423" s="113"/>
      <c r="BD423" s="113"/>
      <c r="BE423" s="113"/>
      <c r="BF423" s="113"/>
      <c r="BG423" s="113"/>
      <c r="BH423" s="113"/>
      <c r="BI423" s="113"/>
      <c r="BJ423" s="113"/>
      <c r="BK423" s="113"/>
      <c r="BL423" s="113"/>
      <c r="BM423" s="113"/>
      <c r="BN423" s="113"/>
      <c r="BO423" s="113"/>
      <c r="BP423" s="113"/>
      <c r="BQ423" s="113"/>
      <c r="BR423" s="113"/>
      <c r="BS423" s="113"/>
      <c r="BT423" s="113"/>
      <c r="BU423" s="113"/>
      <c r="BV423" s="113"/>
      <c r="BW423" s="113"/>
      <c r="BX423" s="113"/>
      <c r="BY423" s="113"/>
      <c r="BZ423" s="113"/>
      <c r="CA423" s="113"/>
      <c r="CB423" s="113"/>
      <c r="CC423" s="113"/>
      <c r="CD423" s="113"/>
      <c r="CE423" s="113"/>
      <c r="CF423" s="113"/>
      <c r="CG423" s="113"/>
      <c r="CH423" s="113"/>
      <c r="CI423" s="113"/>
      <c r="CJ423" s="113"/>
      <c r="CK423" s="113"/>
      <c r="CL423" s="113"/>
      <c r="CM423" s="113"/>
    </row>
    <row r="424" spans="6:91" x14ac:dyDescent="0.25">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3"/>
      <c r="AL424" s="113"/>
      <c r="AM424" s="113"/>
      <c r="AN424" s="113"/>
      <c r="AO424" s="113"/>
      <c r="AP424" s="113"/>
      <c r="AQ424" s="113"/>
      <c r="AR424" s="113"/>
      <c r="AS424" s="113"/>
      <c r="AT424" s="113"/>
      <c r="AU424" s="113"/>
      <c r="AV424" s="113"/>
      <c r="AW424" s="113"/>
      <c r="AX424" s="113"/>
      <c r="AY424" s="113"/>
      <c r="AZ424" s="113"/>
      <c r="BA424" s="113"/>
      <c r="BB424" s="113"/>
      <c r="BC424" s="113"/>
      <c r="BD424" s="113"/>
      <c r="BE424" s="113"/>
      <c r="BF424" s="113"/>
      <c r="BG424" s="113"/>
      <c r="BH424" s="113"/>
      <c r="BI424" s="113"/>
      <c r="BJ424" s="113"/>
      <c r="BK424" s="113"/>
      <c r="BL424" s="113"/>
      <c r="BM424" s="113"/>
      <c r="BN424" s="113"/>
      <c r="BO424" s="113"/>
      <c r="BP424" s="113"/>
      <c r="BQ424" s="113"/>
      <c r="BR424" s="113"/>
      <c r="BS424" s="113"/>
      <c r="BT424" s="113"/>
      <c r="BU424" s="113"/>
      <c r="BV424" s="113"/>
      <c r="BW424" s="113"/>
      <c r="BX424" s="113"/>
      <c r="BY424" s="113"/>
      <c r="BZ424" s="113"/>
      <c r="CA424" s="113"/>
      <c r="CB424" s="113"/>
      <c r="CC424" s="113"/>
      <c r="CD424" s="113"/>
      <c r="CE424" s="113"/>
      <c r="CF424" s="113"/>
      <c r="CG424" s="113"/>
      <c r="CH424" s="113"/>
      <c r="CI424" s="113"/>
      <c r="CJ424" s="113"/>
      <c r="CK424" s="113"/>
      <c r="CL424" s="113"/>
      <c r="CM424" s="113"/>
    </row>
    <row r="425" spans="6:91" x14ac:dyDescent="0.25">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3"/>
      <c r="AL425" s="113"/>
      <c r="AM425" s="113"/>
      <c r="AN425" s="113"/>
      <c r="AO425" s="113"/>
      <c r="AP425" s="113"/>
      <c r="AQ425" s="113"/>
      <c r="AR425" s="113"/>
      <c r="AS425" s="113"/>
      <c r="AT425" s="113"/>
      <c r="AU425" s="113"/>
      <c r="AV425" s="113"/>
      <c r="AW425" s="113"/>
      <c r="AX425" s="113"/>
      <c r="AY425" s="113"/>
      <c r="AZ425" s="113"/>
      <c r="BA425" s="113"/>
      <c r="BB425" s="113"/>
      <c r="BC425" s="113"/>
      <c r="BD425" s="113"/>
      <c r="BE425" s="113"/>
      <c r="BF425" s="113"/>
      <c r="BG425" s="113"/>
      <c r="BH425" s="113"/>
      <c r="BI425" s="113"/>
      <c r="BJ425" s="113"/>
      <c r="BK425" s="113"/>
      <c r="BL425" s="113"/>
      <c r="BM425" s="113"/>
      <c r="BN425" s="113"/>
      <c r="BO425" s="113"/>
      <c r="BP425" s="113"/>
      <c r="BQ425" s="113"/>
      <c r="BR425" s="113"/>
      <c r="BS425" s="113"/>
      <c r="BT425" s="113"/>
      <c r="BU425" s="113"/>
      <c r="BV425" s="113"/>
      <c r="BW425" s="113"/>
      <c r="BX425" s="113"/>
      <c r="BY425" s="113"/>
      <c r="BZ425" s="113"/>
      <c r="CA425" s="113"/>
      <c r="CB425" s="113"/>
      <c r="CC425" s="113"/>
      <c r="CD425" s="113"/>
      <c r="CE425" s="113"/>
      <c r="CF425" s="113"/>
      <c r="CG425" s="113"/>
      <c r="CH425" s="113"/>
      <c r="CI425" s="113"/>
      <c r="CJ425" s="113"/>
      <c r="CK425" s="113"/>
      <c r="CL425" s="113"/>
      <c r="CM425" s="113"/>
    </row>
    <row r="426" spans="6:91" x14ac:dyDescent="0.25">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113"/>
      <c r="AM426" s="113"/>
      <c r="AN426" s="113"/>
      <c r="AO426" s="113"/>
      <c r="AP426" s="113"/>
      <c r="AQ426" s="113"/>
      <c r="AR426" s="113"/>
      <c r="AS426" s="113"/>
      <c r="AT426" s="113"/>
      <c r="AU426" s="113"/>
      <c r="AV426" s="113"/>
      <c r="AW426" s="113"/>
      <c r="AX426" s="113"/>
      <c r="AY426" s="113"/>
      <c r="AZ426" s="113"/>
      <c r="BA426" s="113"/>
      <c r="BB426" s="113"/>
      <c r="BC426" s="113"/>
      <c r="BD426" s="113"/>
      <c r="BE426" s="113"/>
      <c r="BF426" s="113"/>
      <c r="BG426" s="113"/>
      <c r="BH426" s="113"/>
      <c r="BI426" s="113"/>
      <c r="BJ426" s="113"/>
      <c r="BK426" s="113"/>
      <c r="BL426" s="113"/>
      <c r="BM426" s="113"/>
      <c r="BN426" s="113"/>
      <c r="BO426" s="113"/>
      <c r="BP426" s="113"/>
      <c r="BQ426" s="113"/>
      <c r="BR426" s="113"/>
      <c r="BS426" s="113"/>
      <c r="BT426" s="113"/>
      <c r="BU426" s="113"/>
      <c r="BV426" s="113"/>
      <c r="BW426" s="113"/>
      <c r="BX426" s="113"/>
      <c r="BY426" s="113"/>
      <c r="BZ426" s="113"/>
      <c r="CA426" s="113"/>
      <c r="CB426" s="113"/>
      <c r="CC426" s="113"/>
      <c r="CD426" s="113"/>
      <c r="CE426" s="113"/>
      <c r="CF426" s="113"/>
      <c r="CG426" s="113"/>
      <c r="CH426" s="113"/>
      <c r="CI426" s="113"/>
      <c r="CJ426" s="113"/>
      <c r="CK426" s="113"/>
      <c r="CL426" s="113"/>
      <c r="CM426" s="113"/>
    </row>
    <row r="427" spans="6:91" x14ac:dyDescent="0.25">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3"/>
      <c r="AY427" s="113"/>
      <c r="AZ427" s="113"/>
      <c r="BA427" s="113"/>
      <c r="BB427" s="113"/>
      <c r="BC427" s="113"/>
      <c r="BD427" s="113"/>
      <c r="BE427" s="113"/>
      <c r="BF427" s="113"/>
      <c r="BG427" s="113"/>
      <c r="BH427" s="113"/>
      <c r="BI427" s="113"/>
      <c r="BJ427" s="113"/>
      <c r="BK427" s="113"/>
      <c r="BL427" s="113"/>
      <c r="BM427" s="113"/>
      <c r="BN427" s="113"/>
      <c r="BO427" s="113"/>
      <c r="BP427" s="113"/>
      <c r="BQ427" s="113"/>
      <c r="BR427" s="113"/>
      <c r="BS427" s="113"/>
      <c r="BT427" s="113"/>
      <c r="BU427" s="113"/>
      <c r="BV427" s="113"/>
      <c r="BW427" s="113"/>
      <c r="BX427" s="113"/>
      <c r="BY427" s="113"/>
      <c r="BZ427" s="113"/>
      <c r="CA427" s="113"/>
      <c r="CB427" s="113"/>
      <c r="CC427" s="113"/>
      <c r="CD427" s="113"/>
      <c r="CE427" s="113"/>
      <c r="CF427" s="113"/>
      <c r="CG427" s="113"/>
      <c r="CH427" s="113"/>
      <c r="CI427" s="113"/>
      <c r="CJ427" s="113"/>
      <c r="CK427" s="113"/>
      <c r="CL427" s="113"/>
      <c r="CM427" s="113"/>
    </row>
    <row r="428" spans="6:91" x14ac:dyDescent="0.25">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3"/>
      <c r="AY428" s="113"/>
      <c r="AZ428" s="113"/>
      <c r="BA428" s="113"/>
      <c r="BB428" s="113"/>
      <c r="BC428" s="113"/>
      <c r="BD428" s="113"/>
      <c r="BE428" s="113"/>
      <c r="BF428" s="113"/>
      <c r="BG428" s="113"/>
      <c r="BH428" s="113"/>
      <c r="BI428" s="113"/>
      <c r="BJ428" s="113"/>
      <c r="BK428" s="113"/>
      <c r="BL428" s="113"/>
      <c r="BM428" s="113"/>
      <c r="BN428" s="113"/>
      <c r="BO428" s="113"/>
      <c r="BP428" s="113"/>
      <c r="BQ428" s="113"/>
      <c r="BR428" s="113"/>
      <c r="BS428" s="113"/>
      <c r="BT428" s="113"/>
      <c r="BU428" s="113"/>
      <c r="BV428" s="113"/>
      <c r="BW428" s="113"/>
      <c r="BX428" s="113"/>
      <c r="BY428" s="113"/>
      <c r="BZ428" s="113"/>
      <c r="CA428" s="113"/>
      <c r="CB428" s="113"/>
      <c r="CC428" s="113"/>
      <c r="CD428" s="113"/>
      <c r="CE428" s="113"/>
      <c r="CF428" s="113"/>
      <c r="CG428" s="113"/>
      <c r="CH428" s="113"/>
      <c r="CI428" s="113"/>
      <c r="CJ428" s="113"/>
      <c r="CK428" s="113"/>
      <c r="CL428" s="113"/>
      <c r="CM428" s="113"/>
    </row>
    <row r="429" spans="6:91" x14ac:dyDescent="0.25">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3"/>
      <c r="AY429" s="113"/>
      <c r="AZ429" s="113"/>
      <c r="BA429" s="113"/>
      <c r="BB429" s="113"/>
      <c r="BC429" s="113"/>
      <c r="BD429" s="113"/>
      <c r="BE429" s="113"/>
      <c r="BF429" s="113"/>
      <c r="BG429" s="113"/>
      <c r="BH429" s="113"/>
      <c r="BI429" s="113"/>
      <c r="BJ429" s="113"/>
      <c r="BK429" s="113"/>
      <c r="BL429" s="113"/>
      <c r="BM429" s="113"/>
      <c r="BN429" s="113"/>
      <c r="BO429" s="113"/>
      <c r="BP429" s="113"/>
      <c r="BQ429" s="113"/>
      <c r="BR429" s="113"/>
      <c r="BS429" s="113"/>
      <c r="BT429" s="113"/>
      <c r="BU429" s="113"/>
      <c r="BV429" s="113"/>
      <c r="BW429" s="113"/>
      <c r="BX429" s="113"/>
      <c r="BY429" s="113"/>
      <c r="BZ429" s="113"/>
      <c r="CA429" s="113"/>
      <c r="CB429" s="113"/>
      <c r="CC429" s="113"/>
      <c r="CD429" s="113"/>
      <c r="CE429" s="113"/>
      <c r="CF429" s="113"/>
      <c r="CG429" s="113"/>
      <c r="CH429" s="113"/>
      <c r="CI429" s="113"/>
      <c r="CJ429" s="113"/>
      <c r="CK429" s="113"/>
      <c r="CL429" s="113"/>
      <c r="CM429" s="113"/>
    </row>
    <row r="430" spans="6:91" x14ac:dyDescent="0.25">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3"/>
      <c r="AL430" s="113"/>
      <c r="AM430" s="113"/>
      <c r="AN430" s="113"/>
      <c r="AO430" s="113"/>
      <c r="AP430" s="113"/>
      <c r="AQ430" s="113"/>
      <c r="AR430" s="113"/>
      <c r="AS430" s="113"/>
      <c r="AT430" s="113"/>
      <c r="AU430" s="113"/>
      <c r="AV430" s="113"/>
      <c r="AW430" s="113"/>
      <c r="AX430" s="113"/>
      <c r="AY430" s="113"/>
      <c r="AZ430" s="113"/>
      <c r="BA430" s="113"/>
      <c r="BB430" s="113"/>
      <c r="BC430" s="113"/>
      <c r="BD430" s="113"/>
      <c r="BE430" s="113"/>
      <c r="BF430" s="113"/>
      <c r="BG430" s="113"/>
      <c r="BH430" s="113"/>
      <c r="BI430" s="113"/>
      <c r="BJ430" s="113"/>
      <c r="BK430" s="113"/>
      <c r="BL430" s="113"/>
      <c r="BM430" s="113"/>
      <c r="BN430" s="113"/>
      <c r="BO430" s="113"/>
      <c r="BP430" s="113"/>
      <c r="BQ430" s="113"/>
      <c r="BR430" s="113"/>
      <c r="BS430" s="113"/>
      <c r="BT430" s="113"/>
      <c r="BU430" s="113"/>
      <c r="BV430" s="113"/>
      <c r="BW430" s="113"/>
      <c r="BX430" s="113"/>
      <c r="BY430" s="113"/>
      <c r="BZ430" s="113"/>
      <c r="CA430" s="113"/>
      <c r="CB430" s="113"/>
      <c r="CC430" s="113"/>
      <c r="CD430" s="113"/>
      <c r="CE430" s="113"/>
      <c r="CF430" s="113"/>
      <c r="CG430" s="113"/>
      <c r="CH430" s="113"/>
      <c r="CI430" s="113"/>
      <c r="CJ430" s="113"/>
      <c r="CK430" s="113"/>
      <c r="CL430" s="113"/>
      <c r="CM430" s="113"/>
    </row>
    <row r="431" spans="6:91" x14ac:dyDescent="0.25">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3"/>
      <c r="AF431" s="113"/>
      <c r="AG431" s="113"/>
      <c r="AH431" s="113"/>
      <c r="AI431" s="113"/>
      <c r="AJ431" s="113"/>
      <c r="AK431" s="113"/>
      <c r="AL431" s="113"/>
      <c r="AM431" s="113"/>
      <c r="AN431" s="113"/>
      <c r="AO431" s="113"/>
      <c r="AP431" s="113"/>
      <c r="AQ431" s="113"/>
      <c r="AR431" s="113"/>
      <c r="AS431" s="113"/>
      <c r="AT431" s="113"/>
      <c r="AU431" s="113"/>
      <c r="AV431" s="113"/>
      <c r="AW431" s="113"/>
      <c r="AX431" s="113"/>
      <c r="AY431" s="113"/>
      <c r="AZ431" s="113"/>
      <c r="BA431" s="113"/>
      <c r="BB431" s="113"/>
      <c r="BC431" s="113"/>
      <c r="BD431" s="113"/>
      <c r="BE431" s="113"/>
      <c r="BF431" s="113"/>
      <c r="BG431" s="113"/>
      <c r="BH431" s="113"/>
      <c r="BI431" s="113"/>
      <c r="BJ431" s="113"/>
      <c r="BK431" s="113"/>
      <c r="BL431" s="113"/>
      <c r="BM431" s="113"/>
      <c r="BN431" s="113"/>
      <c r="BO431" s="113"/>
      <c r="BP431" s="113"/>
      <c r="BQ431" s="113"/>
      <c r="BR431" s="113"/>
      <c r="BS431" s="113"/>
      <c r="BT431" s="113"/>
      <c r="BU431" s="113"/>
      <c r="BV431" s="113"/>
      <c r="BW431" s="113"/>
      <c r="BX431" s="113"/>
      <c r="BY431" s="113"/>
      <c r="BZ431" s="113"/>
      <c r="CA431" s="113"/>
      <c r="CB431" s="113"/>
      <c r="CC431" s="113"/>
      <c r="CD431" s="113"/>
      <c r="CE431" s="113"/>
      <c r="CF431" s="113"/>
      <c r="CG431" s="113"/>
      <c r="CH431" s="113"/>
      <c r="CI431" s="113"/>
      <c r="CJ431" s="113"/>
      <c r="CK431" s="113"/>
      <c r="CL431" s="113"/>
      <c r="CM431" s="113"/>
    </row>
    <row r="432" spans="6:91" x14ac:dyDescent="0.25">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3"/>
      <c r="AL432" s="113"/>
      <c r="AM432" s="113"/>
      <c r="AN432" s="113"/>
      <c r="AO432" s="113"/>
      <c r="AP432" s="113"/>
      <c r="AQ432" s="113"/>
      <c r="AR432" s="113"/>
      <c r="AS432" s="113"/>
      <c r="AT432" s="113"/>
      <c r="AU432" s="113"/>
      <c r="AV432" s="113"/>
      <c r="AW432" s="113"/>
      <c r="AX432" s="113"/>
      <c r="AY432" s="113"/>
      <c r="AZ432" s="113"/>
      <c r="BA432" s="113"/>
      <c r="BB432" s="113"/>
      <c r="BC432" s="113"/>
      <c r="BD432" s="113"/>
      <c r="BE432" s="113"/>
      <c r="BF432" s="113"/>
      <c r="BG432" s="113"/>
      <c r="BH432" s="113"/>
      <c r="BI432" s="113"/>
      <c r="BJ432" s="113"/>
      <c r="BK432" s="113"/>
      <c r="BL432" s="113"/>
      <c r="BM432" s="113"/>
      <c r="BN432" s="113"/>
      <c r="BO432" s="113"/>
      <c r="BP432" s="113"/>
      <c r="BQ432" s="113"/>
      <c r="BR432" s="113"/>
      <c r="BS432" s="113"/>
      <c r="BT432" s="113"/>
      <c r="BU432" s="113"/>
      <c r="BV432" s="113"/>
      <c r="BW432" s="113"/>
      <c r="BX432" s="113"/>
      <c r="BY432" s="113"/>
      <c r="BZ432" s="113"/>
      <c r="CA432" s="113"/>
      <c r="CB432" s="113"/>
      <c r="CC432" s="113"/>
      <c r="CD432" s="113"/>
      <c r="CE432" s="113"/>
      <c r="CF432" s="113"/>
      <c r="CG432" s="113"/>
      <c r="CH432" s="113"/>
      <c r="CI432" s="113"/>
      <c r="CJ432" s="113"/>
      <c r="CK432" s="113"/>
      <c r="CL432" s="113"/>
      <c r="CM432" s="113"/>
    </row>
    <row r="433" spans="6:91" x14ac:dyDescent="0.25">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3"/>
      <c r="AL433" s="113"/>
      <c r="AM433" s="113"/>
      <c r="AN433" s="113"/>
      <c r="AO433" s="113"/>
      <c r="AP433" s="113"/>
      <c r="AQ433" s="113"/>
      <c r="AR433" s="113"/>
      <c r="AS433" s="113"/>
      <c r="AT433" s="113"/>
      <c r="AU433" s="113"/>
      <c r="AV433" s="113"/>
      <c r="AW433" s="113"/>
      <c r="AX433" s="113"/>
      <c r="AY433" s="113"/>
      <c r="AZ433" s="113"/>
      <c r="BA433" s="113"/>
      <c r="BB433" s="113"/>
      <c r="BC433" s="113"/>
      <c r="BD433" s="113"/>
      <c r="BE433" s="113"/>
      <c r="BF433" s="113"/>
      <c r="BG433" s="113"/>
      <c r="BH433" s="113"/>
      <c r="BI433" s="113"/>
      <c r="BJ433" s="113"/>
      <c r="BK433" s="113"/>
      <c r="BL433" s="113"/>
      <c r="BM433" s="113"/>
      <c r="BN433" s="113"/>
      <c r="BO433" s="113"/>
      <c r="BP433" s="113"/>
      <c r="BQ433" s="113"/>
      <c r="BR433" s="113"/>
      <c r="BS433" s="113"/>
      <c r="BT433" s="113"/>
      <c r="BU433" s="113"/>
      <c r="BV433" s="113"/>
      <c r="BW433" s="113"/>
      <c r="BX433" s="113"/>
      <c r="BY433" s="113"/>
      <c r="BZ433" s="113"/>
      <c r="CA433" s="113"/>
      <c r="CB433" s="113"/>
      <c r="CC433" s="113"/>
      <c r="CD433" s="113"/>
      <c r="CE433" s="113"/>
      <c r="CF433" s="113"/>
      <c r="CG433" s="113"/>
      <c r="CH433" s="113"/>
      <c r="CI433" s="113"/>
      <c r="CJ433" s="113"/>
      <c r="CK433" s="113"/>
      <c r="CL433" s="113"/>
      <c r="CM433" s="113"/>
    </row>
    <row r="434" spans="6:91" x14ac:dyDescent="0.25">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3"/>
      <c r="AL434" s="113"/>
      <c r="AM434" s="113"/>
      <c r="AN434" s="113"/>
      <c r="AO434" s="113"/>
      <c r="AP434" s="113"/>
      <c r="AQ434" s="113"/>
      <c r="AR434" s="113"/>
      <c r="AS434" s="113"/>
      <c r="AT434" s="113"/>
      <c r="AU434" s="113"/>
      <c r="AV434" s="113"/>
      <c r="AW434" s="113"/>
      <c r="AX434" s="113"/>
      <c r="AY434" s="113"/>
      <c r="AZ434" s="113"/>
      <c r="BA434" s="113"/>
      <c r="BB434" s="113"/>
      <c r="BC434" s="113"/>
      <c r="BD434" s="113"/>
      <c r="BE434" s="113"/>
      <c r="BF434" s="113"/>
      <c r="BG434" s="113"/>
      <c r="BH434" s="113"/>
      <c r="BI434" s="113"/>
      <c r="BJ434" s="113"/>
      <c r="BK434" s="113"/>
      <c r="BL434" s="113"/>
      <c r="BM434" s="113"/>
      <c r="BN434" s="113"/>
      <c r="BO434" s="113"/>
      <c r="BP434" s="113"/>
      <c r="BQ434" s="113"/>
      <c r="BR434" s="113"/>
      <c r="BS434" s="113"/>
      <c r="BT434" s="113"/>
      <c r="BU434" s="113"/>
      <c r="BV434" s="113"/>
      <c r="BW434" s="113"/>
      <c r="BX434" s="113"/>
      <c r="BY434" s="113"/>
      <c r="BZ434" s="113"/>
      <c r="CA434" s="113"/>
      <c r="CB434" s="113"/>
      <c r="CC434" s="113"/>
      <c r="CD434" s="113"/>
      <c r="CE434" s="113"/>
      <c r="CF434" s="113"/>
      <c r="CG434" s="113"/>
      <c r="CH434" s="113"/>
      <c r="CI434" s="113"/>
      <c r="CJ434" s="113"/>
      <c r="CK434" s="113"/>
      <c r="CL434" s="113"/>
      <c r="CM434" s="113"/>
    </row>
    <row r="435" spans="6:91" x14ac:dyDescent="0.25">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3"/>
      <c r="AL435" s="113"/>
      <c r="AM435" s="113"/>
      <c r="AN435" s="113"/>
      <c r="AO435" s="113"/>
      <c r="AP435" s="113"/>
      <c r="AQ435" s="113"/>
      <c r="AR435" s="113"/>
      <c r="AS435" s="113"/>
      <c r="AT435" s="113"/>
      <c r="AU435" s="113"/>
      <c r="AV435" s="113"/>
      <c r="AW435" s="113"/>
      <c r="AX435" s="113"/>
      <c r="AY435" s="113"/>
      <c r="AZ435" s="113"/>
      <c r="BA435" s="113"/>
      <c r="BB435" s="113"/>
      <c r="BC435" s="113"/>
      <c r="BD435" s="113"/>
      <c r="BE435" s="113"/>
      <c r="BF435" s="113"/>
      <c r="BG435" s="113"/>
      <c r="BH435" s="113"/>
      <c r="BI435" s="113"/>
      <c r="BJ435" s="113"/>
      <c r="BK435" s="113"/>
      <c r="BL435" s="113"/>
      <c r="BM435" s="113"/>
      <c r="BN435" s="113"/>
      <c r="BO435" s="113"/>
      <c r="BP435" s="113"/>
      <c r="BQ435" s="113"/>
      <c r="BR435" s="113"/>
      <c r="BS435" s="113"/>
      <c r="BT435" s="113"/>
      <c r="BU435" s="113"/>
      <c r="BV435" s="113"/>
      <c r="BW435" s="113"/>
      <c r="BX435" s="113"/>
      <c r="BY435" s="113"/>
      <c r="BZ435" s="113"/>
      <c r="CA435" s="113"/>
      <c r="CB435" s="113"/>
      <c r="CC435" s="113"/>
      <c r="CD435" s="113"/>
      <c r="CE435" s="113"/>
      <c r="CF435" s="113"/>
      <c r="CG435" s="113"/>
      <c r="CH435" s="113"/>
      <c r="CI435" s="113"/>
      <c r="CJ435" s="113"/>
      <c r="CK435" s="113"/>
      <c r="CL435" s="113"/>
      <c r="CM435" s="113"/>
    </row>
    <row r="436" spans="6:91" x14ac:dyDescent="0.25">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3"/>
      <c r="AL436" s="113"/>
      <c r="AM436" s="113"/>
      <c r="AN436" s="113"/>
      <c r="AO436" s="113"/>
      <c r="AP436" s="113"/>
      <c r="AQ436" s="113"/>
      <c r="AR436" s="113"/>
      <c r="AS436" s="113"/>
      <c r="AT436" s="113"/>
      <c r="AU436" s="113"/>
      <c r="AV436" s="113"/>
      <c r="AW436" s="113"/>
      <c r="AX436" s="113"/>
      <c r="AY436" s="113"/>
      <c r="AZ436" s="113"/>
      <c r="BA436" s="113"/>
      <c r="BB436" s="113"/>
      <c r="BC436" s="113"/>
      <c r="BD436" s="113"/>
      <c r="BE436" s="113"/>
      <c r="BF436" s="113"/>
      <c r="BG436" s="113"/>
      <c r="BH436" s="113"/>
      <c r="BI436" s="113"/>
      <c r="BJ436" s="113"/>
      <c r="BK436" s="113"/>
      <c r="BL436" s="113"/>
      <c r="BM436" s="113"/>
      <c r="BN436" s="113"/>
      <c r="BO436" s="113"/>
      <c r="BP436" s="113"/>
      <c r="BQ436" s="113"/>
      <c r="BR436" s="113"/>
      <c r="BS436" s="113"/>
      <c r="BT436" s="113"/>
      <c r="BU436" s="113"/>
      <c r="BV436" s="113"/>
      <c r="BW436" s="113"/>
      <c r="BX436" s="113"/>
      <c r="BY436" s="113"/>
      <c r="BZ436" s="113"/>
      <c r="CA436" s="113"/>
      <c r="CB436" s="113"/>
      <c r="CC436" s="113"/>
      <c r="CD436" s="113"/>
      <c r="CE436" s="113"/>
      <c r="CF436" s="113"/>
      <c r="CG436" s="113"/>
      <c r="CH436" s="113"/>
      <c r="CI436" s="113"/>
      <c r="CJ436" s="113"/>
      <c r="CK436" s="113"/>
      <c r="CL436" s="113"/>
      <c r="CM436" s="113"/>
    </row>
    <row r="437" spans="6:91" x14ac:dyDescent="0.25">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3"/>
      <c r="AL437" s="113"/>
      <c r="AM437" s="113"/>
      <c r="AN437" s="113"/>
      <c r="AO437" s="113"/>
      <c r="AP437" s="113"/>
      <c r="AQ437" s="113"/>
      <c r="AR437" s="113"/>
      <c r="AS437" s="113"/>
      <c r="AT437" s="113"/>
      <c r="AU437" s="113"/>
      <c r="AV437" s="113"/>
      <c r="AW437" s="113"/>
      <c r="AX437" s="113"/>
      <c r="AY437" s="113"/>
      <c r="AZ437" s="113"/>
      <c r="BA437" s="113"/>
      <c r="BB437" s="113"/>
      <c r="BC437" s="113"/>
      <c r="BD437" s="113"/>
      <c r="BE437" s="113"/>
      <c r="BF437" s="113"/>
      <c r="BG437" s="113"/>
      <c r="BH437" s="113"/>
      <c r="BI437" s="113"/>
      <c r="BJ437" s="113"/>
      <c r="BK437" s="113"/>
      <c r="BL437" s="113"/>
      <c r="BM437" s="113"/>
      <c r="BN437" s="113"/>
      <c r="BO437" s="113"/>
      <c r="BP437" s="113"/>
      <c r="BQ437" s="113"/>
      <c r="BR437" s="113"/>
      <c r="BS437" s="113"/>
      <c r="BT437" s="113"/>
      <c r="BU437" s="113"/>
      <c r="BV437" s="113"/>
      <c r="BW437" s="113"/>
      <c r="BX437" s="113"/>
      <c r="BY437" s="113"/>
      <c r="BZ437" s="113"/>
      <c r="CA437" s="113"/>
      <c r="CB437" s="113"/>
      <c r="CC437" s="113"/>
      <c r="CD437" s="113"/>
      <c r="CE437" s="113"/>
      <c r="CF437" s="113"/>
      <c r="CG437" s="113"/>
      <c r="CH437" s="113"/>
      <c r="CI437" s="113"/>
      <c r="CJ437" s="113"/>
      <c r="CK437" s="113"/>
      <c r="CL437" s="113"/>
      <c r="CM437" s="113"/>
    </row>
    <row r="438" spans="6:91" x14ac:dyDescent="0.25">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3"/>
      <c r="AN438" s="113"/>
      <c r="AO438" s="113"/>
      <c r="AP438" s="113"/>
      <c r="AQ438" s="113"/>
      <c r="AR438" s="113"/>
      <c r="AS438" s="113"/>
      <c r="AT438" s="113"/>
      <c r="AU438" s="113"/>
      <c r="AV438" s="113"/>
      <c r="AW438" s="113"/>
      <c r="AX438" s="113"/>
      <c r="AY438" s="113"/>
      <c r="AZ438" s="113"/>
      <c r="BA438" s="113"/>
      <c r="BB438" s="113"/>
      <c r="BC438" s="113"/>
      <c r="BD438" s="113"/>
      <c r="BE438" s="113"/>
      <c r="BF438" s="113"/>
      <c r="BG438" s="113"/>
      <c r="BH438" s="113"/>
      <c r="BI438" s="113"/>
      <c r="BJ438" s="113"/>
      <c r="BK438" s="113"/>
      <c r="BL438" s="113"/>
      <c r="BM438" s="113"/>
      <c r="BN438" s="113"/>
      <c r="BO438" s="113"/>
      <c r="BP438" s="113"/>
      <c r="BQ438" s="113"/>
      <c r="BR438" s="113"/>
      <c r="BS438" s="113"/>
      <c r="BT438" s="113"/>
      <c r="BU438" s="113"/>
      <c r="BV438" s="113"/>
      <c r="BW438" s="113"/>
      <c r="BX438" s="113"/>
      <c r="BY438" s="113"/>
      <c r="BZ438" s="113"/>
      <c r="CA438" s="113"/>
      <c r="CB438" s="113"/>
      <c r="CC438" s="113"/>
      <c r="CD438" s="113"/>
      <c r="CE438" s="113"/>
      <c r="CF438" s="113"/>
      <c r="CG438" s="113"/>
      <c r="CH438" s="113"/>
      <c r="CI438" s="113"/>
      <c r="CJ438" s="113"/>
      <c r="CK438" s="113"/>
      <c r="CL438" s="113"/>
      <c r="CM438" s="113"/>
    </row>
    <row r="439" spans="6:91" x14ac:dyDescent="0.25">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3"/>
      <c r="AL439" s="113"/>
      <c r="AM439" s="113"/>
      <c r="AN439" s="113"/>
      <c r="AO439" s="113"/>
      <c r="AP439" s="113"/>
      <c r="AQ439" s="113"/>
      <c r="AR439" s="113"/>
      <c r="AS439" s="113"/>
      <c r="AT439" s="113"/>
      <c r="AU439" s="113"/>
      <c r="AV439" s="113"/>
      <c r="AW439" s="113"/>
      <c r="AX439" s="113"/>
      <c r="AY439" s="113"/>
      <c r="AZ439" s="113"/>
      <c r="BA439" s="113"/>
      <c r="BB439" s="113"/>
      <c r="BC439" s="113"/>
      <c r="BD439" s="113"/>
      <c r="BE439" s="113"/>
      <c r="BF439" s="113"/>
      <c r="BG439" s="113"/>
      <c r="BH439" s="113"/>
      <c r="BI439" s="113"/>
      <c r="BJ439" s="113"/>
      <c r="BK439" s="113"/>
      <c r="BL439" s="113"/>
      <c r="BM439" s="113"/>
      <c r="BN439" s="113"/>
      <c r="BO439" s="113"/>
      <c r="BP439" s="113"/>
      <c r="BQ439" s="113"/>
      <c r="BR439" s="113"/>
      <c r="BS439" s="113"/>
      <c r="BT439" s="113"/>
      <c r="BU439" s="113"/>
      <c r="BV439" s="113"/>
      <c r="BW439" s="113"/>
      <c r="BX439" s="113"/>
      <c r="BY439" s="113"/>
      <c r="BZ439" s="113"/>
      <c r="CA439" s="113"/>
      <c r="CB439" s="113"/>
      <c r="CC439" s="113"/>
      <c r="CD439" s="113"/>
      <c r="CE439" s="113"/>
      <c r="CF439" s="113"/>
      <c r="CG439" s="113"/>
      <c r="CH439" s="113"/>
      <c r="CI439" s="113"/>
      <c r="CJ439" s="113"/>
      <c r="CK439" s="113"/>
      <c r="CL439" s="113"/>
      <c r="CM439" s="113"/>
    </row>
    <row r="440" spans="6:91" x14ac:dyDescent="0.25">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3"/>
      <c r="AL440" s="113"/>
      <c r="AM440" s="113"/>
      <c r="AN440" s="113"/>
      <c r="AO440" s="113"/>
      <c r="AP440" s="113"/>
      <c r="AQ440" s="113"/>
      <c r="AR440" s="113"/>
      <c r="AS440" s="113"/>
      <c r="AT440" s="113"/>
      <c r="AU440" s="113"/>
      <c r="AV440" s="113"/>
      <c r="AW440" s="113"/>
      <c r="AX440" s="113"/>
      <c r="AY440" s="113"/>
      <c r="AZ440" s="113"/>
      <c r="BA440" s="113"/>
      <c r="BB440" s="113"/>
      <c r="BC440" s="113"/>
      <c r="BD440" s="113"/>
      <c r="BE440" s="113"/>
      <c r="BF440" s="113"/>
      <c r="BG440" s="113"/>
      <c r="BH440" s="113"/>
      <c r="BI440" s="113"/>
      <c r="BJ440" s="113"/>
      <c r="BK440" s="113"/>
      <c r="BL440" s="113"/>
      <c r="BM440" s="113"/>
      <c r="BN440" s="113"/>
      <c r="BO440" s="113"/>
      <c r="BP440" s="113"/>
      <c r="BQ440" s="113"/>
      <c r="BR440" s="113"/>
      <c r="BS440" s="113"/>
      <c r="BT440" s="113"/>
      <c r="BU440" s="113"/>
      <c r="BV440" s="113"/>
      <c r="BW440" s="113"/>
      <c r="BX440" s="113"/>
      <c r="BY440" s="113"/>
      <c r="BZ440" s="113"/>
      <c r="CA440" s="113"/>
      <c r="CB440" s="113"/>
      <c r="CC440" s="113"/>
      <c r="CD440" s="113"/>
      <c r="CE440" s="113"/>
      <c r="CF440" s="113"/>
      <c r="CG440" s="113"/>
      <c r="CH440" s="113"/>
      <c r="CI440" s="113"/>
      <c r="CJ440" s="113"/>
      <c r="CK440" s="113"/>
      <c r="CL440" s="113"/>
      <c r="CM440" s="113"/>
    </row>
    <row r="441" spans="6:91" x14ac:dyDescent="0.25">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3"/>
      <c r="AL441" s="113"/>
      <c r="AM441" s="113"/>
      <c r="AN441" s="113"/>
      <c r="AO441" s="113"/>
      <c r="AP441" s="113"/>
      <c r="AQ441" s="113"/>
      <c r="AR441" s="113"/>
      <c r="AS441" s="113"/>
      <c r="AT441" s="113"/>
      <c r="AU441" s="113"/>
      <c r="AV441" s="113"/>
      <c r="AW441" s="113"/>
      <c r="AX441" s="113"/>
      <c r="AY441" s="113"/>
      <c r="AZ441" s="113"/>
      <c r="BA441" s="113"/>
      <c r="BB441" s="113"/>
      <c r="BC441" s="113"/>
      <c r="BD441" s="113"/>
      <c r="BE441" s="113"/>
      <c r="BF441" s="113"/>
      <c r="BG441" s="113"/>
      <c r="BH441" s="113"/>
      <c r="BI441" s="113"/>
      <c r="BJ441" s="113"/>
      <c r="BK441" s="113"/>
      <c r="BL441" s="113"/>
      <c r="BM441" s="113"/>
      <c r="BN441" s="113"/>
      <c r="BO441" s="113"/>
      <c r="BP441" s="113"/>
      <c r="BQ441" s="113"/>
      <c r="BR441" s="113"/>
      <c r="BS441" s="113"/>
      <c r="BT441" s="113"/>
      <c r="BU441" s="113"/>
      <c r="BV441" s="113"/>
      <c r="BW441" s="113"/>
      <c r="BX441" s="113"/>
      <c r="BY441" s="113"/>
      <c r="BZ441" s="113"/>
      <c r="CA441" s="113"/>
      <c r="CB441" s="113"/>
      <c r="CC441" s="113"/>
      <c r="CD441" s="113"/>
      <c r="CE441" s="113"/>
      <c r="CF441" s="113"/>
      <c r="CG441" s="113"/>
      <c r="CH441" s="113"/>
      <c r="CI441" s="113"/>
      <c r="CJ441" s="113"/>
      <c r="CK441" s="113"/>
      <c r="CL441" s="113"/>
      <c r="CM441" s="113"/>
    </row>
    <row r="442" spans="6:91" x14ac:dyDescent="0.25">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3"/>
      <c r="AL442" s="113"/>
      <c r="AM442" s="113"/>
      <c r="AN442" s="113"/>
      <c r="AO442" s="113"/>
      <c r="AP442" s="113"/>
      <c r="AQ442" s="113"/>
      <c r="AR442" s="113"/>
      <c r="AS442" s="113"/>
      <c r="AT442" s="113"/>
      <c r="AU442" s="113"/>
      <c r="AV442" s="113"/>
      <c r="AW442" s="113"/>
      <c r="AX442" s="113"/>
      <c r="AY442" s="113"/>
      <c r="AZ442" s="113"/>
      <c r="BA442" s="113"/>
      <c r="BB442" s="113"/>
      <c r="BC442" s="113"/>
      <c r="BD442" s="113"/>
      <c r="BE442" s="113"/>
      <c r="BF442" s="113"/>
      <c r="BG442" s="113"/>
      <c r="BH442" s="113"/>
      <c r="BI442" s="113"/>
      <c r="BJ442" s="113"/>
      <c r="BK442" s="113"/>
      <c r="BL442" s="113"/>
      <c r="BM442" s="113"/>
      <c r="BN442" s="113"/>
      <c r="BO442" s="113"/>
      <c r="BP442" s="113"/>
      <c r="BQ442" s="113"/>
      <c r="BR442" s="113"/>
      <c r="BS442" s="113"/>
      <c r="BT442" s="113"/>
      <c r="BU442" s="113"/>
      <c r="BV442" s="113"/>
      <c r="BW442" s="113"/>
      <c r="BX442" s="113"/>
      <c r="BY442" s="113"/>
      <c r="BZ442" s="113"/>
      <c r="CA442" s="113"/>
      <c r="CB442" s="113"/>
      <c r="CC442" s="113"/>
      <c r="CD442" s="113"/>
      <c r="CE442" s="113"/>
      <c r="CF442" s="113"/>
      <c r="CG442" s="113"/>
      <c r="CH442" s="113"/>
      <c r="CI442" s="113"/>
      <c r="CJ442" s="113"/>
      <c r="CK442" s="113"/>
      <c r="CL442" s="113"/>
      <c r="CM442" s="113"/>
    </row>
    <row r="443" spans="6:91" x14ac:dyDescent="0.25">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3"/>
      <c r="AL443" s="113"/>
      <c r="AM443" s="113"/>
      <c r="AN443" s="113"/>
      <c r="AO443" s="113"/>
      <c r="AP443" s="113"/>
      <c r="AQ443" s="113"/>
      <c r="AR443" s="113"/>
      <c r="AS443" s="113"/>
      <c r="AT443" s="113"/>
      <c r="AU443" s="113"/>
      <c r="AV443" s="113"/>
      <c r="AW443" s="113"/>
      <c r="AX443" s="113"/>
      <c r="AY443" s="113"/>
      <c r="AZ443" s="113"/>
      <c r="BA443" s="113"/>
      <c r="BB443" s="113"/>
      <c r="BC443" s="113"/>
      <c r="BD443" s="113"/>
      <c r="BE443" s="113"/>
      <c r="BF443" s="113"/>
      <c r="BG443" s="113"/>
      <c r="BH443" s="113"/>
      <c r="BI443" s="113"/>
      <c r="BJ443" s="113"/>
      <c r="BK443" s="113"/>
      <c r="BL443" s="113"/>
      <c r="BM443" s="113"/>
      <c r="BN443" s="113"/>
      <c r="BO443" s="113"/>
      <c r="BP443" s="113"/>
      <c r="BQ443" s="113"/>
      <c r="BR443" s="113"/>
      <c r="BS443" s="113"/>
      <c r="BT443" s="113"/>
      <c r="BU443" s="113"/>
      <c r="BV443" s="113"/>
      <c r="BW443" s="113"/>
      <c r="BX443" s="113"/>
      <c r="BY443" s="113"/>
      <c r="BZ443" s="113"/>
      <c r="CA443" s="113"/>
      <c r="CB443" s="113"/>
      <c r="CC443" s="113"/>
      <c r="CD443" s="113"/>
      <c r="CE443" s="113"/>
      <c r="CF443" s="113"/>
      <c r="CG443" s="113"/>
      <c r="CH443" s="113"/>
      <c r="CI443" s="113"/>
      <c r="CJ443" s="113"/>
      <c r="CK443" s="113"/>
      <c r="CL443" s="113"/>
      <c r="CM443" s="113"/>
    </row>
    <row r="444" spans="6:91" x14ac:dyDescent="0.25">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3"/>
      <c r="AL444" s="113"/>
      <c r="AM444" s="113"/>
      <c r="AN444" s="113"/>
      <c r="AO444" s="113"/>
      <c r="AP444" s="113"/>
      <c r="AQ444" s="113"/>
      <c r="AR444" s="113"/>
      <c r="AS444" s="113"/>
      <c r="AT444" s="113"/>
      <c r="AU444" s="113"/>
      <c r="AV444" s="113"/>
      <c r="AW444" s="113"/>
      <c r="AX444" s="113"/>
      <c r="AY444" s="113"/>
      <c r="AZ444" s="113"/>
      <c r="BA444" s="113"/>
      <c r="BB444" s="113"/>
      <c r="BC444" s="113"/>
      <c r="BD444" s="113"/>
      <c r="BE444" s="113"/>
      <c r="BF444" s="113"/>
      <c r="BG444" s="113"/>
      <c r="BH444" s="113"/>
      <c r="BI444" s="113"/>
      <c r="BJ444" s="113"/>
      <c r="BK444" s="113"/>
      <c r="BL444" s="113"/>
      <c r="BM444" s="113"/>
      <c r="BN444" s="113"/>
      <c r="BO444" s="113"/>
      <c r="BP444" s="113"/>
      <c r="BQ444" s="113"/>
      <c r="BR444" s="113"/>
      <c r="BS444" s="113"/>
      <c r="BT444" s="113"/>
      <c r="BU444" s="113"/>
      <c r="BV444" s="113"/>
      <c r="BW444" s="113"/>
      <c r="BX444" s="113"/>
      <c r="BY444" s="113"/>
      <c r="BZ444" s="113"/>
      <c r="CA444" s="113"/>
      <c r="CB444" s="113"/>
      <c r="CC444" s="113"/>
      <c r="CD444" s="113"/>
      <c r="CE444" s="113"/>
      <c r="CF444" s="113"/>
      <c r="CG444" s="113"/>
      <c r="CH444" s="113"/>
      <c r="CI444" s="113"/>
      <c r="CJ444" s="113"/>
      <c r="CK444" s="113"/>
      <c r="CL444" s="113"/>
      <c r="CM444" s="113"/>
    </row>
    <row r="445" spans="6:91" x14ac:dyDescent="0.25">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3"/>
      <c r="AL445" s="113"/>
      <c r="AM445" s="113"/>
      <c r="AN445" s="113"/>
      <c r="AO445" s="113"/>
      <c r="AP445" s="113"/>
      <c r="AQ445" s="113"/>
      <c r="AR445" s="113"/>
      <c r="AS445" s="113"/>
      <c r="AT445" s="113"/>
      <c r="AU445" s="113"/>
      <c r="AV445" s="113"/>
      <c r="AW445" s="113"/>
      <c r="AX445" s="113"/>
      <c r="AY445" s="113"/>
      <c r="AZ445" s="113"/>
      <c r="BA445" s="113"/>
      <c r="BB445" s="113"/>
      <c r="BC445" s="113"/>
      <c r="BD445" s="113"/>
      <c r="BE445" s="113"/>
      <c r="BF445" s="113"/>
      <c r="BG445" s="113"/>
      <c r="BH445" s="113"/>
      <c r="BI445" s="113"/>
      <c r="BJ445" s="113"/>
      <c r="BK445" s="113"/>
      <c r="BL445" s="113"/>
      <c r="BM445" s="113"/>
      <c r="BN445" s="113"/>
      <c r="BO445" s="113"/>
      <c r="BP445" s="113"/>
      <c r="BQ445" s="113"/>
      <c r="BR445" s="113"/>
      <c r="BS445" s="113"/>
      <c r="BT445" s="113"/>
      <c r="BU445" s="113"/>
      <c r="BV445" s="113"/>
      <c r="BW445" s="113"/>
      <c r="BX445" s="113"/>
      <c r="BY445" s="113"/>
      <c r="BZ445" s="113"/>
      <c r="CA445" s="113"/>
      <c r="CB445" s="113"/>
      <c r="CC445" s="113"/>
      <c r="CD445" s="113"/>
      <c r="CE445" s="113"/>
      <c r="CF445" s="113"/>
      <c r="CG445" s="113"/>
      <c r="CH445" s="113"/>
      <c r="CI445" s="113"/>
      <c r="CJ445" s="113"/>
      <c r="CK445" s="113"/>
      <c r="CL445" s="113"/>
      <c r="CM445" s="113"/>
    </row>
    <row r="446" spans="6:91" x14ac:dyDescent="0.25">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3"/>
      <c r="AL446" s="113"/>
      <c r="AM446" s="113"/>
      <c r="AN446" s="113"/>
      <c r="AO446" s="113"/>
      <c r="AP446" s="113"/>
      <c r="AQ446" s="113"/>
      <c r="AR446" s="113"/>
      <c r="AS446" s="113"/>
      <c r="AT446" s="113"/>
      <c r="AU446" s="113"/>
      <c r="AV446" s="113"/>
      <c r="AW446" s="113"/>
      <c r="AX446" s="113"/>
      <c r="AY446" s="113"/>
      <c r="AZ446" s="113"/>
      <c r="BA446" s="113"/>
      <c r="BB446" s="113"/>
      <c r="BC446" s="113"/>
      <c r="BD446" s="113"/>
      <c r="BE446" s="113"/>
      <c r="BF446" s="113"/>
      <c r="BG446" s="113"/>
      <c r="BH446" s="113"/>
      <c r="BI446" s="113"/>
      <c r="BJ446" s="113"/>
      <c r="BK446" s="113"/>
      <c r="BL446" s="113"/>
      <c r="BM446" s="113"/>
      <c r="BN446" s="113"/>
      <c r="BO446" s="113"/>
      <c r="BP446" s="113"/>
      <c r="BQ446" s="113"/>
      <c r="BR446" s="113"/>
      <c r="BS446" s="113"/>
      <c r="BT446" s="113"/>
      <c r="BU446" s="113"/>
      <c r="BV446" s="113"/>
      <c r="BW446" s="113"/>
      <c r="BX446" s="113"/>
      <c r="BY446" s="113"/>
      <c r="BZ446" s="113"/>
      <c r="CA446" s="113"/>
      <c r="CB446" s="113"/>
      <c r="CC446" s="113"/>
      <c r="CD446" s="113"/>
      <c r="CE446" s="113"/>
      <c r="CF446" s="113"/>
      <c r="CG446" s="113"/>
      <c r="CH446" s="113"/>
      <c r="CI446" s="113"/>
      <c r="CJ446" s="113"/>
      <c r="CK446" s="113"/>
      <c r="CL446" s="113"/>
      <c r="CM446" s="113"/>
    </row>
    <row r="447" spans="6:91" x14ac:dyDescent="0.25">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3"/>
      <c r="AL447" s="113"/>
      <c r="AM447" s="113"/>
      <c r="AN447" s="113"/>
      <c r="AO447" s="113"/>
      <c r="AP447" s="113"/>
      <c r="AQ447" s="113"/>
      <c r="AR447" s="113"/>
      <c r="AS447" s="113"/>
      <c r="AT447" s="113"/>
      <c r="AU447" s="113"/>
      <c r="AV447" s="113"/>
      <c r="AW447" s="113"/>
      <c r="AX447" s="113"/>
      <c r="AY447" s="113"/>
      <c r="AZ447" s="113"/>
      <c r="BA447" s="113"/>
      <c r="BB447" s="113"/>
      <c r="BC447" s="113"/>
      <c r="BD447" s="113"/>
      <c r="BE447" s="113"/>
      <c r="BF447" s="113"/>
      <c r="BG447" s="113"/>
      <c r="BH447" s="113"/>
      <c r="BI447" s="113"/>
      <c r="BJ447" s="113"/>
      <c r="BK447" s="113"/>
      <c r="BL447" s="113"/>
      <c r="BM447" s="113"/>
      <c r="BN447" s="113"/>
      <c r="BO447" s="113"/>
      <c r="BP447" s="113"/>
      <c r="BQ447" s="113"/>
      <c r="BR447" s="113"/>
      <c r="BS447" s="113"/>
      <c r="BT447" s="113"/>
      <c r="BU447" s="113"/>
      <c r="BV447" s="113"/>
      <c r="BW447" s="113"/>
      <c r="BX447" s="113"/>
      <c r="BY447" s="113"/>
      <c r="BZ447" s="113"/>
      <c r="CA447" s="113"/>
      <c r="CB447" s="113"/>
      <c r="CC447" s="113"/>
      <c r="CD447" s="113"/>
      <c r="CE447" s="113"/>
      <c r="CF447" s="113"/>
      <c r="CG447" s="113"/>
      <c r="CH447" s="113"/>
      <c r="CI447" s="113"/>
      <c r="CJ447" s="113"/>
      <c r="CK447" s="113"/>
      <c r="CL447" s="113"/>
      <c r="CM447" s="113"/>
    </row>
    <row r="448" spans="6:91" x14ac:dyDescent="0.25">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3"/>
      <c r="AL448" s="113"/>
      <c r="AM448" s="113"/>
      <c r="AN448" s="113"/>
      <c r="AO448" s="113"/>
      <c r="AP448" s="113"/>
      <c r="AQ448" s="113"/>
      <c r="AR448" s="113"/>
      <c r="AS448" s="113"/>
      <c r="AT448" s="113"/>
      <c r="AU448" s="113"/>
      <c r="AV448" s="113"/>
      <c r="AW448" s="113"/>
      <c r="AX448" s="113"/>
      <c r="AY448" s="113"/>
      <c r="AZ448" s="113"/>
      <c r="BA448" s="113"/>
      <c r="BB448" s="113"/>
      <c r="BC448" s="113"/>
      <c r="BD448" s="113"/>
      <c r="BE448" s="113"/>
      <c r="BF448" s="113"/>
      <c r="BG448" s="113"/>
      <c r="BH448" s="113"/>
      <c r="BI448" s="113"/>
      <c r="BJ448" s="113"/>
      <c r="BK448" s="113"/>
      <c r="BL448" s="113"/>
      <c r="BM448" s="113"/>
      <c r="BN448" s="113"/>
      <c r="BO448" s="113"/>
      <c r="BP448" s="113"/>
      <c r="BQ448" s="113"/>
      <c r="BR448" s="113"/>
      <c r="BS448" s="113"/>
      <c r="BT448" s="113"/>
      <c r="BU448" s="113"/>
      <c r="BV448" s="113"/>
      <c r="BW448" s="113"/>
      <c r="BX448" s="113"/>
      <c r="BY448" s="113"/>
      <c r="BZ448" s="113"/>
      <c r="CA448" s="113"/>
      <c r="CB448" s="113"/>
      <c r="CC448" s="113"/>
      <c r="CD448" s="113"/>
      <c r="CE448" s="113"/>
      <c r="CF448" s="113"/>
      <c r="CG448" s="113"/>
      <c r="CH448" s="113"/>
      <c r="CI448" s="113"/>
      <c r="CJ448" s="113"/>
      <c r="CK448" s="113"/>
      <c r="CL448" s="113"/>
      <c r="CM448" s="113"/>
    </row>
    <row r="449" spans="6:91" x14ac:dyDescent="0.25">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3"/>
      <c r="AL449" s="113"/>
      <c r="AM449" s="113"/>
      <c r="AN449" s="113"/>
      <c r="AO449" s="113"/>
      <c r="AP449" s="113"/>
      <c r="AQ449" s="113"/>
      <c r="AR449" s="113"/>
      <c r="AS449" s="113"/>
      <c r="AT449" s="113"/>
      <c r="AU449" s="113"/>
      <c r="AV449" s="113"/>
      <c r="AW449" s="113"/>
      <c r="AX449" s="113"/>
      <c r="AY449" s="113"/>
      <c r="AZ449" s="113"/>
      <c r="BA449" s="113"/>
      <c r="BB449" s="113"/>
      <c r="BC449" s="113"/>
      <c r="BD449" s="113"/>
      <c r="BE449" s="113"/>
      <c r="BF449" s="113"/>
      <c r="BG449" s="113"/>
      <c r="BH449" s="113"/>
      <c r="BI449" s="113"/>
      <c r="BJ449" s="113"/>
      <c r="BK449" s="113"/>
      <c r="BL449" s="113"/>
      <c r="BM449" s="113"/>
      <c r="BN449" s="113"/>
      <c r="BO449" s="113"/>
      <c r="BP449" s="113"/>
      <c r="BQ449" s="113"/>
      <c r="BR449" s="113"/>
      <c r="BS449" s="113"/>
      <c r="BT449" s="113"/>
      <c r="BU449" s="113"/>
      <c r="BV449" s="113"/>
      <c r="BW449" s="113"/>
      <c r="BX449" s="113"/>
      <c r="BY449" s="113"/>
      <c r="BZ449" s="113"/>
      <c r="CA449" s="113"/>
      <c r="CB449" s="113"/>
      <c r="CC449" s="113"/>
      <c r="CD449" s="113"/>
      <c r="CE449" s="113"/>
      <c r="CF449" s="113"/>
      <c r="CG449" s="113"/>
      <c r="CH449" s="113"/>
      <c r="CI449" s="113"/>
      <c r="CJ449" s="113"/>
      <c r="CK449" s="113"/>
      <c r="CL449" s="113"/>
      <c r="CM449" s="113"/>
    </row>
    <row r="450" spans="6:91" x14ac:dyDescent="0.25">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3"/>
      <c r="AL450" s="113"/>
      <c r="AM450" s="113"/>
      <c r="AN450" s="113"/>
      <c r="AO450" s="113"/>
      <c r="AP450" s="113"/>
      <c r="AQ450" s="113"/>
      <c r="AR450" s="113"/>
      <c r="AS450" s="113"/>
      <c r="AT450" s="113"/>
      <c r="AU450" s="113"/>
      <c r="AV450" s="113"/>
      <c r="AW450" s="113"/>
      <c r="AX450" s="113"/>
      <c r="AY450" s="113"/>
      <c r="AZ450" s="113"/>
      <c r="BA450" s="113"/>
      <c r="BB450" s="113"/>
      <c r="BC450" s="113"/>
      <c r="BD450" s="113"/>
      <c r="BE450" s="113"/>
      <c r="BF450" s="113"/>
      <c r="BG450" s="113"/>
      <c r="BH450" s="113"/>
      <c r="BI450" s="113"/>
      <c r="BJ450" s="113"/>
      <c r="BK450" s="113"/>
      <c r="BL450" s="113"/>
      <c r="BM450" s="113"/>
      <c r="BN450" s="113"/>
      <c r="BO450" s="113"/>
      <c r="BP450" s="113"/>
      <c r="BQ450" s="113"/>
      <c r="BR450" s="113"/>
      <c r="BS450" s="113"/>
      <c r="BT450" s="113"/>
      <c r="BU450" s="113"/>
      <c r="BV450" s="113"/>
      <c r="BW450" s="113"/>
      <c r="BX450" s="113"/>
      <c r="BY450" s="113"/>
      <c r="BZ450" s="113"/>
      <c r="CA450" s="113"/>
      <c r="CB450" s="113"/>
      <c r="CC450" s="113"/>
      <c r="CD450" s="113"/>
      <c r="CE450" s="113"/>
      <c r="CF450" s="113"/>
      <c r="CG450" s="113"/>
      <c r="CH450" s="113"/>
      <c r="CI450" s="113"/>
      <c r="CJ450" s="113"/>
      <c r="CK450" s="113"/>
      <c r="CL450" s="113"/>
      <c r="CM450" s="113"/>
    </row>
    <row r="451" spans="6:91" x14ac:dyDescent="0.25">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3"/>
      <c r="AL451" s="113"/>
      <c r="AM451" s="113"/>
      <c r="AN451" s="113"/>
      <c r="AO451" s="113"/>
      <c r="AP451" s="113"/>
      <c r="AQ451" s="113"/>
      <c r="AR451" s="113"/>
      <c r="AS451" s="113"/>
      <c r="AT451" s="113"/>
      <c r="AU451" s="113"/>
      <c r="AV451" s="113"/>
      <c r="AW451" s="113"/>
      <c r="AX451" s="113"/>
      <c r="AY451" s="113"/>
      <c r="AZ451" s="113"/>
      <c r="BA451" s="113"/>
      <c r="BB451" s="113"/>
      <c r="BC451" s="113"/>
      <c r="BD451" s="113"/>
      <c r="BE451" s="113"/>
      <c r="BF451" s="113"/>
      <c r="BG451" s="113"/>
      <c r="BH451" s="113"/>
      <c r="BI451" s="113"/>
      <c r="BJ451" s="113"/>
      <c r="BK451" s="113"/>
      <c r="BL451" s="113"/>
      <c r="BM451" s="113"/>
      <c r="BN451" s="113"/>
      <c r="BO451" s="113"/>
      <c r="BP451" s="113"/>
      <c r="BQ451" s="113"/>
      <c r="BR451" s="113"/>
      <c r="BS451" s="113"/>
      <c r="BT451" s="113"/>
      <c r="BU451" s="113"/>
      <c r="BV451" s="113"/>
      <c r="BW451" s="113"/>
      <c r="BX451" s="113"/>
      <c r="BY451" s="113"/>
      <c r="BZ451" s="113"/>
      <c r="CA451" s="113"/>
      <c r="CB451" s="113"/>
      <c r="CC451" s="113"/>
      <c r="CD451" s="113"/>
      <c r="CE451" s="113"/>
      <c r="CF451" s="113"/>
      <c r="CG451" s="113"/>
      <c r="CH451" s="113"/>
      <c r="CI451" s="113"/>
      <c r="CJ451" s="113"/>
      <c r="CK451" s="113"/>
      <c r="CL451" s="113"/>
      <c r="CM451" s="113"/>
    </row>
    <row r="452" spans="6:91" x14ac:dyDescent="0.25">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3"/>
      <c r="AL452" s="113"/>
      <c r="AM452" s="113"/>
      <c r="AN452" s="113"/>
      <c r="AO452" s="113"/>
      <c r="AP452" s="113"/>
      <c r="AQ452" s="113"/>
      <c r="AR452" s="113"/>
      <c r="AS452" s="113"/>
      <c r="AT452" s="113"/>
      <c r="AU452" s="113"/>
      <c r="AV452" s="113"/>
      <c r="AW452" s="113"/>
      <c r="AX452" s="113"/>
      <c r="AY452" s="113"/>
      <c r="AZ452" s="113"/>
      <c r="BA452" s="113"/>
      <c r="BB452" s="113"/>
      <c r="BC452" s="113"/>
      <c r="BD452" s="113"/>
      <c r="BE452" s="113"/>
      <c r="BF452" s="113"/>
      <c r="BG452" s="113"/>
      <c r="BH452" s="113"/>
      <c r="BI452" s="113"/>
      <c r="BJ452" s="113"/>
      <c r="BK452" s="113"/>
      <c r="BL452" s="113"/>
      <c r="BM452" s="113"/>
      <c r="BN452" s="113"/>
      <c r="BO452" s="113"/>
      <c r="BP452" s="113"/>
      <c r="BQ452" s="113"/>
      <c r="BR452" s="113"/>
      <c r="BS452" s="113"/>
      <c r="BT452" s="113"/>
      <c r="BU452" s="113"/>
      <c r="BV452" s="113"/>
      <c r="BW452" s="113"/>
      <c r="BX452" s="113"/>
      <c r="BY452" s="113"/>
      <c r="BZ452" s="113"/>
      <c r="CA452" s="113"/>
      <c r="CB452" s="113"/>
      <c r="CC452" s="113"/>
      <c r="CD452" s="113"/>
      <c r="CE452" s="113"/>
      <c r="CF452" s="113"/>
      <c r="CG452" s="113"/>
      <c r="CH452" s="113"/>
      <c r="CI452" s="113"/>
      <c r="CJ452" s="113"/>
      <c r="CK452" s="113"/>
      <c r="CL452" s="113"/>
      <c r="CM452" s="113"/>
    </row>
    <row r="453" spans="6:91" x14ac:dyDescent="0.25">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3"/>
      <c r="AL453" s="113"/>
      <c r="AM453" s="113"/>
      <c r="AN453" s="113"/>
      <c r="AO453" s="113"/>
      <c r="AP453" s="113"/>
      <c r="AQ453" s="113"/>
      <c r="AR453" s="113"/>
      <c r="AS453" s="113"/>
      <c r="AT453" s="113"/>
      <c r="AU453" s="113"/>
      <c r="AV453" s="113"/>
      <c r="AW453" s="113"/>
      <c r="AX453" s="113"/>
      <c r="AY453" s="113"/>
      <c r="AZ453" s="113"/>
      <c r="BA453" s="113"/>
      <c r="BB453" s="113"/>
      <c r="BC453" s="113"/>
      <c r="BD453" s="113"/>
      <c r="BE453" s="113"/>
      <c r="BF453" s="113"/>
      <c r="BG453" s="113"/>
      <c r="BH453" s="113"/>
      <c r="BI453" s="113"/>
      <c r="BJ453" s="113"/>
      <c r="BK453" s="113"/>
      <c r="BL453" s="113"/>
      <c r="BM453" s="113"/>
      <c r="BN453" s="113"/>
      <c r="BO453" s="113"/>
      <c r="BP453" s="113"/>
      <c r="BQ453" s="113"/>
      <c r="BR453" s="113"/>
      <c r="BS453" s="113"/>
      <c r="BT453" s="113"/>
      <c r="BU453" s="113"/>
      <c r="BV453" s="113"/>
      <c r="BW453" s="113"/>
      <c r="BX453" s="113"/>
      <c r="BY453" s="113"/>
      <c r="BZ453" s="113"/>
      <c r="CA453" s="113"/>
      <c r="CB453" s="113"/>
      <c r="CC453" s="113"/>
      <c r="CD453" s="113"/>
      <c r="CE453" s="113"/>
      <c r="CF453" s="113"/>
      <c r="CG453" s="113"/>
      <c r="CH453" s="113"/>
      <c r="CI453" s="113"/>
      <c r="CJ453" s="113"/>
      <c r="CK453" s="113"/>
      <c r="CL453" s="113"/>
      <c r="CM453" s="113"/>
    </row>
    <row r="454" spans="6:91" x14ac:dyDescent="0.25">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3"/>
      <c r="AL454" s="113"/>
      <c r="AM454" s="113"/>
      <c r="AN454" s="113"/>
      <c r="AO454" s="113"/>
      <c r="AP454" s="113"/>
      <c r="AQ454" s="113"/>
      <c r="AR454" s="113"/>
      <c r="AS454" s="113"/>
      <c r="AT454" s="113"/>
      <c r="AU454" s="113"/>
      <c r="AV454" s="113"/>
      <c r="AW454" s="113"/>
      <c r="AX454" s="113"/>
      <c r="AY454" s="113"/>
      <c r="AZ454" s="113"/>
      <c r="BA454" s="113"/>
      <c r="BB454" s="113"/>
      <c r="BC454" s="113"/>
      <c r="BD454" s="113"/>
      <c r="BE454" s="113"/>
      <c r="BF454" s="113"/>
      <c r="BG454" s="113"/>
      <c r="BH454" s="113"/>
      <c r="BI454" s="113"/>
      <c r="BJ454" s="113"/>
      <c r="BK454" s="113"/>
      <c r="BL454" s="113"/>
      <c r="BM454" s="113"/>
      <c r="BN454" s="113"/>
      <c r="BO454" s="113"/>
      <c r="BP454" s="113"/>
      <c r="BQ454" s="113"/>
      <c r="BR454" s="113"/>
      <c r="BS454" s="113"/>
      <c r="BT454" s="113"/>
      <c r="BU454" s="113"/>
      <c r="BV454" s="113"/>
      <c r="BW454" s="113"/>
      <c r="BX454" s="113"/>
      <c r="BY454" s="113"/>
      <c r="BZ454" s="113"/>
      <c r="CA454" s="113"/>
      <c r="CB454" s="113"/>
      <c r="CC454" s="113"/>
      <c r="CD454" s="113"/>
      <c r="CE454" s="113"/>
      <c r="CF454" s="113"/>
      <c r="CG454" s="113"/>
      <c r="CH454" s="113"/>
      <c r="CI454" s="113"/>
      <c r="CJ454" s="113"/>
      <c r="CK454" s="113"/>
      <c r="CL454" s="113"/>
      <c r="CM454" s="113"/>
    </row>
    <row r="455" spans="6:91" x14ac:dyDescent="0.25">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3"/>
      <c r="AL455" s="113"/>
      <c r="AM455" s="113"/>
      <c r="AN455" s="113"/>
      <c r="AO455" s="113"/>
      <c r="AP455" s="113"/>
      <c r="AQ455" s="113"/>
      <c r="AR455" s="113"/>
      <c r="AS455" s="113"/>
      <c r="AT455" s="113"/>
      <c r="AU455" s="113"/>
      <c r="AV455" s="113"/>
      <c r="AW455" s="113"/>
      <c r="AX455" s="113"/>
      <c r="AY455" s="113"/>
      <c r="AZ455" s="113"/>
      <c r="BA455" s="113"/>
      <c r="BB455" s="113"/>
      <c r="BC455" s="113"/>
      <c r="BD455" s="113"/>
      <c r="BE455" s="113"/>
      <c r="BF455" s="113"/>
      <c r="BG455" s="113"/>
      <c r="BH455" s="113"/>
      <c r="BI455" s="113"/>
      <c r="BJ455" s="113"/>
      <c r="BK455" s="113"/>
      <c r="BL455" s="113"/>
      <c r="BM455" s="113"/>
      <c r="BN455" s="113"/>
      <c r="BO455" s="113"/>
      <c r="BP455" s="113"/>
      <c r="BQ455" s="113"/>
      <c r="BR455" s="113"/>
      <c r="BS455" s="113"/>
      <c r="BT455" s="113"/>
      <c r="BU455" s="113"/>
      <c r="BV455" s="113"/>
      <c r="BW455" s="113"/>
      <c r="BX455" s="113"/>
      <c r="BY455" s="113"/>
      <c r="BZ455" s="113"/>
      <c r="CA455" s="113"/>
      <c r="CB455" s="113"/>
      <c r="CC455" s="113"/>
      <c r="CD455" s="113"/>
      <c r="CE455" s="113"/>
      <c r="CF455" s="113"/>
      <c r="CG455" s="113"/>
      <c r="CH455" s="113"/>
      <c r="CI455" s="113"/>
      <c r="CJ455" s="113"/>
      <c r="CK455" s="113"/>
      <c r="CL455" s="113"/>
      <c r="CM455" s="113"/>
    </row>
    <row r="456" spans="6:91" x14ac:dyDescent="0.25">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3"/>
      <c r="AL456" s="113"/>
      <c r="AM456" s="113"/>
      <c r="AN456" s="113"/>
      <c r="AO456" s="113"/>
      <c r="AP456" s="113"/>
      <c r="AQ456" s="113"/>
      <c r="AR456" s="113"/>
      <c r="AS456" s="113"/>
      <c r="AT456" s="113"/>
      <c r="AU456" s="113"/>
      <c r="AV456" s="113"/>
      <c r="AW456" s="113"/>
      <c r="AX456" s="113"/>
      <c r="AY456" s="113"/>
      <c r="AZ456" s="113"/>
      <c r="BA456" s="113"/>
      <c r="BB456" s="113"/>
      <c r="BC456" s="113"/>
      <c r="BD456" s="113"/>
      <c r="BE456" s="113"/>
      <c r="BF456" s="113"/>
      <c r="BG456" s="113"/>
      <c r="BH456" s="113"/>
      <c r="BI456" s="113"/>
      <c r="BJ456" s="113"/>
      <c r="BK456" s="113"/>
      <c r="BL456" s="113"/>
      <c r="BM456" s="113"/>
      <c r="BN456" s="113"/>
      <c r="BO456" s="113"/>
      <c r="BP456" s="113"/>
      <c r="BQ456" s="113"/>
      <c r="BR456" s="113"/>
      <c r="BS456" s="113"/>
      <c r="BT456" s="113"/>
      <c r="BU456" s="113"/>
      <c r="BV456" s="113"/>
      <c r="BW456" s="113"/>
      <c r="BX456" s="113"/>
      <c r="BY456" s="113"/>
      <c r="BZ456" s="113"/>
      <c r="CA456" s="113"/>
      <c r="CB456" s="113"/>
      <c r="CC456" s="113"/>
      <c r="CD456" s="113"/>
      <c r="CE456" s="113"/>
      <c r="CF456" s="113"/>
      <c r="CG456" s="113"/>
      <c r="CH456" s="113"/>
      <c r="CI456" s="113"/>
      <c r="CJ456" s="113"/>
      <c r="CK456" s="113"/>
      <c r="CL456" s="113"/>
      <c r="CM456" s="113"/>
    </row>
    <row r="457" spans="6:91" x14ac:dyDescent="0.25">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3"/>
      <c r="AL457" s="113"/>
      <c r="AM457" s="113"/>
      <c r="AN457" s="113"/>
      <c r="AO457" s="113"/>
      <c r="AP457" s="113"/>
      <c r="AQ457" s="113"/>
      <c r="AR457" s="113"/>
      <c r="AS457" s="113"/>
      <c r="AT457" s="113"/>
      <c r="AU457" s="113"/>
      <c r="AV457" s="113"/>
      <c r="AW457" s="113"/>
      <c r="AX457" s="113"/>
      <c r="AY457" s="113"/>
      <c r="AZ457" s="113"/>
      <c r="BA457" s="113"/>
      <c r="BB457" s="113"/>
      <c r="BC457" s="113"/>
      <c r="BD457" s="113"/>
      <c r="BE457" s="113"/>
      <c r="BF457" s="113"/>
      <c r="BG457" s="113"/>
      <c r="BH457" s="113"/>
      <c r="BI457" s="113"/>
      <c r="BJ457" s="113"/>
      <c r="BK457" s="113"/>
      <c r="BL457" s="113"/>
      <c r="BM457" s="113"/>
      <c r="BN457" s="113"/>
      <c r="BO457" s="113"/>
      <c r="BP457" s="113"/>
      <c r="BQ457" s="113"/>
      <c r="BR457" s="113"/>
      <c r="BS457" s="113"/>
      <c r="BT457" s="113"/>
      <c r="BU457" s="113"/>
      <c r="BV457" s="113"/>
      <c r="BW457" s="113"/>
      <c r="BX457" s="113"/>
      <c r="BY457" s="113"/>
      <c r="BZ457" s="113"/>
      <c r="CA457" s="113"/>
      <c r="CB457" s="113"/>
      <c r="CC457" s="113"/>
      <c r="CD457" s="113"/>
      <c r="CE457" s="113"/>
      <c r="CF457" s="113"/>
      <c r="CG457" s="113"/>
      <c r="CH457" s="113"/>
      <c r="CI457" s="113"/>
      <c r="CJ457" s="113"/>
      <c r="CK457" s="113"/>
      <c r="CL457" s="113"/>
      <c r="CM457" s="113"/>
    </row>
    <row r="458" spans="6:91" x14ac:dyDescent="0.25">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3"/>
      <c r="AL458" s="113"/>
      <c r="AM458" s="113"/>
      <c r="AN458" s="113"/>
      <c r="AO458" s="113"/>
      <c r="AP458" s="113"/>
      <c r="AQ458" s="113"/>
      <c r="AR458" s="113"/>
      <c r="AS458" s="113"/>
      <c r="AT458" s="113"/>
      <c r="AU458" s="113"/>
      <c r="AV458" s="113"/>
      <c r="AW458" s="113"/>
      <c r="AX458" s="113"/>
      <c r="AY458" s="113"/>
      <c r="AZ458" s="113"/>
      <c r="BA458" s="113"/>
      <c r="BB458" s="113"/>
      <c r="BC458" s="113"/>
      <c r="BD458" s="113"/>
      <c r="BE458" s="113"/>
      <c r="BF458" s="113"/>
      <c r="BG458" s="113"/>
      <c r="BH458" s="113"/>
      <c r="BI458" s="113"/>
      <c r="BJ458" s="113"/>
      <c r="BK458" s="113"/>
      <c r="BL458" s="113"/>
      <c r="BM458" s="113"/>
      <c r="BN458" s="113"/>
      <c r="BO458" s="113"/>
      <c r="BP458" s="113"/>
      <c r="BQ458" s="113"/>
      <c r="BR458" s="113"/>
      <c r="BS458" s="113"/>
      <c r="BT458" s="113"/>
      <c r="BU458" s="113"/>
      <c r="BV458" s="113"/>
      <c r="BW458" s="113"/>
      <c r="BX458" s="113"/>
      <c r="BY458" s="113"/>
      <c r="BZ458" s="113"/>
      <c r="CA458" s="113"/>
      <c r="CB458" s="113"/>
      <c r="CC458" s="113"/>
      <c r="CD458" s="113"/>
      <c r="CE458" s="113"/>
      <c r="CF458" s="113"/>
      <c r="CG458" s="113"/>
      <c r="CH458" s="113"/>
      <c r="CI458" s="113"/>
      <c r="CJ458" s="113"/>
      <c r="CK458" s="113"/>
      <c r="CL458" s="113"/>
      <c r="CM458" s="113"/>
    </row>
    <row r="459" spans="6:91" x14ac:dyDescent="0.25">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3"/>
      <c r="AL459" s="113"/>
      <c r="AM459" s="113"/>
      <c r="AN459" s="113"/>
      <c r="AO459" s="113"/>
      <c r="AP459" s="113"/>
      <c r="AQ459" s="113"/>
      <c r="AR459" s="113"/>
      <c r="AS459" s="113"/>
      <c r="AT459" s="113"/>
      <c r="AU459" s="113"/>
      <c r="AV459" s="113"/>
      <c r="AW459" s="113"/>
      <c r="AX459" s="113"/>
      <c r="AY459" s="113"/>
      <c r="AZ459" s="113"/>
      <c r="BA459" s="113"/>
      <c r="BB459" s="113"/>
      <c r="BC459" s="113"/>
      <c r="BD459" s="113"/>
      <c r="BE459" s="113"/>
      <c r="BF459" s="113"/>
      <c r="BG459" s="113"/>
      <c r="BH459" s="113"/>
      <c r="BI459" s="113"/>
      <c r="BJ459" s="113"/>
      <c r="BK459" s="113"/>
      <c r="BL459" s="113"/>
      <c r="BM459" s="113"/>
      <c r="BN459" s="113"/>
      <c r="BO459" s="113"/>
      <c r="BP459" s="113"/>
      <c r="BQ459" s="113"/>
      <c r="BR459" s="113"/>
      <c r="BS459" s="113"/>
      <c r="BT459" s="113"/>
      <c r="BU459" s="113"/>
      <c r="BV459" s="113"/>
      <c r="BW459" s="113"/>
      <c r="BX459" s="113"/>
      <c r="BY459" s="113"/>
      <c r="BZ459" s="113"/>
      <c r="CA459" s="113"/>
      <c r="CB459" s="113"/>
      <c r="CC459" s="113"/>
      <c r="CD459" s="113"/>
      <c r="CE459" s="113"/>
      <c r="CF459" s="113"/>
      <c r="CG459" s="113"/>
      <c r="CH459" s="113"/>
      <c r="CI459" s="113"/>
      <c r="CJ459" s="113"/>
      <c r="CK459" s="113"/>
      <c r="CL459" s="113"/>
      <c r="CM459" s="113"/>
    </row>
    <row r="460" spans="6:91" x14ac:dyDescent="0.25">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c r="AM460" s="113"/>
      <c r="AN460" s="113"/>
      <c r="AO460" s="113"/>
      <c r="AP460" s="113"/>
      <c r="AQ460" s="113"/>
      <c r="AR460" s="113"/>
      <c r="AS460" s="113"/>
      <c r="AT460" s="113"/>
      <c r="AU460" s="113"/>
      <c r="AV460" s="113"/>
      <c r="AW460" s="113"/>
      <c r="AX460" s="113"/>
      <c r="AY460" s="113"/>
      <c r="AZ460" s="113"/>
      <c r="BA460" s="113"/>
      <c r="BB460" s="113"/>
      <c r="BC460" s="113"/>
      <c r="BD460" s="113"/>
      <c r="BE460" s="113"/>
      <c r="BF460" s="113"/>
      <c r="BG460" s="113"/>
      <c r="BH460" s="113"/>
      <c r="BI460" s="113"/>
      <c r="BJ460" s="113"/>
      <c r="BK460" s="113"/>
      <c r="BL460" s="113"/>
      <c r="BM460" s="113"/>
      <c r="BN460" s="113"/>
      <c r="BO460" s="113"/>
      <c r="BP460" s="113"/>
      <c r="BQ460" s="113"/>
      <c r="BR460" s="113"/>
      <c r="BS460" s="113"/>
      <c r="BT460" s="113"/>
      <c r="BU460" s="113"/>
      <c r="BV460" s="113"/>
      <c r="BW460" s="113"/>
      <c r="BX460" s="113"/>
      <c r="BY460" s="113"/>
      <c r="BZ460" s="113"/>
      <c r="CA460" s="113"/>
      <c r="CB460" s="113"/>
      <c r="CC460" s="113"/>
      <c r="CD460" s="113"/>
      <c r="CE460" s="113"/>
      <c r="CF460" s="113"/>
      <c r="CG460" s="113"/>
      <c r="CH460" s="113"/>
      <c r="CI460" s="113"/>
      <c r="CJ460" s="113"/>
      <c r="CK460" s="113"/>
      <c r="CL460" s="113"/>
      <c r="CM460" s="113"/>
    </row>
    <row r="461" spans="6:91" x14ac:dyDescent="0.25">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3"/>
      <c r="AL461" s="113"/>
      <c r="AM461" s="113"/>
      <c r="AN461" s="113"/>
      <c r="AO461" s="113"/>
      <c r="AP461" s="113"/>
      <c r="AQ461" s="113"/>
      <c r="AR461" s="113"/>
      <c r="AS461" s="113"/>
      <c r="AT461" s="113"/>
      <c r="AU461" s="113"/>
      <c r="AV461" s="113"/>
      <c r="AW461" s="113"/>
      <c r="AX461" s="113"/>
      <c r="AY461" s="113"/>
      <c r="AZ461" s="113"/>
      <c r="BA461" s="113"/>
      <c r="BB461" s="113"/>
      <c r="BC461" s="113"/>
      <c r="BD461" s="113"/>
      <c r="BE461" s="113"/>
      <c r="BF461" s="113"/>
      <c r="BG461" s="113"/>
      <c r="BH461" s="113"/>
      <c r="BI461" s="113"/>
      <c r="BJ461" s="113"/>
      <c r="BK461" s="113"/>
      <c r="BL461" s="113"/>
      <c r="BM461" s="113"/>
      <c r="BN461" s="113"/>
      <c r="BO461" s="113"/>
      <c r="BP461" s="113"/>
      <c r="BQ461" s="113"/>
      <c r="BR461" s="113"/>
      <c r="BS461" s="113"/>
      <c r="BT461" s="113"/>
      <c r="BU461" s="113"/>
      <c r="BV461" s="113"/>
      <c r="BW461" s="113"/>
      <c r="BX461" s="113"/>
      <c r="BY461" s="113"/>
      <c r="BZ461" s="113"/>
      <c r="CA461" s="113"/>
      <c r="CB461" s="113"/>
      <c r="CC461" s="113"/>
      <c r="CD461" s="113"/>
      <c r="CE461" s="113"/>
      <c r="CF461" s="113"/>
      <c r="CG461" s="113"/>
      <c r="CH461" s="113"/>
      <c r="CI461" s="113"/>
      <c r="CJ461" s="113"/>
      <c r="CK461" s="113"/>
      <c r="CL461" s="113"/>
      <c r="CM461" s="113"/>
    </row>
    <row r="462" spans="6:91" x14ac:dyDescent="0.25">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c r="AM462" s="113"/>
      <c r="AN462" s="113"/>
      <c r="AO462" s="113"/>
      <c r="AP462" s="113"/>
      <c r="AQ462" s="113"/>
      <c r="AR462" s="113"/>
      <c r="AS462" s="113"/>
      <c r="AT462" s="113"/>
      <c r="AU462" s="113"/>
      <c r="AV462" s="113"/>
      <c r="AW462" s="113"/>
      <c r="AX462" s="113"/>
      <c r="AY462" s="113"/>
      <c r="AZ462" s="113"/>
      <c r="BA462" s="113"/>
      <c r="BB462" s="113"/>
      <c r="BC462" s="113"/>
      <c r="BD462" s="113"/>
      <c r="BE462" s="113"/>
      <c r="BF462" s="113"/>
      <c r="BG462" s="113"/>
      <c r="BH462" s="113"/>
      <c r="BI462" s="113"/>
      <c r="BJ462" s="113"/>
      <c r="BK462" s="113"/>
      <c r="BL462" s="113"/>
      <c r="BM462" s="113"/>
      <c r="BN462" s="113"/>
      <c r="BO462" s="113"/>
      <c r="BP462" s="113"/>
      <c r="BQ462" s="113"/>
      <c r="BR462" s="113"/>
      <c r="BS462" s="113"/>
      <c r="BT462" s="113"/>
      <c r="BU462" s="113"/>
      <c r="BV462" s="113"/>
      <c r="BW462" s="113"/>
      <c r="BX462" s="113"/>
      <c r="BY462" s="113"/>
      <c r="BZ462" s="113"/>
      <c r="CA462" s="113"/>
      <c r="CB462" s="113"/>
      <c r="CC462" s="113"/>
      <c r="CD462" s="113"/>
      <c r="CE462" s="113"/>
      <c r="CF462" s="113"/>
      <c r="CG462" s="113"/>
      <c r="CH462" s="113"/>
      <c r="CI462" s="113"/>
      <c r="CJ462" s="113"/>
      <c r="CK462" s="113"/>
      <c r="CL462" s="113"/>
      <c r="CM462" s="113"/>
    </row>
    <row r="463" spans="6:91" x14ac:dyDescent="0.25">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3"/>
      <c r="AY463" s="113"/>
      <c r="AZ463" s="113"/>
      <c r="BA463" s="113"/>
      <c r="BB463" s="113"/>
      <c r="BC463" s="113"/>
      <c r="BD463" s="113"/>
      <c r="BE463" s="113"/>
      <c r="BF463" s="113"/>
      <c r="BG463" s="113"/>
      <c r="BH463" s="113"/>
      <c r="BI463" s="113"/>
      <c r="BJ463" s="113"/>
      <c r="BK463" s="113"/>
      <c r="BL463" s="113"/>
      <c r="BM463" s="113"/>
      <c r="BN463" s="113"/>
      <c r="BO463" s="113"/>
      <c r="BP463" s="113"/>
      <c r="BQ463" s="113"/>
      <c r="BR463" s="113"/>
      <c r="BS463" s="113"/>
      <c r="BT463" s="113"/>
      <c r="BU463" s="113"/>
      <c r="BV463" s="113"/>
      <c r="BW463" s="113"/>
      <c r="BX463" s="113"/>
      <c r="BY463" s="113"/>
      <c r="BZ463" s="113"/>
      <c r="CA463" s="113"/>
      <c r="CB463" s="113"/>
      <c r="CC463" s="113"/>
      <c r="CD463" s="113"/>
      <c r="CE463" s="113"/>
      <c r="CF463" s="113"/>
      <c r="CG463" s="113"/>
      <c r="CH463" s="113"/>
      <c r="CI463" s="113"/>
      <c r="CJ463" s="113"/>
      <c r="CK463" s="113"/>
      <c r="CL463" s="113"/>
      <c r="CM463" s="113"/>
    </row>
    <row r="464" spans="6:91" x14ac:dyDescent="0.25">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3"/>
      <c r="AY464" s="113"/>
      <c r="AZ464" s="113"/>
      <c r="BA464" s="113"/>
      <c r="BB464" s="113"/>
      <c r="BC464" s="113"/>
      <c r="BD464" s="113"/>
      <c r="BE464" s="113"/>
      <c r="BF464" s="113"/>
      <c r="BG464" s="113"/>
      <c r="BH464" s="113"/>
      <c r="BI464" s="113"/>
      <c r="BJ464" s="113"/>
      <c r="BK464" s="113"/>
      <c r="BL464" s="113"/>
      <c r="BM464" s="113"/>
      <c r="BN464" s="113"/>
      <c r="BO464" s="113"/>
      <c r="BP464" s="113"/>
      <c r="BQ464" s="113"/>
      <c r="BR464" s="113"/>
      <c r="BS464" s="113"/>
      <c r="BT464" s="113"/>
      <c r="BU464" s="113"/>
      <c r="BV464" s="113"/>
      <c r="BW464" s="113"/>
      <c r="BX464" s="113"/>
      <c r="BY464" s="113"/>
      <c r="BZ464" s="113"/>
      <c r="CA464" s="113"/>
      <c r="CB464" s="113"/>
      <c r="CC464" s="113"/>
      <c r="CD464" s="113"/>
      <c r="CE464" s="113"/>
      <c r="CF464" s="113"/>
      <c r="CG464" s="113"/>
      <c r="CH464" s="113"/>
      <c r="CI464" s="113"/>
      <c r="CJ464" s="113"/>
      <c r="CK464" s="113"/>
      <c r="CL464" s="113"/>
      <c r="CM464" s="113"/>
    </row>
    <row r="465" spans="6:91" x14ac:dyDescent="0.25">
      <c r="F465" s="113"/>
      <c r="G465" s="113"/>
      <c r="H465" s="113"/>
      <c r="I465" s="113"/>
      <c r="J465" s="113"/>
      <c r="K465" s="113"/>
      <c r="L465" s="113"/>
      <c r="M465" s="113"/>
      <c r="N465" s="113"/>
      <c r="O465" s="113"/>
      <c r="P465" s="113"/>
      <c r="Q465" s="113"/>
      <c r="R465" s="113"/>
      <c r="S465" s="113"/>
      <c r="T465" s="113"/>
      <c r="U465" s="113"/>
      <c r="V465" s="113"/>
      <c r="W465" s="113"/>
      <c r="X465" s="113"/>
      <c r="Y465" s="113"/>
      <c r="Z465" s="113"/>
      <c r="AA465" s="113"/>
      <c r="AB465" s="113"/>
      <c r="AC465" s="113"/>
      <c r="AD465" s="113"/>
      <c r="AE465" s="113"/>
      <c r="AF465" s="113"/>
      <c r="AG465" s="113"/>
      <c r="AH465" s="113"/>
      <c r="AI465" s="113"/>
      <c r="AJ465" s="113"/>
      <c r="AK465" s="113"/>
      <c r="AL465" s="113"/>
      <c r="AM465" s="113"/>
      <c r="AN465" s="113"/>
      <c r="AO465" s="113"/>
      <c r="AP465" s="113"/>
      <c r="AQ465" s="113"/>
      <c r="AR465" s="113"/>
      <c r="AS465" s="113"/>
      <c r="AT465" s="113"/>
      <c r="AU465" s="113"/>
      <c r="AV465" s="113"/>
      <c r="AW465" s="113"/>
      <c r="AX465" s="113"/>
      <c r="AY465" s="113"/>
      <c r="AZ465" s="113"/>
      <c r="BA465" s="113"/>
      <c r="BB465" s="113"/>
      <c r="BC465" s="113"/>
      <c r="BD465" s="113"/>
      <c r="BE465" s="113"/>
      <c r="BF465" s="113"/>
      <c r="BG465" s="113"/>
      <c r="BH465" s="113"/>
      <c r="BI465" s="113"/>
      <c r="BJ465" s="113"/>
      <c r="BK465" s="113"/>
      <c r="BL465" s="113"/>
      <c r="BM465" s="113"/>
      <c r="BN465" s="113"/>
      <c r="BO465" s="113"/>
      <c r="BP465" s="113"/>
      <c r="BQ465" s="113"/>
      <c r="BR465" s="113"/>
      <c r="BS465" s="113"/>
      <c r="BT465" s="113"/>
      <c r="BU465" s="113"/>
      <c r="BV465" s="113"/>
      <c r="BW465" s="113"/>
      <c r="BX465" s="113"/>
      <c r="BY465" s="113"/>
      <c r="BZ465" s="113"/>
      <c r="CA465" s="113"/>
      <c r="CB465" s="113"/>
      <c r="CC465" s="113"/>
      <c r="CD465" s="113"/>
      <c r="CE465" s="113"/>
      <c r="CF465" s="113"/>
      <c r="CG465" s="113"/>
      <c r="CH465" s="113"/>
      <c r="CI465" s="113"/>
      <c r="CJ465" s="113"/>
      <c r="CK465" s="113"/>
      <c r="CL465" s="113"/>
      <c r="CM465" s="113"/>
    </row>
    <row r="466" spans="6:91" x14ac:dyDescent="0.25">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3"/>
      <c r="AL466" s="113"/>
      <c r="AM466" s="113"/>
      <c r="AN466" s="113"/>
      <c r="AO466" s="113"/>
      <c r="AP466" s="113"/>
      <c r="AQ466" s="113"/>
      <c r="AR466" s="113"/>
      <c r="AS466" s="113"/>
      <c r="AT466" s="113"/>
      <c r="AU466" s="113"/>
      <c r="AV466" s="113"/>
      <c r="AW466" s="113"/>
      <c r="AX466" s="113"/>
      <c r="AY466" s="113"/>
      <c r="AZ466" s="113"/>
      <c r="BA466" s="113"/>
      <c r="BB466" s="113"/>
      <c r="BC466" s="113"/>
      <c r="BD466" s="113"/>
      <c r="BE466" s="113"/>
      <c r="BF466" s="113"/>
      <c r="BG466" s="113"/>
      <c r="BH466" s="113"/>
      <c r="BI466" s="113"/>
      <c r="BJ466" s="113"/>
      <c r="BK466" s="113"/>
      <c r="BL466" s="113"/>
      <c r="BM466" s="113"/>
      <c r="BN466" s="113"/>
      <c r="BO466" s="113"/>
      <c r="BP466" s="113"/>
      <c r="BQ466" s="113"/>
      <c r="BR466" s="113"/>
      <c r="BS466" s="113"/>
      <c r="BT466" s="113"/>
      <c r="BU466" s="113"/>
      <c r="BV466" s="113"/>
      <c r="BW466" s="113"/>
      <c r="BX466" s="113"/>
      <c r="BY466" s="113"/>
      <c r="BZ466" s="113"/>
      <c r="CA466" s="113"/>
      <c r="CB466" s="113"/>
      <c r="CC466" s="113"/>
      <c r="CD466" s="113"/>
      <c r="CE466" s="113"/>
      <c r="CF466" s="113"/>
      <c r="CG466" s="113"/>
      <c r="CH466" s="113"/>
      <c r="CI466" s="113"/>
      <c r="CJ466" s="113"/>
      <c r="CK466" s="113"/>
      <c r="CL466" s="113"/>
      <c r="CM466" s="113"/>
    </row>
    <row r="467" spans="6:91" x14ac:dyDescent="0.25">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3"/>
      <c r="AL467" s="113"/>
      <c r="AM467" s="113"/>
      <c r="AN467" s="113"/>
      <c r="AO467" s="113"/>
      <c r="AP467" s="113"/>
      <c r="AQ467" s="113"/>
      <c r="AR467" s="113"/>
      <c r="AS467" s="113"/>
      <c r="AT467" s="113"/>
      <c r="AU467" s="113"/>
      <c r="AV467" s="113"/>
      <c r="AW467" s="113"/>
      <c r="AX467" s="113"/>
      <c r="AY467" s="113"/>
      <c r="AZ467" s="113"/>
      <c r="BA467" s="113"/>
      <c r="BB467" s="113"/>
      <c r="BC467" s="113"/>
      <c r="BD467" s="113"/>
      <c r="BE467" s="113"/>
      <c r="BF467" s="113"/>
      <c r="BG467" s="113"/>
      <c r="BH467" s="113"/>
      <c r="BI467" s="113"/>
      <c r="BJ467" s="113"/>
      <c r="BK467" s="113"/>
      <c r="BL467" s="113"/>
      <c r="BM467" s="113"/>
      <c r="BN467" s="113"/>
      <c r="BO467" s="113"/>
      <c r="BP467" s="113"/>
      <c r="BQ467" s="113"/>
      <c r="BR467" s="113"/>
      <c r="BS467" s="113"/>
      <c r="BT467" s="113"/>
      <c r="BU467" s="113"/>
      <c r="BV467" s="113"/>
      <c r="BW467" s="113"/>
      <c r="BX467" s="113"/>
      <c r="BY467" s="113"/>
      <c r="BZ467" s="113"/>
      <c r="CA467" s="113"/>
      <c r="CB467" s="113"/>
      <c r="CC467" s="113"/>
      <c r="CD467" s="113"/>
      <c r="CE467" s="113"/>
      <c r="CF467" s="113"/>
      <c r="CG467" s="113"/>
      <c r="CH467" s="113"/>
      <c r="CI467" s="113"/>
      <c r="CJ467" s="113"/>
      <c r="CK467" s="113"/>
      <c r="CL467" s="113"/>
      <c r="CM467" s="113"/>
    </row>
    <row r="468" spans="6:91" x14ac:dyDescent="0.25">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3"/>
      <c r="AL468" s="113"/>
      <c r="AM468" s="113"/>
      <c r="AN468" s="113"/>
      <c r="AO468" s="113"/>
      <c r="AP468" s="113"/>
      <c r="AQ468" s="113"/>
      <c r="AR468" s="113"/>
      <c r="AS468" s="113"/>
      <c r="AT468" s="113"/>
      <c r="AU468" s="113"/>
      <c r="AV468" s="113"/>
      <c r="AW468" s="113"/>
      <c r="AX468" s="113"/>
      <c r="AY468" s="113"/>
      <c r="AZ468" s="113"/>
      <c r="BA468" s="113"/>
      <c r="BB468" s="113"/>
      <c r="BC468" s="113"/>
      <c r="BD468" s="113"/>
      <c r="BE468" s="113"/>
      <c r="BF468" s="113"/>
      <c r="BG468" s="113"/>
      <c r="BH468" s="113"/>
      <c r="BI468" s="113"/>
      <c r="BJ468" s="113"/>
      <c r="BK468" s="113"/>
      <c r="BL468" s="113"/>
      <c r="BM468" s="113"/>
      <c r="BN468" s="113"/>
      <c r="BO468" s="113"/>
      <c r="BP468" s="113"/>
      <c r="BQ468" s="113"/>
      <c r="BR468" s="113"/>
      <c r="BS468" s="113"/>
      <c r="BT468" s="113"/>
      <c r="BU468" s="113"/>
      <c r="BV468" s="113"/>
      <c r="BW468" s="113"/>
      <c r="BX468" s="113"/>
      <c r="BY468" s="113"/>
      <c r="BZ468" s="113"/>
      <c r="CA468" s="113"/>
      <c r="CB468" s="113"/>
      <c r="CC468" s="113"/>
      <c r="CD468" s="113"/>
      <c r="CE468" s="113"/>
      <c r="CF468" s="113"/>
      <c r="CG468" s="113"/>
      <c r="CH468" s="113"/>
      <c r="CI468" s="113"/>
      <c r="CJ468" s="113"/>
      <c r="CK468" s="113"/>
      <c r="CL468" s="113"/>
      <c r="CM468" s="113"/>
    </row>
    <row r="469" spans="6:91" x14ac:dyDescent="0.25">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3"/>
      <c r="AL469" s="113"/>
      <c r="AM469" s="113"/>
      <c r="AN469" s="113"/>
      <c r="AO469" s="113"/>
      <c r="AP469" s="113"/>
      <c r="AQ469" s="113"/>
      <c r="AR469" s="113"/>
      <c r="AS469" s="113"/>
      <c r="AT469" s="113"/>
      <c r="AU469" s="113"/>
      <c r="AV469" s="113"/>
      <c r="AW469" s="113"/>
      <c r="AX469" s="113"/>
      <c r="AY469" s="113"/>
      <c r="AZ469" s="113"/>
      <c r="BA469" s="113"/>
      <c r="BB469" s="113"/>
      <c r="BC469" s="113"/>
      <c r="BD469" s="113"/>
      <c r="BE469" s="113"/>
      <c r="BF469" s="113"/>
      <c r="BG469" s="113"/>
      <c r="BH469" s="113"/>
      <c r="BI469" s="113"/>
      <c r="BJ469" s="113"/>
      <c r="BK469" s="113"/>
      <c r="BL469" s="113"/>
      <c r="BM469" s="113"/>
      <c r="BN469" s="113"/>
      <c r="BO469" s="113"/>
      <c r="BP469" s="113"/>
      <c r="BQ469" s="113"/>
      <c r="BR469" s="113"/>
      <c r="BS469" s="113"/>
      <c r="BT469" s="113"/>
      <c r="BU469" s="113"/>
      <c r="BV469" s="113"/>
      <c r="BW469" s="113"/>
      <c r="BX469" s="113"/>
      <c r="BY469" s="113"/>
      <c r="BZ469" s="113"/>
      <c r="CA469" s="113"/>
      <c r="CB469" s="113"/>
      <c r="CC469" s="113"/>
      <c r="CD469" s="113"/>
      <c r="CE469" s="113"/>
      <c r="CF469" s="113"/>
      <c r="CG469" s="113"/>
      <c r="CH469" s="113"/>
      <c r="CI469" s="113"/>
      <c r="CJ469" s="113"/>
      <c r="CK469" s="113"/>
      <c r="CL469" s="113"/>
      <c r="CM469" s="113"/>
    </row>
    <row r="470" spans="6:91" x14ac:dyDescent="0.25">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3"/>
      <c r="AL470" s="113"/>
      <c r="AM470" s="113"/>
      <c r="AN470" s="113"/>
      <c r="AO470" s="113"/>
      <c r="AP470" s="113"/>
      <c r="AQ470" s="113"/>
      <c r="AR470" s="113"/>
      <c r="AS470" s="113"/>
      <c r="AT470" s="113"/>
      <c r="AU470" s="113"/>
      <c r="AV470" s="113"/>
      <c r="AW470" s="113"/>
      <c r="AX470" s="113"/>
      <c r="AY470" s="113"/>
      <c r="AZ470" s="113"/>
      <c r="BA470" s="113"/>
      <c r="BB470" s="113"/>
      <c r="BC470" s="113"/>
      <c r="BD470" s="113"/>
      <c r="BE470" s="113"/>
      <c r="BF470" s="113"/>
      <c r="BG470" s="113"/>
      <c r="BH470" s="113"/>
      <c r="BI470" s="113"/>
      <c r="BJ470" s="113"/>
      <c r="BK470" s="113"/>
      <c r="BL470" s="113"/>
      <c r="BM470" s="113"/>
      <c r="BN470" s="113"/>
      <c r="BO470" s="113"/>
      <c r="BP470" s="113"/>
      <c r="BQ470" s="113"/>
      <c r="BR470" s="113"/>
      <c r="BS470" s="113"/>
      <c r="BT470" s="113"/>
      <c r="BU470" s="113"/>
      <c r="BV470" s="113"/>
      <c r="BW470" s="113"/>
      <c r="BX470" s="113"/>
      <c r="BY470" s="113"/>
      <c r="BZ470" s="113"/>
      <c r="CA470" s="113"/>
      <c r="CB470" s="113"/>
      <c r="CC470" s="113"/>
      <c r="CD470" s="113"/>
      <c r="CE470" s="113"/>
      <c r="CF470" s="113"/>
      <c r="CG470" s="113"/>
      <c r="CH470" s="113"/>
      <c r="CI470" s="113"/>
      <c r="CJ470" s="113"/>
      <c r="CK470" s="113"/>
      <c r="CL470" s="113"/>
      <c r="CM470" s="113"/>
    </row>
    <row r="471" spans="6:91" x14ac:dyDescent="0.25">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3"/>
      <c r="AL471" s="113"/>
      <c r="AM471" s="113"/>
      <c r="AN471" s="113"/>
      <c r="AO471" s="113"/>
      <c r="AP471" s="113"/>
      <c r="AQ471" s="113"/>
      <c r="AR471" s="113"/>
      <c r="AS471" s="113"/>
      <c r="AT471" s="113"/>
      <c r="AU471" s="113"/>
      <c r="AV471" s="113"/>
      <c r="AW471" s="113"/>
      <c r="AX471" s="113"/>
      <c r="AY471" s="113"/>
      <c r="AZ471" s="113"/>
      <c r="BA471" s="113"/>
      <c r="BB471" s="113"/>
      <c r="BC471" s="113"/>
      <c r="BD471" s="113"/>
      <c r="BE471" s="113"/>
      <c r="BF471" s="113"/>
      <c r="BG471" s="113"/>
      <c r="BH471" s="113"/>
      <c r="BI471" s="113"/>
      <c r="BJ471" s="113"/>
      <c r="BK471" s="113"/>
      <c r="BL471" s="113"/>
      <c r="BM471" s="113"/>
      <c r="BN471" s="113"/>
      <c r="BO471" s="113"/>
      <c r="BP471" s="113"/>
      <c r="BQ471" s="113"/>
      <c r="BR471" s="113"/>
      <c r="BS471" s="113"/>
      <c r="BT471" s="113"/>
      <c r="BU471" s="113"/>
      <c r="BV471" s="113"/>
      <c r="BW471" s="113"/>
      <c r="BX471" s="113"/>
      <c r="BY471" s="113"/>
      <c r="BZ471" s="113"/>
      <c r="CA471" s="113"/>
      <c r="CB471" s="113"/>
      <c r="CC471" s="113"/>
      <c r="CD471" s="113"/>
      <c r="CE471" s="113"/>
      <c r="CF471" s="113"/>
      <c r="CG471" s="113"/>
      <c r="CH471" s="113"/>
      <c r="CI471" s="113"/>
      <c r="CJ471" s="113"/>
      <c r="CK471" s="113"/>
      <c r="CL471" s="113"/>
      <c r="CM471" s="113"/>
    </row>
    <row r="472" spans="6:91" x14ac:dyDescent="0.25">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3"/>
      <c r="AL472" s="113"/>
      <c r="AM472" s="113"/>
      <c r="AN472" s="113"/>
      <c r="AO472" s="113"/>
      <c r="AP472" s="113"/>
      <c r="AQ472" s="113"/>
      <c r="AR472" s="113"/>
      <c r="AS472" s="113"/>
      <c r="AT472" s="113"/>
      <c r="AU472" s="113"/>
      <c r="AV472" s="113"/>
      <c r="AW472" s="113"/>
      <c r="AX472" s="113"/>
      <c r="AY472" s="113"/>
      <c r="AZ472" s="113"/>
      <c r="BA472" s="113"/>
      <c r="BB472" s="113"/>
      <c r="BC472" s="113"/>
      <c r="BD472" s="113"/>
      <c r="BE472" s="113"/>
      <c r="BF472" s="113"/>
      <c r="BG472" s="113"/>
      <c r="BH472" s="113"/>
      <c r="BI472" s="113"/>
      <c r="BJ472" s="113"/>
      <c r="BK472" s="113"/>
      <c r="BL472" s="113"/>
      <c r="BM472" s="113"/>
      <c r="BN472" s="113"/>
      <c r="BO472" s="113"/>
      <c r="BP472" s="113"/>
      <c r="BQ472" s="113"/>
      <c r="BR472" s="113"/>
      <c r="BS472" s="113"/>
      <c r="BT472" s="113"/>
      <c r="BU472" s="113"/>
      <c r="BV472" s="113"/>
      <c r="BW472" s="113"/>
      <c r="BX472" s="113"/>
      <c r="BY472" s="113"/>
      <c r="BZ472" s="113"/>
      <c r="CA472" s="113"/>
      <c r="CB472" s="113"/>
      <c r="CC472" s="113"/>
      <c r="CD472" s="113"/>
      <c r="CE472" s="113"/>
      <c r="CF472" s="113"/>
      <c r="CG472" s="113"/>
      <c r="CH472" s="113"/>
      <c r="CI472" s="113"/>
      <c r="CJ472" s="113"/>
      <c r="CK472" s="113"/>
      <c r="CL472" s="113"/>
      <c r="CM472" s="113"/>
    </row>
    <row r="473" spans="6:91" x14ac:dyDescent="0.25">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3"/>
      <c r="AL473" s="113"/>
      <c r="AM473" s="113"/>
      <c r="AN473" s="113"/>
      <c r="AO473" s="113"/>
      <c r="AP473" s="113"/>
      <c r="AQ473" s="113"/>
      <c r="AR473" s="113"/>
      <c r="AS473" s="113"/>
      <c r="AT473" s="113"/>
      <c r="AU473" s="113"/>
      <c r="AV473" s="113"/>
      <c r="AW473" s="113"/>
      <c r="AX473" s="113"/>
      <c r="AY473" s="113"/>
      <c r="AZ473" s="113"/>
      <c r="BA473" s="113"/>
      <c r="BB473" s="113"/>
      <c r="BC473" s="113"/>
      <c r="BD473" s="113"/>
      <c r="BE473" s="113"/>
      <c r="BF473" s="113"/>
      <c r="BG473" s="113"/>
      <c r="BH473" s="113"/>
      <c r="BI473" s="113"/>
      <c r="BJ473" s="113"/>
      <c r="BK473" s="113"/>
      <c r="BL473" s="113"/>
      <c r="BM473" s="113"/>
      <c r="BN473" s="113"/>
      <c r="BO473" s="113"/>
      <c r="BP473" s="113"/>
      <c r="BQ473" s="113"/>
      <c r="BR473" s="113"/>
      <c r="BS473" s="113"/>
      <c r="BT473" s="113"/>
      <c r="BU473" s="113"/>
      <c r="BV473" s="113"/>
      <c r="BW473" s="113"/>
      <c r="BX473" s="113"/>
      <c r="BY473" s="113"/>
      <c r="BZ473" s="113"/>
      <c r="CA473" s="113"/>
      <c r="CB473" s="113"/>
      <c r="CC473" s="113"/>
      <c r="CD473" s="113"/>
      <c r="CE473" s="113"/>
      <c r="CF473" s="113"/>
      <c r="CG473" s="113"/>
      <c r="CH473" s="113"/>
      <c r="CI473" s="113"/>
      <c r="CJ473" s="113"/>
      <c r="CK473" s="113"/>
      <c r="CL473" s="113"/>
      <c r="CM473" s="113"/>
    </row>
    <row r="474" spans="6:91" x14ac:dyDescent="0.25">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3"/>
      <c r="AL474" s="113"/>
      <c r="AM474" s="113"/>
      <c r="AN474" s="113"/>
      <c r="AO474" s="113"/>
      <c r="AP474" s="113"/>
      <c r="AQ474" s="113"/>
      <c r="AR474" s="113"/>
      <c r="AS474" s="113"/>
      <c r="AT474" s="113"/>
      <c r="AU474" s="113"/>
      <c r="AV474" s="113"/>
      <c r="AW474" s="113"/>
      <c r="AX474" s="113"/>
      <c r="AY474" s="113"/>
      <c r="AZ474" s="113"/>
      <c r="BA474" s="113"/>
      <c r="BB474" s="113"/>
      <c r="BC474" s="113"/>
      <c r="BD474" s="113"/>
      <c r="BE474" s="113"/>
      <c r="BF474" s="113"/>
      <c r="BG474" s="113"/>
      <c r="BH474" s="113"/>
      <c r="BI474" s="113"/>
      <c r="BJ474" s="113"/>
      <c r="BK474" s="113"/>
      <c r="BL474" s="113"/>
      <c r="BM474" s="113"/>
      <c r="BN474" s="113"/>
      <c r="BO474" s="113"/>
      <c r="BP474" s="113"/>
      <c r="BQ474" s="113"/>
      <c r="BR474" s="113"/>
      <c r="BS474" s="113"/>
      <c r="BT474" s="113"/>
      <c r="BU474" s="113"/>
      <c r="BV474" s="113"/>
      <c r="BW474" s="113"/>
      <c r="BX474" s="113"/>
      <c r="BY474" s="113"/>
      <c r="BZ474" s="113"/>
      <c r="CA474" s="113"/>
      <c r="CB474" s="113"/>
      <c r="CC474" s="113"/>
      <c r="CD474" s="113"/>
      <c r="CE474" s="113"/>
      <c r="CF474" s="113"/>
      <c r="CG474" s="113"/>
      <c r="CH474" s="113"/>
      <c r="CI474" s="113"/>
      <c r="CJ474" s="113"/>
      <c r="CK474" s="113"/>
      <c r="CL474" s="113"/>
      <c r="CM474" s="113"/>
    </row>
    <row r="475" spans="6:91" x14ac:dyDescent="0.25">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3"/>
      <c r="AL475" s="113"/>
      <c r="AM475" s="113"/>
      <c r="AN475" s="113"/>
      <c r="AO475" s="113"/>
      <c r="AP475" s="113"/>
      <c r="AQ475" s="113"/>
      <c r="AR475" s="113"/>
      <c r="AS475" s="113"/>
      <c r="AT475" s="113"/>
      <c r="AU475" s="113"/>
      <c r="AV475" s="113"/>
      <c r="AW475" s="113"/>
      <c r="AX475" s="113"/>
      <c r="AY475" s="113"/>
      <c r="AZ475" s="113"/>
      <c r="BA475" s="113"/>
      <c r="BB475" s="113"/>
      <c r="BC475" s="113"/>
      <c r="BD475" s="113"/>
      <c r="BE475" s="113"/>
      <c r="BF475" s="113"/>
      <c r="BG475" s="113"/>
      <c r="BH475" s="113"/>
      <c r="BI475" s="113"/>
      <c r="BJ475" s="113"/>
      <c r="BK475" s="113"/>
      <c r="BL475" s="113"/>
      <c r="BM475" s="113"/>
      <c r="BN475" s="113"/>
      <c r="BO475" s="113"/>
      <c r="BP475" s="113"/>
      <c r="BQ475" s="113"/>
      <c r="BR475" s="113"/>
      <c r="BS475" s="113"/>
      <c r="BT475" s="113"/>
      <c r="BU475" s="113"/>
      <c r="BV475" s="113"/>
      <c r="BW475" s="113"/>
      <c r="BX475" s="113"/>
      <c r="BY475" s="113"/>
      <c r="BZ475" s="113"/>
      <c r="CA475" s="113"/>
      <c r="CB475" s="113"/>
      <c r="CC475" s="113"/>
      <c r="CD475" s="113"/>
      <c r="CE475" s="113"/>
      <c r="CF475" s="113"/>
      <c r="CG475" s="113"/>
      <c r="CH475" s="113"/>
      <c r="CI475" s="113"/>
      <c r="CJ475" s="113"/>
      <c r="CK475" s="113"/>
      <c r="CL475" s="113"/>
      <c r="CM475" s="113"/>
    </row>
    <row r="476" spans="6:91" x14ac:dyDescent="0.25">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3"/>
      <c r="AL476" s="113"/>
      <c r="AM476" s="113"/>
      <c r="AN476" s="113"/>
      <c r="AO476" s="113"/>
      <c r="AP476" s="113"/>
      <c r="AQ476" s="113"/>
      <c r="AR476" s="113"/>
      <c r="AS476" s="113"/>
      <c r="AT476" s="113"/>
      <c r="AU476" s="113"/>
      <c r="AV476" s="113"/>
      <c r="AW476" s="113"/>
      <c r="AX476" s="113"/>
      <c r="AY476" s="113"/>
      <c r="AZ476" s="113"/>
      <c r="BA476" s="113"/>
      <c r="BB476" s="113"/>
      <c r="BC476" s="113"/>
      <c r="BD476" s="113"/>
      <c r="BE476" s="113"/>
      <c r="BF476" s="113"/>
      <c r="BG476" s="113"/>
      <c r="BH476" s="113"/>
      <c r="BI476" s="113"/>
      <c r="BJ476" s="113"/>
      <c r="BK476" s="113"/>
      <c r="BL476" s="113"/>
      <c r="BM476" s="113"/>
      <c r="BN476" s="113"/>
      <c r="BO476" s="113"/>
      <c r="BP476" s="113"/>
      <c r="BQ476" s="113"/>
      <c r="BR476" s="113"/>
      <c r="BS476" s="113"/>
      <c r="BT476" s="113"/>
      <c r="BU476" s="113"/>
      <c r="BV476" s="113"/>
      <c r="BW476" s="113"/>
      <c r="BX476" s="113"/>
      <c r="BY476" s="113"/>
      <c r="BZ476" s="113"/>
      <c r="CA476" s="113"/>
      <c r="CB476" s="113"/>
      <c r="CC476" s="113"/>
      <c r="CD476" s="113"/>
      <c r="CE476" s="113"/>
      <c r="CF476" s="113"/>
      <c r="CG476" s="113"/>
      <c r="CH476" s="113"/>
      <c r="CI476" s="113"/>
      <c r="CJ476" s="113"/>
      <c r="CK476" s="113"/>
      <c r="CL476" s="113"/>
      <c r="CM476" s="113"/>
    </row>
    <row r="477" spans="6:91" x14ac:dyDescent="0.25">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3"/>
      <c r="AL477" s="113"/>
      <c r="AM477" s="113"/>
      <c r="AN477" s="113"/>
      <c r="AO477" s="113"/>
      <c r="AP477" s="113"/>
      <c r="AQ477" s="113"/>
      <c r="AR477" s="113"/>
      <c r="AS477" s="113"/>
      <c r="AT477" s="113"/>
      <c r="AU477" s="113"/>
      <c r="AV477" s="113"/>
      <c r="AW477" s="113"/>
      <c r="AX477" s="113"/>
      <c r="AY477" s="113"/>
      <c r="AZ477" s="113"/>
      <c r="BA477" s="113"/>
      <c r="BB477" s="113"/>
      <c r="BC477" s="113"/>
      <c r="BD477" s="113"/>
      <c r="BE477" s="113"/>
      <c r="BF477" s="113"/>
      <c r="BG477" s="113"/>
      <c r="BH477" s="113"/>
      <c r="BI477" s="113"/>
      <c r="BJ477" s="113"/>
      <c r="BK477" s="113"/>
      <c r="BL477" s="113"/>
      <c r="BM477" s="113"/>
      <c r="BN477" s="113"/>
      <c r="BO477" s="113"/>
      <c r="BP477" s="113"/>
      <c r="BQ477" s="113"/>
      <c r="BR477" s="113"/>
      <c r="BS477" s="113"/>
      <c r="BT477" s="113"/>
      <c r="BU477" s="113"/>
      <c r="BV477" s="113"/>
      <c r="BW477" s="113"/>
      <c r="BX477" s="113"/>
      <c r="BY477" s="113"/>
      <c r="BZ477" s="113"/>
      <c r="CA477" s="113"/>
      <c r="CB477" s="113"/>
      <c r="CC477" s="113"/>
      <c r="CD477" s="113"/>
      <c r="CE477" s="113"/>
      <c r="CF477" s="113"/>
      <c r="CG477" s="113"/>
      <c r="CH477" s="113"/>
      <c r="CI477" s="113"/>
      <c r="CJ477" s="113"/>
      <c r="CK477" s="113"/>
      <c r="CL477" s="113"/>
      <c r="CM477" s="113"/>
    </row>
    <row r="478" spans="6:91" x14ac:dyDescent="0.25">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3"/>
      <c r="AL478" s="113"/>
      <c r="AM478" s="113"/>
      <c r="AN478" s="113"/>
      <c r="AO478" s="113"/>
      <c r="AP478" s="113"/>
      <c r="AQ478" s="113"/>
      <c r="AR478" s="113"/>
      <c r="AS478" s="113"/>
      <c r="AT478" s="113"/>
      <c r="AU478" s="113"/>
      <c r="AV478" s="113"/>
      <c r="AW478" s="113"/>
      <c r="AX478" s="113"/>
      <c r="AY478" s="113"/>
      <c r="AZ478" s="113"/>
      <c r="BA478" s="113"/>
      <c r="BB478" s="113"/>
      <c r="BC478" s="113"/>
      <c r="BD478" s="113"/>
      <c r="BE478" s="113"/>
      <c r="BF478" s="113"/>
      <c r="BG478" s="113"/>
      <c r="BH478" s="113"/>
      <c r="BI478" s="113"/>
      <c r="BJ478" s="113"/>
      <c r="BK478" s="113"/>
      <c r="BL478" s="113"/>
      <c r="BM478" s="113"/>
      <c r="BN478" s="113"/>
      <c r="BO478" s="113"/>
      <c r="BP478" s="113"/>
      <c r="BQ478" s="113"/>
      <c r="BR478" s="113"/>
      <c r="BS478" s="113"/>
      <c r="BT478" s="113"/>
      <c r="BU478" s="113"/>
      <c r="BV478" s="113"/>
      <c r="BW478" s="113"/>
      <c r="BX478" s="113"/>
      <c r="BY478" s="113"/>
      <c r="BZ478" s="113"/>
      <c r="CA478" s="113"/>
      <c r="CB478" s="113"/>
      <c r="CC478" s="113"/>
      <c r="CD478" s="113"/>
      <c r="CE478" s="113"/>
      <c r="CF478" s="113"/>
      <c r="CG478" s="113"/>
      <c r="CH478" s="113"/>
      <c r="CI478" s="113"/>
      <c r="CJ478" s="113"/>
      <c r="CK478" s="113"/>
      <c r="CL478" s="113"/>
      <c r="CM478" s="113"/>
    </row>
    <row r="479" spans="6:91" x14ac:dyDescent="0.25">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3"/>
      <c r="AL479" s="113"/>
      <c r="AM479" s="113"/>
      <c r="AN479" s="113"/>
      <c r="AO479" s="113"/>
      <c r="AP479" s="113"/>
      <c r="AQ479" s="113"/>
      <c r="AR479" s="113"/>
      <c r="AS479" s="113"/>
      <c r="AT479" s="113"/>
      <c r="AU479" s="113"/>
      <c r="AV479" s="113"/>
      <c r="AW479" s="113"/>
      <c r="AX479" s="113"/>
      <c r="AY479" s="113"/>
      <c r="AZ479" s="113"/>
      <c r="BA479" s="113"/>
      <c r="BB479" s="113"/>
      <c r="BC479" s="113"/>
      <c r="BD479" s="113"/>
      <c r="BE479" s="113"/>
      <c r="BF479" s="113"/>
      <c r="BG479" s="113"/>
      <c r="BH479" s="113"/>
      <c r="BI479" s="113"/>
      <c r="BJ479" s="113"/>
      <c r="BK479" s="113"/>
      <c r="BL479" s="113"/>
      <c r="BM479" s="113"/>
      <c r="BN479" s="113"/>
      <c r="BO479" s="113"/>
      <c r="BP479" s="113"/>
      <c r="BQ479" s="113"/>
      <c r="BR479" s="113"/>
      <c r="BS479" s="113"/>
      <c r="BT479" s="113"/>
      <c r="BU479" s="113"/>
      <c r="BV479" s="113"/>
      <c r="BW479" s="113"/>
      <c r="BX479" s="113"/>
      <c r="BY479" s="113"/>
      <c r="BZ479" s="113"/>
      <c r="CA479" s="113"/>
      <c r="CB479" s="113"/>
      <c r="CC479" s="113"/>
      <c r="CD479" s="113"/>
      <c r="CE479" s="113"/>
      <c r="CF479" s="113"/>
      <c r="CG479" s="113"/>
      <c r="CH479" s="113"/>
      <c r="CI479" s="113"/>
      <c r="CJ479" s="113"/>
      <c r="CK479" s="113"/>
      <c r="CL479" s="113"/>
      <c r="CM479" s="113"/>
    </row>
    <row r="480" spans="6:91" x14ac:dyDescent="0.25">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3"/>
      <c r="AL480" s="113"/>
      <c r="AM480" s="113"/>
      <c r="AN480" s="113"/>
      <c r="AO480" s="113"/>
      <c r="AP480" s="113"/>
      <c r="AQ480" s="113"/>
      <c r="AR480" s="113"/>
      <c r="AS480" s="113"/>
      <c r="AT480" s="113"/>
      <c r="AU480" s="113"/>
      <c r="AV480" s="113"/>
      <c r="AW480" s="113"/>
      <c r="AX480" s="113"/>
      <c r="AY480" s="113"/>
      <c r="AZ480" s="113"/>
      <c r="BA480" s="113"/>
      <c r="BB480" s="113"/>
      <c r="BC480" s="113"/>
      <c r="BD480" s="113"/>
      <c r="BE480" s="113"/>
      <c r="BF480" s="113"/>
      <c r="BG480" s="113"/>
      <c r="BH480" s="113"/>
      <c r="BI480" s="113"/>
      <c r="BJ480" s="113"/>
      <c r="BK480" s="113"/>
      <c r="BL480" s="113"/>
      <c r="BM480" s="113"/>
      <c r="BN480" s="113"/>
      <c r="BO480" s="113"/>
      <c r="BP480" s="113"/>
      <c r="BQ480" s="113"/>
      <c r="BR480" s="113"/>
      <c r="BS480" s="113"/>
      <c r="BT480" s="113"/>
      <c r="BU480" s="113"/>
      <c r="BV480" s="113"/>
      <c r="BW480" s="113"/>
      <c r="BX480" s="113"/>
      <c r="BY480" s="113"/>
      <c r="BZ480" s="113"/>
      <c r="CA480" s="113"/>
      <c r="CB480" s="113"/>
      <c r="CC480" s="113"/>
      <c r="CD480" s="113"/>
      <c r="CE480" s="113"/>
      <c r="CF480" s="113"/>
      <c r="CG480" s="113"/>
      <c r="CH480" s="113"/>
      <c r="CI480" s="113"/>
      <c r="CJ480" s="113"/>
      <c r="CK480" s="113"/>
      <c r="CL480" s="113"/>
      <c r="CM480" s="113"/>
    </row>
    <row r="481" spans="6:91" x14ac:dyDescent="0.25">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3"/>
      <c r="AY481" s="113"/>
      <c r="AZ481" s="113"/>
      <c r="BA481" s="113"/>
      <c r="BB481" s="113"/>
      <c r="BC481" s="113"/>
      <c r="BD481" s="113"/>
      <c r="BE481" s="113"/>
      <c r="BF481" s="113"/>
      <c r="BG481" s="113"/>
      <c r="BH481" s="113"/>
      <c r="BI481" s="113"/>
      <c r="BJ481" s="113"/>
      <c r="BK481" s="113"/>
      <c r="BL481" s="113"/>
      <c r="BM481" s="113"/>
      <c r="BN481" s="113"/>
      <c r="BO481" s="113"/>
      <c r="BP481" s="113"/>
      <c r="BQ481" s="113"/>
      <c r="BR481" s="113"/>
      <c r="BS481" s="113"/>
      <c r="BT481" s="113"/>
      <c r="BU481" s="113"/>
      <c r="BV481" s="113"/>
      <c r="BW481" s="113"/>
      <c r="BX481" s="113"/>
      <c r="BY481" s="113"/>
      <c r="BZ481" s="113"/>
      <c r="CA481" s="113"/>
      <c r="CB481" s="113"/>
      <c r="CC481" s="113"/>
      <c r="CD481" s="113"/>
      <c r="CE481" s="113"/>
      <c r="CF481" s="113"/>
      <c r="CG481" s="113"/>
      <c r="CH481" s="113"/>
      <c r="CI481" s="113"/>
      <c r="CJ481" s="113"/>
      <c r="CK481" s="113"/>
      <c r="CL481" s="113"/>
      <c r="CM481" s="113"/>
    </row>
    <row r="482" spans="6:91" x14ac:dyDescent="0.25">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3"/>
      <c r="AY482" s="113"/>
      <c r="AZ482" s="113"/>
      <c r="BA482" s="113"/>
      <c r="BB482" s="113"/>
      <c r="BC482" s="113"/>
      <c r="BD482" s="113"/>
      <c r="BE482" s="113"/>
      <c r="BF482" s="113"/>
      <c r="BG482" s="113"/>
      <c r="BH482" s="113"/>
      <c r="BI482" s="113"/>
      <c r="BJ482" s="113"/>
      <c r="BK482" s="113"/>
      <c r="BL482" s="113"/>
      <c r="BM482" s="113"/>
      <c r="BN482" s="113"/>
      <c r="BO482" s="113"/>
      <c r="BP482" s="113"/>
      <c r="BQ482" s="113"/>
      <c r="BR482" s="113"/>
      <c r="BS482" s="113"/>
      <c r="BT482" s="113"/>
      <c r="BU482" s="113"/>
      <c r="BV482" s="113"/>
      <c r="BW482" s="113"/>
      <c r="BX482" s="113"/>
      <c r="BY482" s="113"/>
      <c r="BZ482" s="113"/>
      <c r="CA482" s="113"/>
      <c r="CB482" s="113"/>
      <c r="CC482" s="113"/>
      <c r="CD482" s="113"/>
      <c r="CE482" s="113"/>
      <c r="CF482" s="113"/>
      <c r="CG482" s="113"/>
      <c r="CH482" s="113"/>
      <c r="CI482" s="113"/>
      <c r="CJ482" s="113"/>
      <c r="CK482" s="113"/>
      <c r="CL482" s="113"/>
      <c r="CM482" s="113"/>
    </row>
    <row r="483" spans="6:91" x14ac:dyDescent="0.25">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3"/>
      <c r="AY483" s="113"/>
      <c r="AZ483" s="113"/>
      <c r="BA483" s="113"/>
      <c r="BB483" s="113"/>
      <c r="BC483" s="113"/>
      <c r="BD483" s="113"/>
      <c r="BE483" s="113"/>
      <c r="BF483" s="113"/>
      <c r="BG483" s="113"/>
      <c r="BH483" s="113"/>
      <c r="BI483" s="113"/>
      <c r="BJ483" s="113"/>
      <c r="BK483" s="113"/>
      <c r="BL483" s="113"/>
      <c r="BM483" s="113"/>
      <c r="BN483" s="113"/>
      <c r="BO483" s="113"/>
      <c r="BP483" s="113"/>
      <c r="BQ483" s="113"/>
      <c r="BR483" s="113"/>
      <c r="BS483" s="113"/>
      <c r="BT483" s="113"/>
      <c r="BU483" s="113"/>
      <c r="BV483" s="113"/>
      <c r="BW483" s="113"/>
      <c r="BX483" s="113"/>
      <c r="BY483" s="113"/>
      <c r="BZ483" s="113"/>
      <c r="CA483" s="113"/>
      <c r="CB483" s="113"/>
      <c r="CC483" s="113"/>
      <c r="CD483" s="113"/>
      <c r="CE483" s="113"/>
      <c r="CF483" s="113"/>
      <c r="CG483" s="113"/>
      <c r="CH483" s="113"/>
      <c r="CI483" s="113"/>
      <c r="CJ483" s="113"/>
      <c r="CK483" s="113"/>
      <c r="CL483" s="113"/>
      <c r="CM483" s="113"/>
    </row>
    <row r="484" spans="6:91" x14ac:dyDescent="0.25">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3"/>
      <c r="AN484" s="113"/>
      <c r="AO484" s="113"/>
      <c r="AP484" s="113"/>
      <c r="AQ484" s="113"/>
      <c r="AR484" s="113"/>
      <c r="AS484" s="113"/>
      <c r="AT484" s="113"/>
      <c r="AU484" s="113"/>
      <c r="AV484" s="113"/>
      <c r="AW484" s="113"/>
      <c r="AX484" s="113"/>
      <c r="AY484" s="113"/>
      <c r="AZ484" s="113"/>
      <c r="BA484" s="113"/>
      <c r="BB484" s="113"/>
      <c r="BC484" s="113"/>
      <c r="BD484" s="113"/>
      <c r="BE484" s="113"/>
      <c r="BF484" s="113"/>
      <c r="BG484" s="113"/>
      <c r="BH484" s="113"/>
      <c r="BI484" s="113"/>
      <c r="BJ484" s="113"/>
      <c r="BK484" s="113"/>
      <c r="BL484" s="113"/>
      <c r="BM484" s="113"/>
      <c r="BN484" s="113"/>
      <c r="BO484" s="113"/>
      <c r="BP484" s="113"/>
      <c r="BQ484" s="113"/>
      <c r="BR484" s="113"/>
      <c r="BS484" s="113"/>
      <c r="BT484" s="113"/>
      <c r="BU484" s="113"/>
      <c r="BV484" s="113"/>
      <c r="BW484" s="113"/>
      <c r="BX484" s="113"/>
      <c r="BY484" s="113"/>
      <c r="BZ484" s="113"/>
      <c r="CA484" s="113"/>
      <c r="CB484" s="113"/>
      <c r="CC484" s="113"/>
      <c r="CD484" s="113"/>
      <c r="CE484" s="113"/>
      <c r="CF484" s="113"/>
      <c r="CG484" s="113"/>
      <c r="CH484" s="113"/>
      <c r="CI484" s="113"/>
      <c r="CJ484" s="113"/>
      <c r="CK484" s="113"/>
      <c r="CL484" s="113"/>
      <c r="CM484" s="113"/>
    </row>
    <row r="485" spans="6:91" x14ac:dyDescent="0.25">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3"/>
      <c r="AL485" s="113"/>
      <c r="AM485" s="113"/>
      <c r="AN485" s="113"/>
      <c r="AO485" s="113"/>
      <c r="AP485" s="113"/>
      <c r="AQ485" s="113"/>
      <c r="AR485" s="113"/>
      <c r="AS485" s="113"/>
      <c r="AT485" s="113"/>
      <c r="AU485" s="113"/>
      <c r="AV485" s="113"/>
      <c r="AW485" s="113"/>
      <c r="AX485" s="113"/>
      <c r="AY485" s="113"/>
      <c r="AZ485" s="113"/>
      <c r="BA485" s="113"/>
      <c r="BB485" s="113"/>
      <c r="BC485" s="113"/>
      <c r="BD485" s="113"/>
      <c r="BE485" s="113"/>
      <c r="BF485" s="113"/>
      <c r="BG485" s="113"/>
      <c r="BH485" s="113"/>
      <c r="BI485" s="113"/>
      <c r="BJ485" s="113"/>
      <c r="BK485" s="113"/>
      <c r="BL485" s="113"/>
      <c r="BM485" s="113"/>
      <c r="BN485" s="113"/>
      <c r="BO485" s="113"/>
      <c r="BP485" s="113"/>
      <c r="BQ485" s="113"/>
      <c r="BR485" s="113"/>
      <c r="BS485" s="113"/>
      <c r="BT485" s="113"/>
      <c r="BU485" s="113"/>
      <c r="BV485" s="113"/>
      <c r="BW485" s="113"/>
      <c r="BX485" s="113"/>
      <c r="BY485" s="113"/>
      <c r="BZ485" s="113"/>
      <c r="CA485" s="113"/>
      <c r="CB485" s="113"/>
      <c r="CC485" s="113"/>
      <c r="CD485" s="113"/>
      <c r="CE485" s="113"/>
      <c r="CF485" s="113"/>
      <c r="CG485" s="113"/>
      <c r="CH485" s="113"/>
      <c r="CI485" s="113"/>
      <c r="CJ485" s="113"/>
      <c r="CK485" s="113"/>
      <c r="CL485" s="113"/>
      <c r="CM485" s="113"/>
    </row>
    <row r="486" spans="6:91" x14ac:dyDescent="0.25">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3"/>
      <c r="AL486" s="113"/>
      <c r="AM486" s="113"/>
      <c r="AN486" s="113"/>
      <c r="AO486" s="113"/>
      <c r="AP486" s="113"/>
      <c r="AQ486" s="113"/>
      <c r="AR486" s="113"/>
      <c r="AS486" s="113"/>
      <c r="AT486" s="113"/>
      <c r="AU486" s="113"/>
      <c r="AV486" s="113"/>
      <c r="AW486" s="113"/>
      <c r="AX486" s="113"/>
      <c r="AY486" s="113"/>
      <c r="AZ486" s="113"/>
      <c r="BA486" s="113"/>
      <c r="BB486" s="113"/>
      <c r="BC486" s="113"/>
      <c r="BD486" s="113"/>
      <c r="BE486" s="113"/>
      <c r="BF486" s="113"/>
      <c r="BG486" s="113"/>
      <c r="BH486" s="113"/>
      <c r="BI486" s="113"/>
      <c r="BJ486" s="113"/>
      <c r="BK486" s="113"/>
      <c r="BL486" s="113"/>
      <c r="BM486" s="113"/>
      <c r="BN486" s="113"/>
      <c r="BO486" s="113"/>
      <c r="BP486" s="113"/>
      <c r="BQ486" s="113"/>
      <c r="BR486" s="113"/>
      <c r="BS486" s="113"/>
      <c r="BT486" s="113"/>
      <c r="BU486" s="113"/>
      <c r="BV486" s="113"/>
      <c r="BW486" s="113"/>
      <c r="BX486" s="113"/>
      <c r="BY486" s="113"/>
      <c r="BZ486" s="113"/>
      <c r="CA486" s="113"/>
      <c r="CB486" s="113"/>
      <c r="CC486" s="113"/>
      <c r="CD486" s="113"/>
      <c r="CE486" s="113"/>
      <c r="CF486" s="113"/>
      <c r="CG486" s="113"/>
      <c r="CH486" s="113"/>
      <c r="CI486" s="113"/>
      <c r="CJ486" s="113"/>
      <c r="CK486" s="113"/>
      <c r="CL486" s="113"/>
      <c r="CM486" s="113"/>
    </row>
    <row r="487" spans="6:91" x14ac:dyDescent="0.25">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3"/>
      <c r="AL487" s="113"/>
      <c r="AM487" s="113"/>
      <c r="AN487" s="113"/>
      <c r="AO487" s="113"/>
      <c r="AP487" s="113"/>
      <c r="AQ487" s="113"/>
      <c r="AR487" s="113"/>
      <c r="AS487" s="113"/>
      <c r="AT487" s="113"/>
      <c r="AU487" s="113"/>
      <c r="AV487" s="113"/>
      <c r="AW487" s="113"/>
      <c r="AX487" s="113"/>
      <c r="AY487" s="113"/>
      <c r="AZ487" s="113"/>
      <c r="BA487" s="113"/>
      <c r="BB487" s="113"/>
      <c r="BC487" s="113"/>
      <c r="BD487" s="113"/>
      <c r="BE487" s="113"/>
      <c r="BF487" s="113"/>
      <c r="BG487" s="113"/>
      <c r="BH487" s="113"/>
      <c r="BI487" s="113"/>
      <c r="BJ487" s="113"/>
      <c r="BK487" s="113"/>
      <c r="BL487" s="113"/>
      <c r="BM487" s="113"/>
      <c r="BN487" s="113"/>
      <c r="BO487" s="113"/>
      <c r="BP487" s="113"/>
      <c r="BQ487" s="113"/>
      <c r="BR487" s="113"/>
      <c r="BS487" s="113"/>
      <c r="BT487" s="113"/>
      <c r="BU487" s="113"/>
      <c r="BV487" s="113"/>
      <c r="BW487" s="113"/>
      <c r="BX487" s="113"/>
      <c r="BY487" s="113"/>
      <c r="BZ487" s="113"/>
      <c r="CA487" s="113"/>
      <c r="CB487" s="113"/>
      <c r="CC487" s="113"/>
      <c r="CD487" s="113"/>
      <c r="CE487" s="113"/>
      <c r="CF487" s="113"/>
      <c r="CG487" s="113"/>
      <c r="CH487" s="113"/>
      <c r="CI487" s="113"/>
      <c r="CJ487" s="113"/>
      <c r="CK487" s="113"/>
      <c r="CL487" s="113"/>
      <c r="CM487" s="113"/>
    </row>
    <row r="488" spans="6:91" x14ac:dyDescent="0.25">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3"/>
      <c r="AL488" s="113"/>
      <c r="AM488" s="113"/>
      <c r="AN488" s="113"/>
      <c r="AO488" s="113"/>
      <c r="AP488" s="113"/>
      <c r="AQ488" s="113"/>
      <c r="AR488" s="113"/>
      <c r="AS488" s="113"/>
      <c r="AT488" s="113"/>
      <c r="AU488" s="113"/>
      <c r="AV488" s="113"/>
      <c r="AW488" s="113"/>
      <c r="AX488" s="113"/>
      <c r="AY488" s="113"/>
      <c r="AZ488" s="113"/>
      <c r="BA488" s="113"/>
      <c r="BB488" s="113"/>
      <c r="BC488" s="113"/>
      <c r="BD488" s="113"/>
      <c r="BE488" s="113"/>
      <c r="BF488" s="113"/>
      <c r="BG488" s="113"/>
      <c r="BH488" s="113"/>
      <c r="BI488" s="113"/>
      <c r="BJ488" s="113"/>
      <c r="BK488" s="113"/>
      <c r="BL488" s="113"/>
      <c r="BM488" s="113"/>
      <c r="BN488" s="113"/>
      <c r="BO488" s="113"/>
      <c r="BP488" s="113"/>
      <c r="BQ488" s="113"/>
      <c r="BR488" s="113"/>
      <c r="BS488" s="113"/>
      <c r="BT488" s="113"/>
      <c r="BU488" s="113"/>
      <c r="BV488" s="113"/>
      <c r="BW488" s="113"/>
      <c r="BX488" s="113"/>
      <c r="BY488" s="113"/>
      <c r="BZ488" s="113"/>
      <c r="CA488" s="113"/>
      <c r="CB488" s="113"/>
      <c r="CC488" s="113"/>
      <c r="CD488" s="113"/>
      <c r="CE488" s="113"/>
      <c r="CF488" s="113"/>
      <c r="CG488" s="113"/>
      <c r="CH488" s="113"/>
      <c r="CI488" s="113"/>
      <c r="CJ488" s="113"/>
      <c r="CK488" s="113"/>
      <c r="CL488" s="113"/>
      <c r="CM488" s="113"/>
    </row>
    <row r="489" spans="6:91" x14ac:dyDescent="0.25">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3"/>
      <c r="AL489" s="113"/>
      <c r="AM489" s="113"/>
      <c r="AN489" s="113"/>
      <c r="AO489" s="113"/>
      <c r="AP489" s="113"/>
      <c r="AQ489" s="113"/>
      <c r="AR489" s="113"/>
      <c r="AS489" s="113"/>
      <c r="AT489" s="113"/>
      <c r="AU489" s="113"/>
      <c r="AV489" s="113"/>
      <c r="AW489" s="113"/>
      <c r="AX489" s="113"/>
      <c r="AY489" s="113"/>
      <c r="AZ489" s="113"/>
      <c r="BA489" s="113"/>
      <c r="BB489" s="113"/>
      <c r="BC489" s="113"/>
      <c r="BD489" s="113"/>
      <c r="BE489" s="113"/>
      <c r="BF489" s="113"/>
      <c r="BG489" s="113"/>
      <c r="BH489" s="113"/>
      <c r="BI489" s="113"/>
      <c r="BJ489" s="113"/>
      <c r="BK489" s="113"/>
      <c r="BL489" s="113"/>
      <c r="BM489" s="113"/>
      <c r="BN489" s="113"/>
      <c r="BO489" s="113"/>
      <c r="BP489" s="113"/>
      <c r="BQ489" s="113"/>
      <c r="BR489" s="113"/>
      <c r="BS489" s="113"/>
      <c r="BT489" s="113"/>
      <c r="BU489" s="113"/>
      <c r="BV489" s="113"/>
      <c r="BW489" s="113"/>
      <c r="BX489" s="113"/>
      <c r="BY489" s="113"/>
      <c r="BZ489" s="113"/>
      <c r="CA489" s="113"/>
      <c r="CB489" s="113"/>
      <c r="CC489" s="113"/>
      <c r="CD489" s="113"/>
      <c r="CE489" s="113"/>
      <c r="CF489" s="113"/>
      <c r="CG489" s="113"/>
      <c r="CH489" s="113"/>
      <c r="CI489" s="113"/>
      <c r="CJ489" s="113"/>
      <c r="CK489" s="113"/>
      <c r="CL489" s="113"/>
      <c r="CM489" s="113"/>
    </row>
    <row r="490" spans="6:91" x14ac:dyDescent="0.25">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3"/>
      <c r="AL490" s="113"/>
      <c r="AM490" s="113"/>
      <c r="AN490" s="113"/>
      <c r="AO490" s="113"/>
      <c r="AP490" s="113"/>
      <c r="AQ490" s="113"/>
      <c r="AR490" s="113"/>
      <c r="AS490" s="113"/>
      <c r="AT490" s="113"/>
      <c r="AU490" s="113"/>
      <c r="AV490" s="113"/>
      <c r="AW490" s="113"/>
      <c r="AX490" s="113"/>
      <c r="AY490" s="113"/>
      <c r="AZ490" s="113"/>
      <c r="BA490" s="113"/>
      <c r="BB490" s="113"/>
      <c r="BC490" s="113"/>
      <c r="BD490" s="113"/>
      <c r="BE490" s="113"/>
      <c r="BF490" s="113"/>
      <c r="BG490" s="113"/>
      <c r="BH490" s="113"/>
      <c r="BI490" s="113"/>
      <c r="BJ490" s="113"/>
      <c r="BK490" s="113"/>
      <c r="BL490" s="113"/>
      <c r="BM490" s="113"/>
      <c r="BN490" s="113"/>
      <c r="BO490" s="113"/>
      <c r="BP490" s="113"/>
      <c r="BQ490" s="113"/>
      <c r="BR490" s="113"/>
      <c r="BS490" s="113"/>
      <c r="BT490" s="113"/>
      <c r="BU490" s="113"/>
      <c r="BV490" s="113"/>
      <c r="BW490" s="113"/>
      <c r="BX490" s="113"/>
      <c r="BY490" s="113"/>
      <c r="BZ490" s="113"/>
      <c r="CA490" s="113"/>
      <c r="CB490" s="113"/>
      <c r="CC490" s="113"/>
      <c r="CD490" s="113"/>
      <c r="CE490" s="113"/>
      <c r="CF490" s="113"/>
      <c r="CG490" s="113"/>
      <c r="CH490" s="113"/>
      <c r="CI490" s="113"/>
      <c r="CJ490" s="113"/>
      <c r="CK490" s="113"/>
      <c r="CL490" s="113"/>
      <c r="CM490" s="113"/>
    </row>
    <row r="491" spans="6:91" x14ac:dyDescent="0.25">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3"/>
      <c r="AL491" s="113"/>
      <c r="AM491" s="113"/>
      <c r="AN491" s="113"/>
      <c r="AO491" s="113"/>
      <c r="AP491" s="113"/>
      <c r="AQ491" s="113"/>
      <c r="AR491" s="113"/>
      <c r="AS491" s="113"/>
      <c r="AT491" s="113"/>
      <c r="AU491" s="113"/>
      <c r="AV491" s="113"/>
      <c r="AW491" s="113"/>
      <c r="AX491" s="113"/>
      <c r="AY491" s="113"/>
      <c r="AZ491" s="113"/>
      <c r="BA491" s="113"/>
      <c r="BB491" s="113"/>
      <c r="BC491" s="113"/>
      <c r="BD491" s="113"/>
      <c r="BE491" s="113"/>
      <c r="BF491" s="113"/>
      <c r="BG491" s="113"/>
      <c r="BH491" s="113"/>
      <c r="BI491" s="113"/>
      <c r="BJ491" s="113"/>
      <c r="BK491" s="113"/>
      <c r="BL491" s="113"/>
      <c r="BM491" s="113"/>
      <c r="BN491" s="113"/>
      <c r="BO491" s="113"/>
      <c r="BP491" s="113"/>
      <c r="BQ491" s="113"/>
      <c r="BR491" s="113"/>
      <c r="BS491" s="113"/>
      <c r="BT491" s="113"/>
      <c r="BU491" s="113"/>
      <c r="BV491" s="113"/>
      <c r="BW491" s="113"/>
      <c r="BX491" s="113"/>
      <c r="BY491" s="113"/>
      <c r="BZ491" s="113"/>
      <c r="CA491" s="113"/>
      <c r="CB491" s="113"/>
      <c r="CC491" s="113"/>
      <c r="CD491" s="113"/>
      <c r="CE491" s="113"/>
      <c r="CF491" s="113"/>
      <c r="CG491" s="113"/>
      <c r="CH491" s="113"/>
      <c r="CI491" s="113"/>
      <c r="CJ491" s="113"/>
      <c r="CK491" s="113"/>
      <c r="CL491" s="113"/>
      <c r="CM491" s="113"/>
    </row>
    <row r="492" spans="6:91" x14ac:dyDescent="0.25">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3"/>
      <c r="AL492" s="113"/>
      <c r="AM492" s="113"/>
      <c r="AN492" s="113"/>
      <c r="AO492" s="113"/>
      <c r="AP492" s="113"/>
      <c r="AQ492" s="113"/>
      <c r="AR492" s="113"/>
      <c r="AS492" s="113"/>
      <c r="AT492" s="113"/>
      <c r="AU492" s="113"/>
      <c r="AV492" s="113"/>
      <c r="AW492" s="113"/>
      <c r="AX492" s="113"/>
      <c r="AY492" s="113"/>
      <c r="AZ492" s="113"/>
      <c r="BA492" s="113"/>
      <c r="BB492" s="113"/>
      <c r="BC492" s="113"/>
      <c r="BD492" s="113"/>
      <c r="BE492" s="113"/>
      <c r="BF492" s="113"/>
      <c r="BG492" s="113"/>
      <c r="BH492" s="113"/>
      <c r="BI492" s="113"/>
      <c r="BJ492" s="113"/>
      <c r="BK492" s="113"/>
      <c r="BL492" s="113"/>
      <c r="BM492" s="113"/>
      <c r="BN492" s="113"/>
      <c r="BO492" s="113"/>
      <c r="BP492" s="113"/>
      <c r="BQ492" s="113"/>
      <c r="BR492" s="113"/>
      <c r="BS492" s="113"/>
      <c r="BT492" s="113"/>
      <c r="BU492" s="113"/>
      <c r="BV492" s="113"/>
      <c r="BW492" s="113"/>
      <c r="BX492" s="113"/>
      <c r="BY492" s="113"/>
      <c r="BZ492" s="113"/>
      <c r="CA492" s="113"/>
      <c r="CB492" s="113"/>
      <c r="CC492" s="113"/>
      <c r="CD492" s="113"/>
      <c r="CE492" s="113"/>
      <c r="CF492" s="113"/>
      <c r="CG492" s="113"/>
      <c r="CH492" s="113"/>
      <c r="CI492" s="113"/>
      <c r="CJ492" s="113"/>
      <c r="CK492" s="113"/>
      <c r="CL492" s="113"/>
      <c r="CM492" s="113"/>
    </row>
    <row r="493" spans="6:91" x14ac:dyDescent="0.25">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3"/>
      <c r="AL493" s="113"/>
      <c r="AM493" s="113"/>
      <c r="AN493" s="113"/>
      <c r="AO493" s="113"/>
      <c r="AP493" s="113"/>
      <c r="AQ493" s="113"/>
      <c r="AR493" s="113"/>
      <c r="AS493" s="113"/>
      <c r="AT493" s="113"/>
      <c r="AU493" s="113"/>
      <c r="AV493" s="113"/>
      <c r="AW493" s="113"/>
      <c r="AX493" s="113"/>
      <c r="AY493" s="113"/>
      <c r="AZ493" s="113"/>
      <c r="BA493" s="113"/>
      <c r="BB493" s="113"/>
      <c r="BC493" s="113"/>
      <c r="BD493" s="113"/>
      <c r="BE493" s="113"/>
      <c r="BF493" s="113"/>
      <c r="BG493" s="113"/>
      <c r="BH493" s="113"/>
      <c r="BI493" s="113"/>
      <c r="BJ493" s="113"/>
      <c r="BK493" s="113"/>
      <c r="BL493" s="113"/>
      <c r="BM493" s="113"/>
      <c r="BN493" s="113"/>
      <c r="BO493" s="113"/>
      <c r="BP493" s="113"/>
      <c r="BQ493" s="113"/>
      <c r="BR493" s="113"/>
      <c r="BS493" s="113"/>
      <c r="BT493" s="113"/>
      <c r="BU493" s="113"/>
      <c r="BV493" s="113"/>
      <c r="BW493" s="113"/>
      <c r="BX493" s="113"/>
      <c r="BY493" s="113"/>
      <c r="BZ493" s="113"/>
      <c r="CA493" s="113"/>
      <c r="CB493" s="113"/>
      <c r="CC493" s="113"/>
      <c r="CD493" s="113"/>
      <c r="CE493" s="113"/>
      <c r="CF493" s="113"/>
      <c r="CG493" s="113"/>
      <c r="CH493" s="113"/>
      <c r="CI493" s="113"/>
      <c r="CJ493" s="113"/>
      <c r="CK493" s="113"/>
      <c r="CL493" s="113"/>
      <c r="CM493" s="113"/>
    </row>
    <row r="494" spans="6:91" x14ac:dyDescent="0.25">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3"/>
      <c r="AL494" s="113"/>
      <c r="AM494" s="113"/>
      <c r="AN494" s="113"/>
      <c r="AO494" s="113"/>
      <c r="AP494" s="113"/>
      <c r="AQ494" s="113"/>
      <c r="AR494" s="113"/>
      <c r="AS494" s="113"/>
      <c r="AT494" s="113"/>
      <c r="AU494" s="113"/>
      <c r="AV494" s="113"/>
      <c r="AW494" s="113"/>
      <c r="AX494" s="113"/>
      <c r="AY494" s="113"/>
      <c r="AZ494" s="113"/>
      <c r="BA494" s="113"/>
      <c r="BB494" s="113"/>
      <c r="BC494" s="113"/>
      <c r="BD494" s="113"/>
      <c r="BE494" s="113"/>
      <c r="BF494" s="113"/>
      <c r="BG494" s="113"/>
      <c r="BH494" s="113"/>
      <c r="BI494" s="113"/>
      <c r="BJ494" s="113"/>
      <c r="BK494" s="113"/>
      <c r="BL494" s="113"/>
      <c r="BM494" s="113"/>
      <c r="BN494" s="113"/>
      <c r="BO494" s="113"/>
      <c r="BP494" s="113"/>
      <c r="BQ494" s="113"/>
      <c r="BR494" s="113"/>
      <c r="BS494" s="113"/>
      <c r="BT494" s="113"/>
      <c r="BU494" s="113"/>
      <c r="BV494" s="113"/>
      <c r="BW494" s="113"/>
      <c r="BX494" s="113"/>
      <c r="BY494" s="113"/>
      <c r="BZ494" s="113"/>
      <c r="CA494" s="113"/>
      <c r="CB494" s="113"/>
      <c r="CC494" s="113"/>
      <c r="CD494" s="113"/>
      <c r="CE494" s="113"/>
      <c r="CF494" s="113"/>
      <c r="CG494" s="113"/>
      <c r="CH494" s="113"/>
      <c r="CI494" s="113"/>
      <c r="CJ494" s="113"/>
      <c r="CK494" s="113"/>
      <c r="CL494" s="113"/>
      <c r="CM494" s="113"/>
    </row>
    <row r="495" spans="6:91" x14ac:dyDescent="0.25">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3"/>
      <c r="AL495" s="113"/>
      <c r="AM495" s="113"/>
      <c r="AN495" s="113"/>
      <c r="AO495" s="113"/>
      <c r="AP495" s="113"/>
      <c r="AQ495" s="113"/>
      <c r="AR495" s="113"/>
      <c r="AS495" s="113"/>
      <c r="AT495" s="113"/>
      <c r="AU495" s="113"/>
      <c r="AV495" s="113"/>
      <c r="AW495" s="113"/>
      <c r="AX495" s="113"/>
      <c r="AY495" s="113"/>
      <c r="AZ495" s="113"/>
      <c r="BA495" s="113"/>
      <c r="BB495" s="113"/>
      <c r="BC495" s="113"/>
      <c r="BD495" s="113"/>
      <c r="BE495" s="113"/>
      <c r="BF495" s="113"/>
      <c r="BG495" s="113"/>
      <c r="BH495" s="113"/>
      <c r="BI495" s="113"/>
      <c r="BJ495" s="113"/>
      <c r="BK495" s="113"/>
      <c r="BL495" s="113"/>
      <c r="BM495" s="113"/>
      <c r="BN495" s="113"/>
      <c r="BO495" s="113"/>
      <c r="BP495" s="113"/>
      <c r="BQ495" s="113"/>
      <c r="BR495" s="113"/>
      <c r="BS495" s="113"/>
      <c r="BT495" s="113"/>
      <c r="BU495" s="113"/>
      <c r="BV495" s="113"/>
      <c r="BW495" s="113"/>
      <c r="BX495" s="113"/>
      <c r="BY495" s="113"/>
      <c r="BZ495" s="113"/>
      <c r="CA495" s="113"/>
      <c r="CB495" s="113"/>
      <c r="CC495" s="113"/>
      <c r="CD495" s="113"/>
      <c r="CE495" s="113"/>
      <c r="CF495" s="113"/>
      <c r="CG495" s="113"/>
      <c r="CH495" s="113"/>
      <c r="CI495" s="113"/>
      <c r="CJ495" s="113"/>
      <c r="CK495" s="113"/>
      <c r="CL495" s="113"/>
      <c r="CM495" s="113"/>
    </row>
    <row r="496" spans="6:91" x14ac:dyDescent="0.25">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3"/>
      <c r="AL496" s="113"/>
      <c r="AM496" s="113"/>
      <c r="AN496" s="113"/>
      <c r="AO496" s="113"/>
      <c r="AP496" s="113"/>
      <c r="AQ496" s="113"/>
      <c r="AR496" s="113"/>
      <c r="AS496" s="113"/>
      <c r="AT496" s="113"/>
      <c r="AU496" s="113"/>
      <c r="AV496" s="113"/>
      <c r="AW496" s="113"/>
      <c r="AX496" s="113"/>
      <c r="AY496" s="113"/>
      <c r="AZ496" s="113"/>
      <c r="BA496" s="113"/>
      <c r="BB496" s="113"/>
      <c r="BC496" s="113"/>
      <c r="BD496" s="113"/>
      <c r="BE496" s="113"/>
      <c r="BF496" s="113"/>
      <c r="BG496" s="113"/>
      <c r="BH496" s="113"/>
      <c r="BI496" s="113"/>
      <c r="BJ496" s="113"/>
      <c r="BK496" s="113"/>
      <c r="BL496" s="113"/>
      <c r="BM496" s="113"/>
      <c r="BN496" s="113"/>
      <c r="BO496" s="113"/>
      <c r="BP496" s="113"/>
      <c r="BQ496" s="113"/>
      <c r="BR496" s="113"/>
      <c r="BS496" s="113"/>
      <c r="BT496" s="113"/>
      <c r="BU496" s="113"/>
      <c r="BV496" s="113"/>
      <c r="BW496" s="113"/>
      <c r="BX496" s="113"/>
      <c r="BY496" s="113"/>
      <c r="BZ496" s="113"/>
      <c r="CA496" s="113"/>
      <c r="CB496" s="113"/>
      <c r="CC496" s="113"/>
      <c r="CD496" s="113"/>
      <c r="CE496" s="113"/>
      <c r="CF496" s="113"/>
      <c r="CG496" s="113"/>
      <c r="CH496" s="113"/>
      <c r="CI496" s="113"/>
      <c r="CJ496" s="113"/>
      <c r="CK496" s="113"/>
      <c r="CL496" s="113"/>
      <c r="CM496" s="113"/>
    </row>
    <row r="497" spans="6:91" x14ac:dyDescent="0.25">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3"/>
      <c r="AL497" s="113"/>
      <c r="AM497" s="113"/>
      <c r="AN497" s="113"/>
      <c r="AO497" s="113"/>
      <c r="AP497" s="113"/>
      <c r="AQ497" s="113"/>
      <c r="AR497" s="113"/>
      <c r="AS497" s="113"/>
      <c r="AT497" s="113"/>
      <c r="AU497" s="113"/>
      <c r="AV497" s="113"/>
      <c r="AW497" s="113"/>
      <c r="AX497" s="113"/>
      <c r="AY497" s="113"/>
      <c r="AZ497" s="113"/>
      <c r="BA497" s="113"/>
      <c r="BB497" s="113"/>
      <c r="BC497" s="113"/>
      <c r="BD497" s="113"/>
      <c r="BE497" s="113"/>
      <c r="BF497" s="113"/>
      <c r="BG497" s="113"/>
      <c r="BH497" s="113"/>
      <c r="BI497" s="113"/>
      <c r="BJ497" s="113"/>
      <c r="BK497" s="113"/>
      <c r="BL497" s="113"/>
      <c r="BM497" s="113"/>
      <c r="BN497" s="113"/>
      <c r="BO497" s="113"/>
      <c r="BP497" s="113"/>
      <c r="BQ497" s="113"/>
      <c r="BR497" s="113"/>
      <c r="BS497" s="113"/>
      <c r="BT497" s="113"/>
      <c r="BU497" s="113"/>
      <c r="BV497" s="113"/>
      <c r="BW497" s="113"/>
      <c r="BX497" s="113"/>
      <c r="BY497" s="113"/>
      <c r="BZ497" s="113"/>
      <c r="CA497" s="113"/>
      <c r="CB497" s="113"/>
      <c r="CC497" s="113"/>
      <c r="CD497" s="113"/>
      <c r="CE497" s="113"/>
      <c r="CF497" s="113"/>
      <c r="CG497" s="113"/>
      <c r="CH497" s="113"/>
      <c r="CI497" s="113"/>
      <c r="CJ497" s="113"/>
      <c r="CK497" s="113"/>
      <c r="CL497" s="113"/>
      <c r="CM497" s="113"/>
    </row>
    <row r="498" spans="6:91" x14ac:dyDescent="0.25">
      <c r="F498" s="113"/>
      <c r="G498" s="113"/>
      <c r="H498" s="113"/>
      <c r="I498" s="113"/>
      <c r="J498" s="113"/>
      <c r="K498" s="113"/>
      <c r="L498" s="113"/>
      <c r="M498" s="113"/>
      <c r="N498" s="113"/>
      <c r="O498" s="113"/>
      <c r="P498" s="113"/>
      <c r="Q498" s="113"/>
      <c r="R498" s="113"/>
      <c r="S498" s="113"/>
      <c r="T498" s="113"/>
      <c r="U498" s="113"/>
      <c r="V498" s="113"/>
      <c r="W498" s="113"/>
      <c r="X498" s="113"/>
      <c r="Y498" s="113"/>
      <c r="Z498" s="113"/>
      <c r="AA498" s="113"/>
      <c r="AB498" s="113"/>
      <c r="AC498" s="113"/>
      <c r="AD498" s="113"/>
      <c r="AE498" s="113"/>
      <c r="AF498" s="113"/>
      <c r="AG498" s="113"/>
      <c r="AH498" s="113"/>
      <c r="AI498" s="113"/>
      <c r="AJ498" s="113"/>
      <c r="AK498" s="113"/>
      <c r="AL498" s="113"/>
      <c r="AM498" s="113"/>
      <c r="AN498" s="113"/>
      <c r="AO498" s="113"/>
      <c r="AP498" s="113"/>
      <c r="AQ498" s="113"/>
      <c r="AR498" s="113"/>
      <c r="AS498" s="113"/>
      <c r="AT498" s="113"/>
      <c r="AU498" s="113"/>
      <c r="AV498" s="113"/>
      <c r="AW498" s="113"/>
      <c r="AX498" s="113"/>
      <c r="AY498" s="113"/>
      <c r="AZ498" s="113"/>
      <c r="BA498" s="113"/>
      <c r="BB498" s="113"/>
      <c r="BC498" s="113"/>
      <c r="BD498" s="113"/>
      <c r="BE498" s="113"/>
      <c r="BF498" s="113"/>
      <c r="BG498" s="113"/>
      <c r="BH498" s="113"/>
      <c r="BI498" s="113"/>
      <c r="BJ498" s="113"/>
      <c r="BK498" s="113"/>
      <c r="BL498" s="113"/>
      <c r="BM498" s="113"/>
      <c r="BN498" s="113"/>
      <c r="BO498" s="113"/>
      <c r="BP498" s="113"/>
      <c r="BQ498" s="113"/>
      <c r="BR498" s="113"/>
      <c r="BS498" s="113"/>
      <c r="BT498" s="113"/>
      <c r="BU498" s="113"/>
      <c r="BV498" s="113"/>
      <c r="BW498" s="113"/>
      <c r="BX498" s="113"/>
      <c r="BY498" s="113"/>
      <c r="BZ498" s="113"/>
      <c r="CA498" s="113"/>
      <c r="CB498" s="113"/>
      <c r="CC498" s="113"/>
      <c r="CD498" s="113"/>
      <c r="CE498" s="113"/>
      <c r="CF498" s="113"/>
      <c r="CG498" s="113"/>
      <c r="CH498" s="113"/>
      <c r="CI498" s="113"/>
      <c r="CJ498" s="113"/>
      <c r="CK498" s="113"/>
      <c r="CL498" s="113"/>
      <c r="CM498" s="113"/>
    </row>
    <row r="499" spans="6:91" x14ac:dyDescent="0.25">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3"/>
      <c r="AL499" s="113"/>
      <c r="AM499" s="113"/>
      <c r="AN499" s="113"/>
      <c r="AO499" s="113"/>
      <c r="AP499" s="113"/>
      <c r="AQ499" s="113"/>
      <c r="AR499" s="113"/>
      <c r="AS499" s="113"/>
      <c r="AT499" s="113"/>
      <c r="AU499" s="113"/>
      <c r="AV499" s="113"/>
      <c r="AW499" s="113"/>
      <c r="AX499" s="113"/>
      <c r="AY499" s="113"/>
      <c r="AZ499" s="113"/>
      <c r="BA499" s="113"/>
      <c r="BB499" s="113"/>
      <c r="BC499" s="113"/>
      <c r="BD499" s="113"/>
      <c r="BE499" s="113"/>
      <c r="BF499" s="113"/>
      <c r="BG499" s="113"/>
      <c r="BH499" s="113"/>
      <c r="BI499" s="113"/>
      <c r="BJ499" s="113"/>
      <c r="BK499" s="113"/>
      <c r="BL499" s="113"/>
      <c r="BM499" s="113"/>
      <c r="BN499" s="113"/>
      <c r="BO499" s="113"/>
      <c r="BP499" s="113"/>
      <c r="BQ499" s="113"/>
      <c r="BR499" s="113"/>
      <c r="BS499" s="113"/>
      <c r="BT499" s="113"/>
      <c r="BU499" s="113"/>
      <c r="BV499" s="113"/>
      <c r="BW499" s="113"/>
      <c r="BX499" s="113"/>
      <c r="BY499" s="113"/>
      <c r="BZ499" s="113"/>
      <c r="CA499" s="113"/>
      <c r="CB499" s="113"/>
      <c r="CC499" s="113"/>
      <c r="CD499" s="113"/>
      <c r="CE499" s="113"/>
      <c r="CF499" s="113"/>
      <c r="CG499" s="113"/>
      <c r="CH499" s="113"/>
      <c r="CI499" s="113"/>
      <c r="CJ499" s="113"/>
      <c r="CK499" s="113"/>
      <c r="CL499" s="113"/>
      <c r="CM499" s="113"/>
    </row>
    <row r="500" spans="6:91" x14ac:dyDescent="0.25">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3"/>
      <c r="AL500" s="113"/>
      <c r="AM500" s="113"/>
      <c r="AN500" s="113"/>
      <c r="AO500" s="113"/>
      <c r="AP500" s="113"/>
      <c r="AQ500" s="113"/>
      <c r="AR500" s="113"/>
      <c r="AS500" s="113"/>
      <c r="AT500" s="113"/>
      <c r="AU500" s="113"/>
      <c r="AV500" s="113"/>
      <c r="AW500" s="113"/>
      <c r="AX500" s="113"/>
      <c r="AY500" s="113"/>
      <c r="AZ500" s="113"/>
      <c r="BA500" s="113"/>
      <c r="BB500" s="113"/>
      <c r="BC500" s="113"/>
      <c r="BD500" s="113"/>
      <c r="BE500" s="113"/>
      <c r="BF500" s="113"/>
      <c r="BG500" s="113"/>
      <c r="BH500" s="113"/>
      <c r="BI500" s="113"/>
      <c r="BJ500" s="113"/>
      <c r="BK500" s="113"/>
      <c r="BL500" s="113"/>
      <c r="BM500" s="113"/>
      <c r="BN500" s="113"/>
      <c r="BO500" s="113"/>
      <c r="BP500" s="113"/>
      <c r="BQ500" s="113"/>
      <c r="BR500" s="113"/>
      <c r="BS500" s="113"/>
      <c r="BT500" s="113"/>
      <c r="BU500" s="113"/>
      <c r="BV500" s="113"/>
      <c r="BW500" s="113"/>
      <c r="BX500" s="113"/>
      <c r="BY500" s="113"/>
      <c r="BZ500" s="113"/>
      <c r="CA500" s="113"/>
      <c r="CB500" s="113"/>
      <c r="CC500" s="113"/>
      <c r="CD500" s="113"/>
      <c r="CE500" s="113"/>
      <c r="CF500" s="113"/>
      <c r="CG500" s="113"/>
      <c r="CH500" s="113"/>
      <c r="CI500" s="113"/>
      <c r="CJ500" s="113"/>
      <c r="CK500" s="113"/>
      <c r="CL500" s="113"/>
      <c r="CM500" s="113"/>
    </row>
    <row r="501" spans="6:91" x14ac:dyDescent="0.25">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3"/>
      <c r="AL501" s="113"/>
      <c r="AM501" s="113"/>
      <c r="AN501" s="113"/>
      <c r="AO501" s="113"/>
      <c r="AP501" s="113"/>
      <c r="AQ501" s="113"/>
      <c r="AR501" s="113"/>
      <c r="AS501" s="113"/>
      <c r="AT501" s="113"/>
      <c r="AU501" s="113"/>
      <c r="AV501" s="113"/>
      <c r="AW501" s="113"/>
      <c r="AX501" s="113"/>
      <c r="AY501" s="113"/>
      <c r="AZ501" s="113"/>
      <c r="BA501" s="113"/>
      <c r="BB501" s="113"/>
      <c r="BC501" s="113"/>
      <c r="BD501" s="113"/>
      <c r="BE501" s="113"/>
      <c r="BF501" s="113"/>
      <c r="BG501" s="113"/>
      <c r="BH501" s="113"/>
      <c r="BI501" s="113"/>
      <c r="BJ501" s="113"/>
      <c r="BK501" s="113"/>
      <c r="BL501" s="113"/>
      <c r="BM501" s="113"/>
      <c r="BN501" s="113"/>
      <c r="BO501" s="113"/>
      <c r="BP501" s="113"/>
      <c r="BQ501" s="113"/>
      <c r="BR501" s="113"/>
      <c r="BS501" s="113"/>
      <c r="BT501" s="113"/>
      <c r="BU501" s="113"/>
      <c r="BV501" s="113"/>
      <c r="BW501" s="113"/>
      <c r="BX501" s="113"/>
      <c r="BY501" s="113"/>
      <c r="BZ501" s="113"/>
      <c r="CA501" s="113"/>
      <c r="CB501" s="113"/>
      <c r="CC501" s="113"/>
      <c r="CD501" s="113"/>
      <c r="CE501" s="113"/>
      <c r="CF501" s="113"/>
      <c r="CG501" s="113"/>
      <c r="CH501" s="113"/>
      <c r="CI501" s="113"/>
      <c r="CJ501" s="113"/>
      <c r="CK501" s="113"/>
      <c r="CL501" s="113"/>
      <c r="CM501" s="113"/>
    </row>
    <row r="502" spans="6:91" x14ac:dyDescent="0.25">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3"/>
      <c r="AL502" s="113"/>
      <c r="AM502" s="113"/>
      <c r="AN502" s="113"/>
      <c r="AO502" s="113"/>
      <c r="AP502" s="113"/>
      <c r="AQ502" s="113"/>
      <c r="AR502" s="113"/>
      <c r="AS502" s="113"/>
      <c r="AT502" s="113"/>
      <c r="AU502" s="113"/>
      <c r="AV502" s="113"/>
      <c r="AW502" s="113"/>
      <c r="AX502" s="113"/>
      <c r="AY502" s="113"/>
      <c r="AZ502" s="113"/>
      <c r="BA502" s="113"/>
      <c r="BB502" s="113"/>
      <c r="BC502" s="113"/>
      <c r="BD502" s="113"/>
      <c r="BE502" s="113"/>
      <c r="BF502" s="113"/>
      <c r="BG502" s="113"/>
      <c r="BH502" s="113"/>
      <c r="BI502" s="113"/>
      <c r="BJ502" s="113"/>
      <c r="BK502" s="113"/>
      <c r="BL502" s="113"/>
      <c r="BM502" s="113"/>
      <c r="BN502" s="113"/>
      <c r="BO502" s="113"/>
      <c r="BP502" s="113"/>
      <c r="BQ502" s="113"/>
      <c r="BR502" s="113"/>
      <c r="BS502" s="113"/>
      <c r="BT502" s="113"/>
      <c r="BU502" s="113"/>
      <c r="BV502" s="113"/>
      <c r="BW502" s="113"/>
      <c r="BX502" s="113"/>
      <c r="BY502" s="113"/>
      <c r="BZ502" s="113"/>
      <c r="CA502" s="113"/>
      <c r="CB502" s="113"/>
      <c r="CC502" s="113"/>
      <c r="CD502" s="113"/>
      <c r="CE502" s="113"/>
      <c r="CF502" s="113"/>
      <c r="CG502" s="113"/>
      <c r="CH502" s="113"/>
      <c r="CI502" s="113"/>
      <c r="CJ502" s="113"/>
      <c r="CK502" s="113"/>
      <c r="CL502" s="113"/>
      <c r="CM502" s="113"/>
    </row>
    <row r="503" spans="6:91" x14ac:dyDescent="0.25">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3"/>
      <c r="AL503" s="113"/>
      <c r="AM503" s="113"/>
      <c r="AN503" s="113"/>
      <c r="AO503" s="113"/>
      <c r="AP503" s="113"/>
      <c r="AQ503" s="113"/>
      <c r="AR503" s="113"/>
      <c r="AS503" s="113"/>
      <c r="AT503" s="113"/>
      <c r="AU503" s="113"/>
      <c r="AV503" s="113"/>
      <c r="AW503" s="113"/>
      <c r="AX503" s="113"/>
      <c r="AY503" s="113"/>
      <c r="AZ503" s="113"/>
      <c r="BA503" s="113"/>
      <c r="BB503" s="113"/>
      <c r="BC503" s="113"/>
      <c r="BD503" s="113"/>
      <c r="BE503" s="113"/>
      <c r="BF503" s="113"/>
      <c r="BG503" s="113"/>
      <c r="BH503" s="113"/>
      <c r="BI503" s="113"/>
      <c r="BJ503" s="113"/>
      <c r="BK503" s="113"/>
      <c r="BL503" s="113"/>
      <c r="BM503" s="113"/>
      <c r="BN503" s="113"/>
      <c r="BO503" s="113"/>
      <c r="BP503" s="113"/>
      <c r="BQ503" s="113"/>
      <c r="BR503" s="113"/>
      <c r="BS503" s="113"/>
      <c r="BT503" s="113"/>
      <c r="BU503" s="113"/>
      <c r="BV503" s="113"/>
      <c r="BW503" s="113"/>
      <c r="BX503" s="113"/>
      <c r="BY503" s="113"/>
      <c r="BZ503" s="113"/>
      <c r="CA503" s="113"/>
      <c r="CB503" s="113"/>
      <c r="CC503" s="113"/>
      <c r="CD503" s="113"/>
      <c r="CE503" s="113"/>
      <c r="CF503" s="113"/>
      <c r="CG503" s="113"/>
      <c r="CH503" s="113"/>
      <c r="CI503" s="113"/>
      <c r="CJ503" s="113"/>
      <c r="CK503" s="113"/>
      <c r="CL503" s="113"/>
      <c r="CM503" s="113"/>
    </row>
    <row r="504" spans="6:91" x14ac:dyDescent="0.25">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3"/>
      <c r="AL504" s="113"/>
      <c r="AM504" s="113"/>
      <c r="AN504" s="113"/>
      <c r="AO504" s="113"/>
      <c r="AP504" s="113"/>
      <c r="AQ504" s="113"/>
      <c r="AR504" s="113"/>
      <c r="AS504" s="113"/>
      <c r="AT504" s="113"/>
      <c r="AU504" s="113"/>
      <c r="AV504" s="113"/>
      <c r="AW504" s="113"/>
      <c r="AX504" s="113"/>
      <c r="AY504" s="113"/>
      <c r="AZ504" s="113"/>
      <c r="BA504" s="113"/>
      <c r="BB504" s="113"/>
      <c r="BC504" s="113"/>
      <c r="BD504" s="113"/>
      <c r="BE504" s="113"/>
      <c r="BF504" s="113"/>
      <c r="BG504" s="113"/>
      <c r="BH504" s="113"/>
      <c r="BI504" s="113"/>
      <c r="BJ504" s="113"/>
      <c r="BK504" s="113"/>
      <c r="BL504" s="113"/>
      <c r="BM504" s="113"/>
      <c r="BN504" s="113"/>
      <c r="BO504" s="113"/>
      <c r="BP504" s="113"/>
      <c r="BQ504" s="113"/>
      <c r="BR504" s="113"/>
      <c r="BS504" s="113"/>
      <c r="BT504" s="113"/>
      <c r="BU504" s="113"/>
      <c r="BV504" s="113"/>
      <c r="BW504" s="113"/>
      <c r="BX504" s="113"/>
      <c r="BY504" s="113"/>
      <c r="BZ504" s="113"/>
      <c r="CA504" s="113"/>
      <c r="CB504" s="113"/>
      <c r="CC504" s="113"/>
      <c r="CD504" s="113"/>
      <c r="CE504" s="113"/>
      <c r="CF504" s="113"/>
      <c r="CG504" s="113"/>
      <c r="CH504" s="113"/>
      <c r="CI504" s="113"/>
      <c r="CJ504" s="113"/>
      <c r="CK504" s="113"/>
      <c r="CL504" s="113"/>
      <c r="CM504" s="113"/>
    </row>
    <row r="505" spans="6:91" x14ac:dyDescent="0.25">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3"/>
      <c r="AL505" s="113"/>
      <c r="AM505" s="113"/>
      <c r="AN505" s="113"/>
      <c r="AO505" s="113"/>
      <c r="AP505" s="113"/>
      <c r="AQ505" s="113"/>
      <c r="AR505" s="113"/>
      <c r="AS505" s="113"/>
      <c r="AT505" s="113"/>
      <c r="AU505" s="113"/>
      <c r="AV505" s="113"/>
      <c r="AW505" s="113"/>
      <c r="AX505" s="113"/>
      <c r="AY505" s="113"/>
      <c r="AZ505" s="113"/>
      <c r="BA505" s="113"/>
      <c r="BB505" s="113"/>
      <c r="BC505" s="113"/>
      <c r="BD505" s="113"/>
      <c r="BE505" s="113"/>
      <c r="BF505" s="113"/>
      <c r="BG505" s="113"/>
      <c r="BH505" s="113"/>
      <c r="BI505" s="113"/>
      <c r="BJ505" s="113"/>
      <c r="BK505" s="113"/>
      <c r="BL505" s="113"/>
      <c r="BM505" s="113"/>
      <c r="BN505" s="113"/>
      <c r="BO505" s="113"/>
      <c r="BP505" s="113"/>
      <c r="BQ505" s="113"/>
      <c r="BR505" s="113"/>
      <c r="BS505" s="113"/>
      <c r="BT505" s="113"/>
      <c r="BU505" s="113"/>
      <c r="BV505" s="113"/>
      <c r="BW505" s="113"/>
      <c r="BX505" s="113"/>
      <c r="BY505" s="113"/>
      <c r="BZ505" s="113"/>
      <c r="CA505" s="113"/>
      <c r="CB505" s="113"/>
      <c r="CC505" s="113"/>
      <c r="CD505" s="113"/>
      <c r="CE505" s="113"/>
      <c r="CF505" s="113"/>
      <c r="CG505" s="113"/>
      <c r="CH505" s="113"/>
      <c r="CI505" s="113"/>
      <c r="CJ505" s="113"/>
      <c r="CK505" s="113"/>
      <c r="CL505" s="113"/>
      <c r="CM505" s="113"/>
    </row>
    <row r="506" spans="6:91" x14ac:dyDescent="0.25">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3"/>
      <c r="AL506" s="113"/>
      <c r="AM506" s="113"/>
      <c r="AN506" s="113"/>
      <c r="AO506" s="113"/>
      <c r="AP506" s="113"/>
      <c r="AQ506" s="113"/>
      <c r="AR506" s="113"/>
      <c r="AS506" s="113"/>
      <c r="AT506" s="113"/>
      <c r="AU506" s="113"/>
      <c r="AV506" s="113"/>
      <c r="AW506" s="113"/>
      <c r="AX506" s="113"/>
      <c r="AY506" s="113"/>
      <c r="AZ506" s="113"/>
      <c r="BA506" s="113"/>
      <c r="BB506" s="113"/>
      <c r="BC506" s="113"/>
      <c r="BD506" s="113"/>
      <c r="BE506" s="113"/>
      <c r="BF506" s="113"/>
      <c r="BG506" s="113"/>
      <c r="BH506" s="113"/>
      <c r="BI506" s="113"/>
      <c r="BJ506" s="113"/>
      <c r="BK506" s="113"/>
      <c r="BL506" s="113"/>
      <c r="BM506" s="113"/>
      <c r="BN506" s="113"/>
      <c r="BO506" s="113"/>
      <c r="BP506" s="113"/>
      <c r="BQ506" s="113"/>
      <c r="BR506" s="113"/>
      <c r="BS506" s="113"/>
      <c r="BT506" s="113"/>
      <c r="BU506" s="113"/>
      <c r="BV506" s="113"/>
      <c r="BW506" s="113"/>
      <c r="BX506" s="113"/>
      <c r="BY506" s="113"/>
      <c r="BZ506" s="113"/>
      <c r="CA506" s="113"/>
      <c r="CB506" s="113"/>
      <c r="CC506" s="113"/>
      <c r="CD506" s="113"/>
      <c r="CE506" s="113"/>
      <c r="CF506" s="113"/>
      <c r="CG506" s="113"/>
      <c r="CH506" s="113"/>
      <c r="CI506" s="113"/>
      <c r="CJ506" s="113"/>
      <c r="CK506" s="113"/>
      <c r="CL506" s="113"/>
      <c r="CM506" s="113"/>
    </row>
    <row r="507" spans="6:91" x14ac:dyDescent="0.25">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3"/>
      <c r="AL507" s="113"/>
      <c r="AM507" s="113"/>
      <c r="AN507" s="113"/>
      <c r="AO507" s="113"/>
      <c r="AP507" s="113"/>
      <c r="AQ507" s="113"/>
      <c r="AR507" s="113"/>
      <c r="AS507" s="113"/>
      <c r="AT507" s="113"/>
      <c r="AU507" s="113"/>
      <c r="AV507" s="113"/>
      <c r="AW507" s="113"/>
      <c r="AX507" s="113"/>
      <c r="AY507" s="113"/>
      <c r="AZ507" s="113"/>
      <c r="BA507" s="113"/>
      <c r="BB507" s="113"/>
      <c r="BC507" s="113"/>
      <c r="BD507" s="113"/>
      <c r="BE507" s="113"/>
      <c r="BF507" s="113"/>
      <c r="BG507" s="113"/>
      <c r="BH507" s="113"/>
      <c r="BI507" s="113"/>
      <c r="BJ507" s="113"/>
      <c r="BK507" s="113"/>
      <c r="BL507" s="113"/>
      <c r="BM507" s="113"/>
      <c r="BN507" s="113"/>
      <c r="BO507" s="113"/>
      <c r="BP507" s="113"/>
      <c r="BQ507" s="113"/>
      <c r="BR507" s="113"/>
      <c r="BS507" s="113"/>
      <c r="BT507" s="113"/>
      <c r="BU507" s="113"/>
      <c r="BV507" s="113"/>
      <c r="BW507" s="113"/>
      <c r="BX507" s="113"/>
      <c r="BY507" s="113"/>
      <c r="BZ507" s="113"/>
      <c r="CA507" s="113"/>
      <c r="CB507" s="113"/>
      <c r="CC507" s="113"/>
      <c r="CD507" s="113"/>
      <c r="CE507" s="113"/>
      <c r="CF507" s="113"/>
      <c r="CG507" s="113"/>
      <c r="CH507" s="113"/>
      <c r="CI507" s="113"/>
      <c r="CJ507" s="113"/>
      <c r="CK507" s="113"/>
      <c r="CL507" s="113"/>
      <c r="CM507" s="113"/>
    </row>
    <row r="508" spans="6:91" x14ac:dyDescent="0.25">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3"/>
      <c r="AL508" s="113"/>
      <c r="AM508" s="113"/>
      <c r="AN508" s="113"/>
      <c r="AO508" s="113"/>
      <c r="AP508" s="113"/>
      <c r="AQ508" s="113"/>
      <c r="AR508" s="113"/>
      <c r="AS508" s="113"/>
      <c r="AT508" s="113"/>
      <c r="AU508" s="113"/>
      <c r="AV508" s="113"/>
      <c r="AW508" s="113"/>
      <c r="AX508" s="113"/>
      <c r="AY508" s="113"/>
      <c r="AZ508" s="113"/>
      <c r="BA508" s="113"/>
      <c r="BB508" s="113"/>
      <c r="BC508" s="113"/>
      <c r="BD508" s="113"/>
      <c r="BE508" s="113"/>
      <c r="BF508" s="113"/>
      <c r="BG508" s="113"/>
      <c r="BH508" s="113"/>
      <c r="BI508" s="113"/>
      <c r="BJ508" s="113"/>
      <c r="BK508" s="113"/>
      <c r="BL508" s="113"/>
      <c r="BM508" s="113"/>
      <c r="BN508" s="113"/>
      <c r="BO508" s="113"/>
      <c r="BP508" s="113"/>
      <c r="BQ508" s="113"/>
      <c r="BR508" s="113"/>
      <c r="BS508" s="113"/>
      <c r="BT508" s="113"/>
      <c r="BU508" s="113"/>
      <c r="BV508" s="113"/>
      <c r="BW508" s="113"/>
      <c r="BX508" s="113"/>
      <c r="BY508" s="113"/>
      <c r="BZ508" s="113"/>
      <c r="CA508" s="113"/>
      <c r="CB508" s="113"/>
      <c r="CC508" s="113"/>
      <c r="CD508" s="113"/>
      <c r="CE508" s="113"/>
      <c r="CF508" s="113"/>
      <c r="CG508" s="113"/>
      <c r="CH508" s="113"/>
      <c r="CI508" s="113"/>
      <c r="CJ508" s="113"/>
      <c r="CK508" s="113"/>
      <c r="CL508" s="113"/>
      <c r="CM508" s="113"/>
    </row>
    <row r="509" spans="6:91" x14ac:dyDescent="0.25">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3"/>
      <c r="AL509" s="113"/>
      <c r="AM509" s="113"/>
      <c r="AN509" s="113"/>
      <c r="AO509" s="113"/>
      <c r="AP509" s="113"/>
      <c r="AQ509" s="113"/>
      <c r="AR509" s="113"/>
      <c r="AS509" s="113"/>
      <c r="AT509" s="113"/>
      <c r="AU509" s="113"/>
      <c r="AV509" s="113"/>
      <c r="AW509" s="113"/>
      <c r="AX509" s="113"/>
      <c r="AY509" s="113"/>
      <c r="AZ509" s="113"/>
      <c r="BA509" s="113"/>
      <c r="BB509" s="113"/>
      <c r="BC509" s="113"/>
      <c r="BD509" s="113"/>
      <c r="BE509" s="113"/>
      <c r="BF509" s="113"/>
      <c r="BG509" s="113"/>
      <c r="BH509" s="113"/>
      <c r="BI509" s="113"/>
      <c r="BJ509" s="113"/>
      <c r="BK509" s="113"/>
      <c r="BL509" s="113"/>
      <c r="BM509" s="113"/>
      <c r="BN509" s="113"/>
      <c r="BO509" s="113"/>
      <c r="BP509" s="113"/>
      <c r="BQ509" s="113"/>
      <c r="BR509" s="113"/>
      <c r="BS509" s="113"/>
      <c r="BT509" s="113"/>
      <c r="BU509" s="113"/>
      <c r="BV509" s="113"/>
      <c r="BW509" s="113"/>
      <c r="BX509" s="113"/>
      <c r="BY509" s="113"/>
      <c r="BZ509" s="113"/>
      <c r="CA509" s="113"/>
      <c r="CB509" s="113"/>
      <c r="CC509" s="113"/>
      <c r="CD509" s="113"/>
      <c r="CE509" s="113"/>
      <c r="CF509" s="113"/>
      <c r="CG509" s="113"/>
      <c r="CH509" s="113"/>
      <c r="CI509" s="113"/>
      <c r="CJ509" s="113"/>
      <c r="CK509" s="113"/>
      <c r="CL509" s="113"/>
      <c r="CM509" s="113"/>
    </row>
    <row r="510" spans="6:91" x14ac:dyDescent="0.25">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3"/>
      <c r="AL510" s="113"/>
      <c r="AM510" s="113"/>
      <c r="AN510" s="113"/>
      <c r="AO510" s="113"/>
      <c r="AP510" s="113"/>
      <c r="AQ510" s="113"/>
      <c r="AR510" s="113"/>
      <c r="AS510" s="113"/>
      <c r="AT510" s="113"/>
      <c r="AU510" s="113"/>
      <c r="AV510" s="113"/>
      <c r="AW510" s="113"/>
      <c r="AX510" s="113"/>
      <c r="AY510" s="113"/>
      <c r="AZ510" s="113"/>
      <c r="BA510" s="113"/>
      <c r="BB510" s="113"/>
      <c r="BC510" s="113"/>
      <c r="BD510" s="113"/>
      <c r="BE510" s="113"/>
      <c r="BF510" s="113"/>
      <c r="BG510" s="113"/>
      <c r="BH510" s="113"/>
      <c r="BI510" s="113"/>
      <c r="BJ510" s="113"/>
      <c r="BK510" s="113"/>
      <c r="BL510" s="113"/>
      <c r="BM510" s="113"/>
      <c r="BN510" s="113"/>
      <c r="BO510" s="113"/>
      <c r="BP510" s="113"/>
      <c r="BQ510" s="113"/>
      <c r="BR510" s="113"/>
      <c r="BS510" s="113"/>
      <c r="BT510" s="113"/>
      <c r="BU510" s="113"/>
      <c r="BV510" s="113"/>
      <c r="BW510" s="113"/>
      <c r="BX510" s="113"/>
      <c r="BY510" s="113"/>
      <c r="BZ510" s="113"/>
      <c r="CA510" s="113"/>
      <c r="CB510" s="113"/>
      <c r="CC510" s="113"/>
      <c r="CD510" s="113"/>
      <c r="CE510" s="113"/>
      <c r="CF510" s="113"/>
      <c r="CG510" s="113"/>
      <c r="CH510" s="113"/>
      <c r="CI510" s="113"/>
      <c r="CJ510" s="113"/>
      <c r="CK510" s="113"/>
      <c r="CL510" s="113"/>
      <c r="CM510" s="113"/>
    </row>
    <row r="511" spans="6:91" x14ac:dyDescent="0.25">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3"/>
      <c r="AL511" s="113"/>
      <c r="AM511" s="113"/>
      <c r="AN511" s="113"/>
      <c r="AO511" s="113"/>
      <c r="AP511" s="113"/>
      <c r="AQ511" s="113"/>
      <c r="AR511" s="113"/>
      <c r="AS511" s="113"/>
      <c r="AT511" s="113"/>
      <c r="AU511" s="113"/>
      <c r="AV511" s="113"/>
      <c r="AW511" s="113"/>
      <c r="AX511" s="113"/>
      <c r="AY511" s="113"/>
      <c r="AZ511" s="113"/>
      <c r="BA511" s="113"/>
      <c r="BB511" s="113"/>
      <c r="BC511" s="113"/>
      <c r="BD511" s="113"/>
      <c r="BE511" s="113"/>
      <c r="BF511" s="113"/>
      <c r="BG511" s="113"/>
      <c r="BH511" s="113"/>
      <c r="BI511" s="113"/>
      <c r="BJ511" s="113"/>
      <c r="BK511" s="113"/>
      <c r="BL511" s="113"/>
      <c r="BM511" s="113"/>
      <c r="BN511" s="113"/>
      <c r="BO511" s="113"/>
      <c r="BP511" s="113"/>
      <c r="BQ511" s="113"/>
      <c r="BR511" s="113"/>
      <c r="BS511" s="113"/>
      <c r="BT511" s="113"/>
      <c r="BU511" s="113"/>
      <c r="BV511" s="113"/>
      <c r="BW511" s="113"/>
      <c r="BX511" s="113"/>
      <c r="BY511" s="113"/>
      <c r="BZ511" s="113"/>
      <c r="CA511" s="113"/>
      <c r="CB511" s="113"/>
      <c r="CC511" s="113"/>
      <c r="CD511" s="113"/>
      <c r="CE511" s="113"/>
      <c r="CF511" s="113"/>
      <c r="CG511" s="113"/>
      <c r="CH511" s="113"/>
      <c r="CI511" s="113"/>
      <c r="CJ511" s="113"/>
      <c r="CK511" s="113"/>
      <c r="CL511" s="113"/>
      <c r="CM511" s="113"/>
    </row>
    <row r="512" spans="6:91" x14ac:dyDescent="0.25">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3"/>
      <c r="AL512" s="113"/>
      <c r="AM512" s="113"/>
      <c r="AN512" s="113"/>
      <c r="AO512" s="113"/>
      <c r="AP512" s="113"/>
      <c r="AQ512" s="113"/>
      <c r="AR512" s="113"/>
      <c r="AS512" s="113"/>
      <c r="AT512" s="113"/>
      <c r="AU512" s="113"/>
      <c r="AV512" s="113"/>
      <c r="AW512" s="113"/>
      <c r="AX512" s="113"/>
      <c r="AY512" s="113"/>
      <c r="AZ512" s="113"/>
      <c r="BA512" s="113"/>
      <c r="BB512" s="113"/>
      <c r="BC512" s="113"/>
      <c r="BD512" s="113"/>
      <c r="BE512" s="113"/>
      <c r="BF512" s="113"/>
      <c r="BG512" s="113"/>
      <c r="BH512" s="113"/>
      <c r="BI512" s="113"/>
      <c r="BJ512" s="113"/>
      <c r="BK512" s="113"/>
      <c r="BL512" s="113"/>
      <c r="BM512" s="113"/>
      <c r="BN512" s="113"/>
      <c r="BO512" s="113"/>
      <c r="BP512" s="113"/>
      <c r="BQ512" s="113"/>
      <c r="BR512" s="113"/>
      <c r="BS512" s="113"/>
      <c r="BT512" s="113"/>
      <c r="BU512" s="113"/>
      <c r="BV512" s="113"/>
      <c r="BW512" s="113"/>
      <c r="BX512" s="113"/>
      <c r="BY512" s="113"/>
      <c r="BZ512" s="113"/>
      <c r="CA512" s="113"/>
      <c r="CB512" s="113"/>
      <c r="CC512" s="113"/>
      <c r="CD512" s="113"/>
      <c r="CE512" s="113"/>
      <c r="CF512" s="113"/>
      <c r="CG512" s="113"/>
      <c r="CH512" s="113"/>
      <c r="CI512" s="113"/>
      <c r="CJ512" s="113"/>
      <c r="CK512" s="113"/>
      <c r="CL512" s="113"/>
      <c r="CM512" s="113"/>
    </row>
    <row r="513" spans="6:91" x14ac:dyDescent="0.25">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3"/>
      <c r="AL513" s="113"/>
      <c r="AM513" s="113"/>
      <c r="AN513" s="113"/>
      <c r="AO513" s="113"/>
      <c r="AP513" s="113"/>
      <c r="AQ513" s="113"/>
      <c r="AR513" s="113"/>
      <c r="AS513" s="113"/>
      <c r="AT513" s="113"/>
      <c r="AU513" s="113"/>
      <c r="AV513" s="113"/>
      <c r="AW513" s="113"/>
      <c r="AX513" s="113"/>
      <c r="AY513" s="113"/>
      <c r="AZ513" s="113"/>
      <c r="BA513" s="113"/>
      <c r="BB513" s="113"/>
      <c r="BC513" s="113"/>
      <c r="BD513" s="113"/>
      <c r="BE513" s="113"/>
      <c r="BF513" s="113"/>
      <c r="BG513" s="113"/>
      <c r="BH513" s="113"/>
      <c r="BI513" s="113"/>
      <c r="BJ513" s="113"/>
      <c r="BK513" s="113"/>
      <c r="BL513" s="113"/>
      <c r="BM513" s="113"/>
      <c r="BN513" s="113"/>
      <c r="BO513" s="113"/>
      <c r="BP513" s="113"/>
      <c r="BQ513" s="113"/>
      <c r="BR513" s="113"/>
      <c r="BS513" s="113"/>
      <c r="BT513" s="113"/>
      <c r="BU513" s="113"/>
      <c r="BV513" s="113"/>
      <c r="BW513" s="113"/>
      <c r="BX513" s="113"/>
      <c r="BY513" s="113"/>
      <c r="BZ513" s="113"/>
      <c r="CA513" s="113"/>
      <c r="CB513" s="113"/>
      <c r="CC513" s="113"/>
      <c r="CD513" s="113"/>
      <c r="CE513" s="113"/>
      <c r="CF513" s="113"/>
      <c r="CG513" s="113"/>
      <c r="CH513" s="113"/>
      <c r="CI513" s="113"/>
      <c r="CJ513" s="113"/>
      <c r="CK513" s="113"/>
      <c r="CL513" s="113"/>
      <c r="CM513" s="113"/>
    </row>
    <row r="514" spans="6:91" x14ac:dyDescent="0.25">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3"/>
      <c r="AL514" s="113"/>
      <c r="AM514" s="113"/>
      <c r="AN514" s="113"/>
      <c r="AO514" s="113"/>
      <c r="AP514" s="113"/>
      <c r="AQ514" s="113"/>
      <c r="AR514" s="113"/>
      <c r="AS514" s="113"/>
      <c r="AT514" s="113"/>
      <c r="AU514" s="113"/>
      <c r="AV514" s="113"/>
      <c r="AW514" s="113"/>
      <c r="AX514" s="113"/>
      <c r="AY514" s="113"/>
      <c r="AZ514" s="113"/>
      <c r="BA514" s="113"/>
      <c r="BB514" s="113"/>
      <c r="BC514" s="113"/>
      <c r="BD514" s="113"/>
      <c r="BE514" s="113"/>
      <c r="BF514" s="113"/>
      <c r="BG514" s="113"/>
      <c r="BH514" s="113"/>
      <c r="BI514" s="113"/>
      <c r="BJ514" s="113"/>
      <c r="BK514" s="113"/>
      <c r="BL514" s="113"/>
      <c r="BM514" s="113"/>
      <c r="BN514" s="113"/>
      <c r="BO514" s="113"/>
      <c r="BP514" s="113"/>
      <c r="BQ514" s="113"/>
      <c r="BR514" s="113"/>
      <c r="BS514" s="113"/>
      <c r="BT514" s="113"/>
      <c r="BU514" s="113"/>
      <c r="BV514" s="113"/>
      <c r="BW514" s="113"/>
      <c r="BX514" s="113"/>
      <c r="BY514" s="113"/>
      <c r="BZ514" s="113"/>
      <c r="CA514" s="113"/>
      <c r="CB514" s="113"/>
      <c r="CC514" s="113"/>
      <c r="CD514" s="113"/>
      <c r="CE514" s="113"/>
      <c r="CF514" s="113"/>
      <c r="CG514" s="113"/>
      <c r="CH514" s="113"/>
      <c r="CI514" s="113"/>
      <c r="CJ514" s="113"/>
      <c r="CK514" s="113"/>
      <c r="CL514" s="113"/>
      <c r="CM514" s="113"/>
    </row>
    <row r="515" spans="6:91" x14ac:dyDescent="0.25">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3"/>
      <c r="AL515" s="113"/>
      <c r="AM515" s="113"/>
      <c r="AN515" s="113"/>
      <c r="AO515" s="113"/>
      <c r="AP515" s="113"/>
      <c r="AQ515" s="113"/>
      <c r="AR515" s="113"/>
      <c r="AS515" s="113"/>
      <c r="AT515" s="113"/>
      <c r="AU515" s="113"/>
      <c r="AV515" s="113"/>
      <c r="AW515" s="113"/>
      <c r="AX515" s="113"/>
      <c r="AY515" s="113"/>
      <c r="AZ515" s="113"/>
      <c r="BA515" s="113"/>
      <c r="BB515" s="113"/>
      <c r="BC515" s="113"/>
      <c r="BD515" s="113"/>
      <c r="BE515" s="113"/>
      <c r="BF515" s="113"/>
      <c r="BG515" s="113"/>
      <c r="BH515" s="113"/>
      <c r="BI515" s="113"/>
      <c r="BJ515" s="113"/>
      <c r="BK515" s="113"/>
      <c r="BL515" s="113"/>
      <c r="BM515" s="113"/>
      <c r="BN515" s="113"/>
      <c r="BO515" s="113"/>
      <c r="BP515" s="113"/>
      <c r="BQ515" s="113"/>
      <c r="BR515" s="113"/>
      <c r="BS515" s="113"/>
      <c r="BT515" s="113"/>
      <c r="BU515" s="113"/>
      <c r="BV515" s="113"/>
      <c r="BW515" s="113"/>
      <c r="BX515" s="113"/>
      <c r="BY515" s="113"/>
      <c r="BZ515" s="113"/>
      <c r="CA515" s="113"/>
      <c r="CB515" s="113"/>
      <c r="CC515" s="113"/>
      <c r="CD515" s="113"/>
      <c r="CE515" s="113"/>
      <c r="CF515" s="113"/>
      <c r="CG515" s="113"/>
      <c r="CH515" s="113"/>
      <c r="CI515" s="113"/>
      <c r="CJ515" s="113"/>
      <c r="CK515" s="113"/>
      <c r="CL515" s="113"/>
      <c r="CM515" s="113"/>
    </row>
    <row r="516" spans="6:91" x14ac:dyDescent="0.25">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3"/>
      <c r="AL516" s="113"/>
      <c r="AM516" s="113"/>
      <c r="AN516" s="113"/>
      <c r="AO516" s="113"/>
      <c r="AP516" s="113"/>
      <c r="AQ516" s="113"/>
      <c r="AR516" s="113"/>
      <c r="AS516" s="113"/>
      <c r="AT516" s="113"/>
      <c r="AU516" s="113"/>
      <c r="AV516" s="113"/>
      <c r="AW516" s="113"/>
      <c r="AX516" s="113"/>
      <c r="AY516" s="113"/>
      <c r="AZ516" s="113"/>
      <c r="BA516" s="113"/>
      <c r="BB516" s="113"/>
      <c r="BC516" s="113"/>
      <c r="BD516" s="113"/>
      <c r="BE516" s="113"/>
      <c r="BF516" s="113"/>
      <c r="BG516" s="113"/>
      <c r="BH516" s="113"/>
      <c r="BI516" s="113"/>
      <c r="BJ516" s="113"/>
      <c r="BK516" s="113"/>
      <c r="BL516" s="113"/>
      <c r="BM516" s="113"/>
      <c r="BN516" s="113"/>
      <c r="BO516" s="113"/>
      <c r="BP516" s="113"/>
      <c r="BQ516" s="113"/>
      <c r="BR516" s="113"/>
      <c r="BS516" s="113"/>
      <c r="BT516" s="113"/>
      <c r="BU516" s="113"/>
      <c r="BV516" s="113"/>
      <c r="BW516" s="113"/>
      <c r="BX516" s="113"/>
      <c r="BY516" s="113"/>
      <c r="BZ516" s="113"/>
      <c r="CA516" s="113"/>
      <c r="CB516" s="113"/>
      <c r="CC516" s="113"/>
      <c r="CD516" s="113"/>
      <c r="CE516" s="113"/>
      <c r="CF516" s="113"/>
      <c r="CG516" s="113"/>
      <c r="CH516" s="113"/>
      <c r="CI516" s="113"/>
      <c r="CJ516" s="113"/>
      <c r="CK516" s="113"/>
      <c r="CL516" s="113"/>
      <c r="CM516" s="113"/>
    </row>
    <row r="517" spans="6:91" x14ac:dyDescent="0.25">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3"/>
      <c r="AY517" s="113"/>
      <c r="AZ517" s="113"/>
      <c r="BA517" s="113"/>
      <c r="BB517" s="113"/>
      <c r="BC517" s="113"/>
      <c r="BD517" s="113"/>
      <c r="BE517" s="113"/>
      <c r="BF517" s="113"/>
      <c r="BG517" s="113"/>
      <c r="BH517" s="113"/>
      <c r="BI517" s="113"/>
      <c r="BJ517" s="113"/>
      <c r="BK517" s="113"/>
      <c r="BL517" s="113"/>
      <c r="BM517" s="113"/>
      <c r="BN517" s="113"/>
      <c r="BO517" s="113"/>
      <c r="BP517" s="113"/>
      <c r="BQ517" s="113"/>
      <c r="BR517" s="113"/>
      <c r="BS517" s="113"/>
      <c r="BT517" s="113"/>
      <c r="BU517" s="113"/>
      <c r="BV517" s="113"/>
      <c r="BW517" s="113"/>
      <c r="BX517" s="113"/>
      <c r="BY517" s="113"/>
      <c r="BZ517" s="113"/>
      <c r="CA517" s="113"/>
      <c r="CB517" s="113"/>
      <c r="CC517" s="113"/>
      <c r="CD517" s="113"/>
      <c r="CE517" s="113"/>
      <c r="CF517" s="113"/>
      <c r="CG517" s="113"/>
      <c r="CH517" s="113"/>
      <c r="CI517" s="113"/>
      <c r="CJ517" s="113"/>
      <c r="CK517" s="113"/>
      <c r="CL517" s="113"/>
      <c r="CM517" s="113"/>
    </row>
    <row r="518" spans="6:91" x14ac:dyDescent="0.25">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3"/>
      <c r="AY518" s="113"/>
      <c r="AZ518" s="113"/>
      <c r="BA518" s="113"/>
      <c r="BB518" s="113"/>
      <c r="BC518" s="113"/>
      <c r="BD518" s="113"/>
      <c r="BE518" s="113"/>
      <c r="BF518" s="113"/>
      <c r="BG518" s="113"/>
      <c r="BH518" s="113"/>
      <c r="BI518" s="113"/>
      <c r="BJ518" s="113"/>
      <c r="BK518" s="113"/>
      <c r="BL518" s="113"/>
      <c r="BM518" s="113"/>
      <c r="BN518" s="113"/>
      <c r="BO518" s="113"/>
      <c r="BP518" s="113"/>
      <c r="BQ518" s="113"/>
      <c r="BR518" s="113"/>
      <c r="BS518" s="113"/>
      <c r="BT518" s="113"/>
      <c r="BU518" s="113"/>
      <c r="BV518" s="113"/>
      <c r="BW518" s="113"/>
      <c r="BX518" s="113"/>
      <c r="BY518" s="113"/>
      <c r="BZ518" s="113"/>
      <c r="CA518" s="113"/>
      <c r="CB518" s="113"/>
      <c r="CC518" s="113"/>
      <c r="CD518" s="113"/>
      <c r="CE518" s="113"/>
      <c r="CF518" s="113"/>
      <c r="CG518" s="113"/>
      <c r="CH518" s="113"/>
      <c r="CI518" s="113"/>
      <c r="CJ518" s="113"/>
      <c r="CK518" s="113"/>
      <c r="CL518" s="113"/>
      <c r="CM518" s="113"/>
    </row>
    <row r="519" spans="6:91" x14ac:dyDescent="0.25">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3"/>
      <c r="AL519" s="113"/>
      <c r="AM519" s="113"/>
      <c r="AN519" s="113"/>
      <c r="AO519" s="113"/>
      <c r="AP519" s="113"/>
      <c r="AQ519" s="113"/>
      <c r="AR519" s="113"/>
      <c r="AS519" s="113"/>
      <c r="AT519" s="113"/>
      <c r="AU519" s="113"/>
      <c r="AV519" s="113"/>
      <c r="AW519" s="113"/>
      <c r="AX519" s="113"/>
      <c r="AY519" s="113"/>
      <c r="AZ519" s="113"/>
      <c r="BA519" s="113"/>
      <c r="BB519" s="113"/>
      <c r="BC519" s="113"/>
      <c r="BD519" s="113"/>
      <c r="BE519" s="113"/>
      <c r="BF519" s="113"/>
      <c r="BG519" s="113"/>
      <c r="BH519" s="113"/>
      <c r="BI519" s="113"/>
      <c r="BJ519" s="113"/>
      <c r="BK519" s="113"/>
      <c r="BL519" s="113"/>
      <c r="BM519" s="113"/>
      <c r="BN519" s="113"/>
      <c r="BO519" s="113"/>
      <c r="BP519" s="113"/>
      <c r="BQ519" s="113"/>
      <c r="BR519" s="113"/>
      <c r="BS519" s="113"/>
      <c r="BT519" s="113"/>
      <c r="BU519" s="113"/>
      <c r="BV519" s="113"/>
      <c r="BW519" s="113"/>
      <c r="BX519" s="113"/>
      <c r="BY519" s="113"/>
      <c r="BZ519" s="113"/>
      <c r="CA519" s="113"/>
      <c r="CB519" s="113"/>
      <c r="CC519" s="113"/>
      <c r="CD519" s="113"/>
      <c r="CE519" s="113"/>
      <c r="CF519" s="113"/>
      <c r="CG519" s="113"/>
      <c r="CH519" s="113"/>
      <c r="CI519" s="113"/>
      <c r="CJ519" s="113"/>
      <c r="CK519" s="113"/>
      <c r="CL519" s="113"/>
      <c r="CM519" s="113"/>
    </row>
    <row r="520" spans="6:91" x14ac:dyDescent="0.25">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3"/>
      <c r="AL520" s="113"/>
      <c r="AM520" s="113"/>
      <c r="AN520" s="113"/>
      <c r="AO520" s="113"/>
      <c r="AP520" s="113"/>
      <c r="AQ520" s="113"/>
      <c r="AR520" s="113"/>
      <c r="AS520" s="113"/>
      <c r="AT520" s="113"/>
      <c r="AU520" s="113"/>
      <c r="AV520" s="113"/>
      <c r="AW520" s="113"/>
      <c r="AX520" s="113"/>
      <c r="AY520" s="113"/>
      <c r="AZ520" s="113"/>
      <c r="BA520" s="113"/>
      <c r="BB520" s="113"/>
      <c r="BC520" s="113"/>
      <c r="BD520" s="113"/>
      <c r="BE520" s="113"/>
      <c r="BF520" s="113"/>
      <c r="BG520" s="113"/>
      <c r="BH520" s="113"/>
      <c r="BI520" s="113"/>
      <c r="BJ520" s="113"/>
      <c r="BK520" s="113"/>
      <c r="BL520" s="113"/>
      <c r="BM520" s="113"/>
      <c r="BN520" s="113"/>
      <c r="BO520" s="113"/>
      <c r="BP520" s="113"/>
      <c r="BQ520" s="113"/>
      <c r="BR520" s="113"/>
      <c r="BS520" s="113"/>
      <c r="BT520" s="113"/>
      <c r="BU520" s="113"/>
      <c r="BV520" s="113"/>
      <c r="BW520" s="113"/>
      <c r="BX520" s="113"/>
      <c r="BY520" s="113"/>
      <c r="BZ520" s="113"/>
      <c r="CA520" s="113"/>
      <c r="CB520" s="113"/>
      <c r="CC520" s="113"/>
      <c r="CD520" s="113"/>
      <c r="CE520" s="113"/>
      <c r="CF520" s="113"/>
      <c r="CG520" s="113"/>
      <c r="CH520" s="113"/>
      <c r="CI520" s="113"/>
      <c r="CJ520" s="113"/>
      <c r="CK520" s="113"/>
      <c r="CL520" s="113"/>
      <c r="CM520" s="113"/>
    </row>
    <row r="521" spans="6:91" x14ac:dyDescent="0.25">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3"/>
      <c r="AL521" s="113"/>
      <c r="AM521" s="113"/>
      <c r="AN521" s="113"/>
      <c r="AO521" s="113"/>
      <c r="AP521" s="113"/>
      <c r="AQ521" s="113"/>
      <c r="AR521" s="113"/>
      <c r="AS521" s="113"/>
      <c r="AT521" s="113"/>
      <c r="AU521" s="113"/>
      <c r="AV521" s="113"/>
      <c r="AW521" s="113"/>
      <c r="AX521" s="113"/>
      <c r="AY521" s="113"/>
      <c r="AZ521" s="113"/>
      <c r="BA521" s="113"/>
      <c r="BB521" s="113"/>
      <c r="BC521" s="113"/>
      <c r="BD521" s="113"/>
      <c r="BE521" s="113"/>
      <c r="BF521" s="113"/>
      <c r="BG521" s="113"/>
      <c r="BH521" s="113"/>
      <c r="BI521" s="113"/>
      <c r="BJ521" s="113"/>
      <c r="BK521" s="113"/>
      <c r="BL521" s="113"/>
      <c r="BM521" s="113"/>
      <c r="BN521" s="113"/>
      <c r="BO521" s="113"/>
      <c r="BP521" s="113"/>
      <c r="BQ521" s="113"/>
      <c r="BR521" s="113"/>
      <c r="BS521" s="113"/>
      <c r="BT521" s="113"/>
      <c r="BU521" s="113"/>
      <c r="BV521" s="113"/>
      <c r="BW521" s="113"/>
      <c r="BX521" s="113"/>
      <c r="BY521" s="113"/>
      <c r="BZ521" s="113"/>
      <c r="CA521" s="113"/>
      <c r="CB521" s="113"/>
      <c r="CC521" s="113"/>
      <c r="CD521" s="113"/>
      <c r="CE521" s="113"/>
      <c r="CF521" s="113"/>
      <c r="CG521" s="113"/>
      <c r="CH521" s="113"/>
      <c r="CI521" s="113"/>
      <c r="CJ521" s="113"/>
      <c r="CK521" s="113"/>
      <c r="CL521" s="113"/>
      <c r="CM521" s="113"/>
    </row>
    <row r="522" spans="6:91" x14ac:dyDescent="0.25">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3"/>
      <c r="AL522" s="113"/>
      <c r="AM522" s="113"/>
      <c r="AN522" s="113"/>
      <c r="AO522" s="113"/>
      <c r="AP522" s="113"/>
      <c r="AQ522" s="113"/>
      <c r="AR522" s="113"/>
      <c r="AS522" s="113"/>
      <c r="AT522" s="113"/>
      <c r="AU522" s="113"/>
      <c r="AV522" s="113"/>
      <c r="AW522" s="113"/>
      <c r="AX522" s="113"/>
      <c r="AY522" s="113"/>
      <c r="AZ522" s="113"/>
      <c r="BA522" s="113"/>
      <c r="BB522" s="113"/>
      <c r="BC522" s="113"/>
      <c r="BD522" s="113"/>
      <c r="BE522" s="113"/>
      <c r="BF522" s="113"/>
      <c r="BG522" s="113"/>
      <c r="BH522" s="113"/>
      <c r="BI522" s="113"/>
      <c r="BJ522" s="113"/>
      <c r="BK522" s="113"/>
      <c r="BL522" s="113"/>
      <c r="BM522" s="113"/>
      <c r="BN522" s="113"/>
      <c r="BO522" s="113"/>
      <c r="BP522" s="113"/>
      <c r="BQ522" s="113"/>
      <c r="BR522" s="113"/>
      <c r="BS522" s="113"/>
      <c r="BT522" s="113"/>
      <c r="BU522" s="113"/>
      <c r="BV522" s="113"/>
      <c r="BW522" s="113"/>
      <c r="BX522" s="113"/>
      <c r="BY522" s="113"/>
      <c r="BZ522" s="113"/>
      <c r="CA522" s="113"/>
      <c r="CB522" s="113"/>
      <c r="CC522" s="113"/>
      <c r="CD522" s="113"/>
      <c r="CE522" s="113"/>
      <c r="CF522" s="113"/>
      <c r="CG522" s="113"/>
      <c r="CH522" s="113"/>
      <c r="CI522" s="113"/>
      <c r="CJ522" s="113"/>
      <c r="CK522" s="113"/>
      <c r="CL522" s="113"/>
      <c r="CM522" s="113"/>
    </row>
    <row r="523" spans="6:91" x14ac:dyDescent="0.25">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3"/>
      <c r="AL523" s="113"/>
      <c r="AM523" s="113"/>
      <c r="AN523" s="113"/>
      <c r="AO523" s="113"/>
      <c r="AP523" s="113"/>
      <c r="AQ523" s="113"/>
      <c r="AR523" s="113"/>
      <c r="AS523" s="113"/>
      <c r="AT523" s="113"/>
      <c r="AU523" s="113"/>
      <c r="AV523" s="113"/>
      <c r="AW523" s="113"/>
      <c r="AX523" s="113"/>
      <c r="AY523" s="113"/>
      <c r="AZ523" s="113"/>
      <c r="BA523" s="113"/>
      <c r="BB523" s="113"/>
      <c r="BC523" s="113"/>
      <c r="BD523" s="113"/>
      <c r="BE523" s="113"/>
      <c r="BF523" s="113"/>
      <c r="BG523" s="113"/>
      <c r="BH523" s="113"/>
      <c r="BI523" s="113"/>
      <c r="BJ523" s="113"/>
      <c r="BK523" s="113"/>
      <c r="BL523" s="113"/>
      <c r="BM523" s="113"/>
      <c r="BN523" s="113"/>
      <c r="BO523" s="113"/>
      <c r="BP523" s="113"/>
      <c r="BQ523" s="113"/>
      <c r="BR523" s="113"/>
      <c r="BS523" s="113"/>
      <c r="BT523" s="113"/>
      <c r="BU523" s="113"/>
      <c r="BV523" s="113"/>
      <c r="BW523" s="113"/>
      <c r="BX523" s="113"/>
      <c r="BY523" s="113"/>
      <c r="BZ523" s="113"/>
      <c r="CA523" s="113"/>
      <c r="CB523" s="113"/>
      <c r="CC523" s="113"/>
      <c r="CD523" s="113"/>
      <c r="CE523" s="113"/>
      <c r="CF523" s="113"/>
      <c r="CG523" s="113"/>
      <c r="CH523" s="113"/>
      <c r="CI523" s="113"/>
      <c r="CJ523" s="113"/>
      <c r="CK523" s="113"/>
      <c r="CL523" s="113"/>
      <c r="CM523" s="113"/>
    </row>
    <row r="524" spans="6:91" x14ac:dyDescent="0.25">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3"/>
      <c r="AL524" s="113"/>
      <c r="AM524" s="113"/>
      <c r="AN524" s="113"/>
      <c r="AO524" s="113"/>
      <c r="AP524" s="113"/>
      <c r="AQ524" s="113"/>
      <c r="AR524" s="113"/>
      <c r="AS524" s="113"/>
      <c r="AT524" s="113"/>
      <c r="AU524" s="113"/>
      <c r="AV524" s="113"/>
      <c r="AW524" s="113"/>
      <c r="AX524" s="113"/>
      <c r="AY524" s="113"/>
      <c r="AZ524" s="113"/>
      <c r="BA524" s="113"/>
      <c r="BB524" s="113"/>
      <c r="BC524" s="113"/>
      <c r="BD524" s="113"/>
      <c r="BE524" s="113"/>
      <c r="BF524" s="113"/>
      <c r="BG524" s="113"/>
      <c r="BH524" s="113"/>
      <c r="BI524" s="113"/>
      <c r="BJ524" s="113"/>
      <c r="BK524" s="113"/>
      <c r="BL524" s="113"/>
      <c r="BM524" s="113"/>
      <c r="BN524" s="113"/>
      <c r="BO524" s="113"/>
      <c r="BP524" s="113"/>
      <c r="BQ524" s="113"/>
      <c r="BR524" s="113"/>
      <c r="BS524" s="113"/>
      <c r="BT524" s="113"/>
      <c r="BU524" s="113"/>
      <c r="BV524" s="113"/>
      <c r="BW524" s="113"/>
      <c r="BX524" s="113"/>
      <c r="BY524" s="113"/>
      <c r="BZ524" s="113"/>
      <c r="CA524" s="113"/>
      <c r="CB524" s="113"/>
      <c r="CC524" s="113"/>
      <c r="CD524" s="113"/>
      <c r="CE524" s="113"/>
      <c r="CF524" s="113"/>
      <c r="CG524" s="113"/>
      <c r="CH524" s="113"/>
      <c r="CI524" s="113"/>
      <c r="CJ524" s="113"/>
      <c r="CK524" s="113"/>
      <c r="CL524" s="113"/>
      <c r="CM524" s="113"/>
    </row>
    <row r="525" spans="6:91" x14ac:dyDescent="0.25">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3"/>
      <c r="AL525" s="113"/>
      <c r="AM525" s="113"/>
      <c r="AN525" s="113"/>
      <c r="AO525" s="113"/>
      <c r="AP525" s="113"/>
      <c r="AQ525" s="113"/>
      <c r="AR525" s="113"/>
      <c r="AS525" s="113"/>
      <c r="AT525" s="113"/>
      <c r="AU525" s="113"/>
      <c r="AV525" s="113"/>
      <c r="AW525" s="113"/>
      <c r="AX525" s="113"/>
      <c r="AY525" s="113"/>
      <c r="AZ525" s="113"/>
      <c r="BA525" s="113"/>
      <c r="BB525" s="113"/>
      <c r="BC525" s="113"/>
      <c r="BD525" s="113"/>
      <c r="BE525" s="113"/>
      <c r="BF525" s="113"/>
      <c r="BG525" s="113"/>
      <c r="BH525" s="113"/>
      <c r="BI525" s="113"/>
      <c r="BJ525" s="113"/>
      <c r="BK525" s="113"/>
      <c r="BL525" s="113"/>
      <c r="BM525" s="113"/>
      <c r="BN525" s="113"/>
      <c r="BO525" s="113"/>
      <c r="BP525" s="113"/>
      <c r="BQ525" s="113"/>
      <c r="BR525" s="113"/>
      <c r="BS525" s="113"/>
      <c r="BT525" s="113"/>
      <c r="BU525" s="113"/>
      <c r="BV525" s="113"/>
      <c r="BW525" s="113"/>
      <c r="BX525" s="113"/>
      <c r="BY525" s="113"/>
      <c r="BZ525" s="113"/>
      <c r="CA525" s="113"/>
      <c r="CB525" s="113"/>
      <c r="CC525" s="113"/>
      <c r="CD525" s="113"/>
      <c r="CE525" s="113"/>
      <c r="CF525" s="113"/>
      <c r="CG525" s="113"/>
      <c r="CH525" s="113"/>
      <c r="CI525" s="113"/>
      <c r="CJ525" s="113"/>
      <c r="CK525" s="113"/>
      <c r="CL525" s="113"/>
      <c r="CM525" s="113"/>
    </row>
    <row r="526" spans="6:91" x14ac:dyDescent="0.25">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3"/>
      <c r="AL526" s="113"/>
      <c r="AM526" s="113"/>
      <c r="AN526" s="113"/>
      <c r="AO526" s="113"/>
      <c r="AP526" s="113"/>
      <c r="AQ526" s="113"/>
      <c r="AR526" s="113"/>
      <c r="AS526" s="113"/>
      <c r="AT526" s="113"/>
      <c r="AU526" s="113"/>
      <c r="AV526" s="113"/>
      <c r="AW526" s="113"/>
      <c r="AX526" s="113"/>
      <c r="AY526" s="113"/>
      <c r="AZ526" s="113"/>
      <c r="BA526" s="113"/>
      <c r="BB526" s="113"/>
      <c r="BC526" s="113"/>
      <c r="BD526" s="113"/>
      <c r="BE526" s="113"/>
      <c r="BF526" s="113"/>
      <c r="BG526" s="113"/>
      <c r="BH526" s="113"/>
      <c r="BI526" s="113"/>
      <c r="BJ526" s="113"/>
      <c r="BK526" s="113"/>
      <c r="BL526" s="113"/>
      <c r="BM526" s="113"/>
      <c r="BN526" s="113"/>
      <c r="BO526" s="113"/>
      <c r="BP526" s="113"/>
      <c r="BQ526" s="113"/>
      <c r="BR526" s="113"/>
      <c r="BS526" s="113"/>
      <c r="BT526" s="113"/>
      <c r="BU526" s="113"/>
      <c r="BV526" s="113"/>
      <c r="BW526" s="113"/>
      <c r="BX526" s="113"/>
      <c r="BY526" s="113"/>
      <c r="BZ526" s="113"/>
      <c r="CA526" s="113"/>
      <c r="CB526" s="113"/>
      <c r="CC526" s="113"/>
      <c r="CD526" s="113"/>
      <c r="CE526" s="113"/>
      <c r="CF526" s="113"/>
      <c r="CG526" s="113"/>
      <c r="CH526" s="113"/>
      <c r="CI526" s="113"/>
      <c r="CJ526" s="113"/>
      <c r="CK526" s="113"/>
      <c r="CL526" s="113"/>
      <c r="CM526" s="113"/>
    </row>
    <row r="527" spans="6:91" x14ac:dyDescent="0.25">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3"/>
      <c r="AL527" s="113"/>
      <c r="AM527" s="113"/>
      <c r="AN527" s="113"/>
      <c r="AO527" s="113"/>
      <c r="AP527" s="113"/>
      <c r="AQ527" s="113"/>
      <c r="AR527" s="113"/>
      <c r="AS527" s="113"/>
      <c r="AT527" s="113"/>
      <c r="AU527" s="113"/>
      <c r="AV527" s="113"/>
      <c r="AW527" s="113"/>
      <c r="AX527" s="113"/>
      <c r="AY527" s="113"/>
      <c r="AZ527" s="113"/>
      <c r="BA527" s="113"/>
      <c r="BB527" s="113"/>
      <c r="BC527" s="113"/>
      <c r="BD527" s="113"/>
      <c r="BE527" s="113"/>
      <c r="BF527" s="113"/>
      <c r="BG527" s="113"/>
      <c r="BH527" s="113"/>
      <c r="BI527" s="113"/>
      <c r="BJ527" s="113"/>
      <c r="BK527" s="113"/>
      <c r="BL527" s="113"/>
      <c r="BM527" s="113"/>
      <c r="BN527" s="113"/>
      <c r="BO527" s="113"/>
      <c r="BP527" s="113"/>
      <c r="BQ527" s="113"/>
      <c r="BR527" s="113"/>
      <c r="BS527" s="113"/>
      <c r="BT527" s="113"/>
      <c r="BU527" s="113"/>
      <c r="BV527" s="113"/>
      <c r="BW527" s="113"/>
      <c r="BX527" s="113"/>
      <c r="BY527" s="113"/>
      <c r="BZ527" s="113"/>
      <c r="CA527" s="113"/>
      <c r="CB527" s="113"/>
      <c r="CC527" s="113"/>
      <c r="CD527" s="113"/>
      <c r="CE527" s="113"/>
      <c r="CF527" s="113"/>
      <c r="CG527" s="113"/>
      <c r="CH527" s="113"/>
      <c r="CI527" s="113"/>
      <c r="CJ527" s="113"/>
      <c r="CK527" s="113"/>
      <c r="CL527" s="113"/>
      <c r="CM527" s="113"/>
    </row>
    <row r="528" spans="6:91" x14ac:dyDescent="0.25">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3"/>
      <c r="AL528" s="113"/>
      <c r="AM528" s="113"/>
      <c r="AN528" s="113"/>
      <c r="AO528" s="113"/>
      <c r="AP528" s="113"/>
      <c r="AQ528" s="113"/>
      <c r="AR528" s="113"/>
      <c r="AS528" s="113"/>
      <c r="AT528" s="113"/>
      <c r="AU528" s="113"/>
      <c r="AV528" s="113"/>
      <c r="AW528" s="113"/>
      <c r="AX528" s="113"/>
      <c r="AY528" s="113"/>
      <c r="AZ528" s="113"/>
      <c r="BA528" s="113"/>
      <c r="BB528" s="113"/>
      <c r="BC528" s="113"/>
      <c r="BD528" s="113"/>
      <c r="BE528" s="113"/>
      <c r="BF528" s="113"/>
      <c r="BG528" s="113"/>
      <c r="BH528" s="113"/>
      <c r="BI528" s="113"/>
      <c r="BJ528" s="113"/>
      <c r="BK528" s="113"/>
      <c r="BL528" s="113"/>
      <c r="BM528" s="113"/>
      <c r="BN528" s="113"/>
      <c r="BO528" s="113"/>
      <c r="BP528" s="113"/>
      <c r="BQ528" s="113"/>
      <c r="BR528" s="113"/>
      <c r="BS528" s="113"/>
      <c r="BT528" s="113"/>
      <c r="BU528" s="113"/>
      <c r="BV528" s="113"/>
      <c r="BW528" s="113"/>
      <c r="BX528" s="113"/>
      <c r="BY528" s="113"/>
      <c r="BZ528" s="113"/>
      <c r="CA528" s="113"/>
      <c r="CB528" s="113"/>
      <c r="CC528" s="113"/>
      <c r="CD528" s="113"/>
      <c r="CE528" s="113"/>
      <c r="CF528" s="113"/>
      <c r="CG528" s="113"/>
      <c r="CH528" s="113"/>
      <c r="CI528" s="113"/>
      <c r="CJ528" s="113"/>
      <c r="CK528" s="113"/>
      <c r="CL528" s="113"/>
      <c r="CM528" s="113"/>
    </row>
    <row r="529" spans="6:91" x14ac:dyDescent="0.25">
      <c r="F529" s="113"/>
      <c r="G529" s="113"/>
      <c r="H529" s="113"/>
      <c r="I529" s="113"/>
      <c r="J529" s="113"/>
      <c r="K529" s="113"/>
      <c r="L529" s="113"/>
      <c r="M529" s="113"/>
      <c r="N529" s="113"/>
      <c r="O529" s="113"/>
      <c r="P529" s="113"/>
      <c r="Q529" s="113"/>
      <c r="R529" s="113"/>
      <c r="S529" s="113"/>
      <c r="T529" s="113"/>
      <c r="U529" s="113"/>
      <c r="V529" s="113"/>
      <c r="W529" s="113"/>
      <c r="X529" s="113"/>
      <c r="Y529" s="113"/>
      <c r="Z529" s="113"/>
      <c r="AA529" s="113"/>
      <c r="AB529" s="113"/>
      <c r="AC529" s="113"/>
      <c r="AD529" s="113"/>
      <c r="AE529" s="113"/>
      <c r="AF529" s="113"/>
      <c r="AG529" s="113"/>
      <c r="AH529" s="113"/>
      <c r="AI529" s="113"/>
      <c r="AJ529" s="113"/>
      <c r="AK529" s="113"/>
      <c r="AL529" s="113"/>
      <c r="AM529" s="113"/>
      <c r="AN529" s="113"/>
      <c r="AO529" s="113"/>
      <c r="AP529" s="113"/>
      <c r="AQ529" s="113"/>
      <c r="AR529" s="113"/>
      <c r="AS529" s="113"/>
      <c r="AT529" s="113"/>
      <c r="AU529" s="113"/>
      <c r="AV529" s="113"/>
      <c r="AW529" s="113"/>
      <c r="AX529" s="113"/>
      <c r="AY529" s="113"/>
      <c r="AZ529" s="113"/>
      <c r="BA529" s="113"/>
      <c r="BB529" s="113"/>
      <c r="BC529" s="113"/>
      <c r="BD529" s="113"/>
      <c r="BE529" s="113"/>
      <c r="BF529" s="113"/>
      <c r="BG529" s="113"/>
      <c r="BH529" s="113"/>
      <c r="BI529" s="113"/>
      <c r="BJ529" s="113"/>
      <c r="BK529" s="113"/>
      <c r="BL529" s="113"/>
      <c r="BM529" s="113"/>
      <c r="BN529" s="113"/>
      <c r="BO529" s="113"/>
      <c r="BP529" s="113"/>
      <c r="BQ529" s="113"/>
      <c r="BR529" s="113"/>
      <c r="BS529" s="113"/>
      <c r="BT529" s="113"/>
      <c r="BU529" s="113"/>
      <c r="BV529" s="113"/>
      <c r="BW529" s="113"/>
      <c r="BX529" s="113"/>
      <c r="BY529" s="113"/>
      <c r="BZ529" s="113"/>
      <c r="CA529" s="113"/>
      <c r="CB529" s="113"/>
      <c r="CC529" s="113"/>
      <c r="CD529" s="113"/>
      <c r="CE529" s="113"/>
      <c r="CF529" s="113"/>
      <c r="CG529" s="113"/>
      <c r="CH529" s="113"/>
      <c r="CI529" s="113"/>
      <c r="CJ529" s="113"/>
      <c r="CK529" s="113"/>
      <c r="CL529" s="113"/>
      <c r="CM529" s="113"/>
    </row>
    <row r="530" spans="6:91" x14ac:dyDescent="0.25">
      <c r="F530" s="113"/>
      <c r="G530" s="113"/>
      <c r="H530" s="113"/>
      <c r="I530" s="113"/>
      <c r="J530" s="113"/>
      <c r="K530" s="113"/>
      <c r="L530" s="113"/>
      <c r="M530" s="113"/>
      <c r="N530" s="113"/>
      <c r="O530" s="113"/>
      <c r="P530" s="113"/>
      <c r="Q530" s="113"/>
      <c r="R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c r="AM530" s="113"/>
      <c r="AN530" s="113"/>
      <c r="AO530" s="113"/>
      <c r="AP530" s="113"/>
      <c r="AQ530" s="113"/>
      <c r="AR530" s="113"/>
      <c r="AS530" s="113"/>
      <c r="AT530" s="113"/>
      <c r="AU530" s="113"/>
      <c r="AV530" s="113"/>
      <c r="AW530" s="113"/>
      <c r="AX530" s="113"/>
      <c r="AY530" s="113"/>
      <c r="AZ530" s="113"/>
      <c r="BA530" s="113"/>
      <c r="BB530" s="113"/>
      <c r="BC530" s="113"/>
      <c r="BD530" s="113"/>
      <c r="BE530" s="113"/>
      <c r="BF530" s="113"/>
      <c r="BG530" s="113"/>
      <c r="BH530" s="113"/>
      <c r="BI530" s="113"/>
      <c r="BJ530" s="113"/>
      <c r="BK530" s="113"/>
      <c r="BL530" s="113"/>
      <c r="BM530" s="113"/>
      <c r="BN530" s="113"/>
      <c r="BO530" s="113"/>
      <c r="BP530" s="113"/>
      <c r="BQ530" s="113"/>
      <c r="BR530" s="113"/>
      <c r="BS530" s="113"/>
      <c r="BT530" s="113"/>
      <c r="BU530" s="113"/>
      <c r="BV530" s="113"/>
      <c r="BW530" s="113"/>
      <c r="BX530" s="113"/>
      <c r="BY530" s="113"/>
      <c r="BZ530" s="113"/>
      <c r="CA530" s="113"/>
      <c r="CB530" s="113"/>
      <c r="CC530" s="113"/>
      <c r="CD530" s="113"/>
      <c r="CE530" s="113"/>
      <c r="CF530" s="113"/>
      <c r="CG530" s="113"/>
      <c r="CH530" s="113"/>
      <c r="CI530" s="113"/>
      <c r="CJ530" s="113"/>
      <c r="CK530" s="113"/>
      <c r="CL530" s="113"/>
      <c r="CM530" s="113"/>
    </row>
    <row r="531" spans="6:91" x14ac:dyDescent="0.25">
      <c r="F531" s="113"/>
      <c r="G531" s="113"/>
      <c r="H531" s="113"/>
      <c r="I531" s="113"/>
      <c r="J531" s="113"/>
      <c r="K531" s="113"/>
      <c r="L531" s="113"/>
      <c r="M531" s="113"/>
      <c r="N531" s="113"/>
      <c r="O531" s="113"/>
      <c r="P531" s="113"/>
      <c r="Q531" s="113"/>
      <c r="R531" s="113"/>
      <c r="S531" s="113"/>
      <c r="T531" s="113"/>
      <c r="U531" s="113"/>
      <c r="V531" s="113"/>
      <c r="W531" s="113"/>
      <c r="X531" s="113"/>
      <c r="Y531" s="113"/>
      <c r="Z531" s="113"/>
      <c r="AA531" s="113"/>
      <c r="AB531" s="113"/>
      <c r="AC531" s="113"/>
      <c r="AD531" s="113"/>
      <c r="AE531" s="113"/>
      <c r="AF531" s="113"/>
      <c r="AG531" s="113"/>
      <c r="AH531" s="113"/>
      <c r="AI531" s="113"/>
      <c r="AJ531" s="113"/>
      <c r="AK531" s="113"/>
      <c r="AL531" s="113"/>
      <c r="AM531" s="113"/>
      <c r="AN531" s="113"/>
      <c r="AO531" s="113"/>
      <c r="AP531" s="113"/>
      <c r="AQ531" s="113"/>
      <c r="AR531" s="113"/>
      <c r="AS531" s="113"/>
      <c r="AT531" s="113"/>
      <c r="AU531" s="113"/>
      <c r="AV531" s="113"/>
      <c r="AW531" s="113"/>
      <c r="AX531" s="113"/>
      <c r="AY531" s="113"/>
      <c r="AZ531" s="113"/>
      <c r="BA531" s="113"/>
      <c r="BB531" s="113"/>
      <c r="BC531" s="113"/>
      <c r="BD531" s="113"/>
      <c r="BE531" s="113"/>
      <c r="BF531" s="113"/>
      <c r="BG531" s="113"/>
      <c r="BH531" s="113"/>
      <c r="BI531" s="113"/>
      <c r="BJ531" s="113"/>
      <c r="BK531" s="113"/>
      <c r="BL531" s="113"/>
      <c r="BM531" s="113"/>
      <c r="BN531" s="113"/>
      <c r="BO531" s="113"/>
      <c r="BP531" s="113"/>
      <c r="BQ531" s="113"/>
      <c r="BR531" s="113"/>
      <c r="BS531" s="113"/>
      <c r="BT531" s="113"/>
      <c r="BU531" s="113"/>
      <c r="BV531" s="113"/>
      <c r="BW531" s="113"/>
      <c r="BX531" s="113"/>
      <c r="BY531" s="113"/>
      <c r="BZ531" s="113"/>
      <c r="CA531" s="113"/>
      <c r="CB531" s="113"/>
      <c r="CC531" s="113"/>
      <c r="CD531" s="113"/>
      <c r="CE531" s="113"/>
      <c r="CF531" s="113"/>
      <c r="CG531" s="113"/>
      <c r="CH531" s="113"/>
      <c r="CI531" s="113"/>
      <c r="CJ531" s="113"/>
      <c r="CK531" s="113"/>
      <c r="CL531" s="113"/>
      <c r="CM531" s="113"/>
    </row>
    <row r="532" spans="6:91" x14ac:dyDescent="0.25">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3"/>
      <c r="AL532" s="113"/>
      <c r="AM532" s="113"/>
      <c r="AN532" s="113"/>
      <c r="AO532" s="113"/>
      <c r="AP532" s="113"/>
      <c r="AQ532" s="113"/>
      <c r="AR532" s="113"/>
      <c r="AS532" s="113"/>
      <c r="AT532" s="113"/>
      <c r="AU532" s="113"/>
      <c r="AV532" s="113"/>
      <c r="AW532" s="113"/>
      <c r="AX532" s="113"/>
      <c r="AY532" s="113"/>
      <c r="AZ532" s="113"/>
      <c r="BA532" s="113"/>
      <c r="BB532" s="113"/>
      <c r="BC532" s="113"/>
      <c r="BD532" s="113"/>
      <c r="BE532" s="113"/>
      <c r="BF532" s="113"/>
      <c r="BG532" s="113"/>
      <c r="BH532" s="113"/>
      <c r="BI532" s="113"/>
      <c r="BJ532" s="113"/>
      <c r="BK532" s="113"/>
      <c r="BL532" s="113"/>
      <c r="BM532" s="113"/>
      <c r="BN532" s="113"/>
      <c r="BO532" s="113"/>
      <c r="BP532" s="113"/>
      <c r="BQ532" s="113"/>
      <c r="BR532" s="113"/>
      <c r="BS532" s="113"/>
      <c r="BT532" s="113"/>
      <c r="BU532" s="113"/>
      <c r="BV532" s="113"/>
      <c r="BW532" s="113"/>
      <c r="BX532" s="113"/>
      <c r="BY532" s="113"/>
      <c r="BZ532" s="113"/>
      <c r="CA532" s="113"/>
      <c r="CB532" s="113"/>
      <c r="CC532" s="113"/>
      <c r="CD532" s="113"/>
      <c r="CE532" s="113"/>
      <c r="CF532" s="113"/>
      <c r="CG532" s="113"/>
      <c r="CH532" s="113"/>
      <c r="CI532" s="113"/>
      <c r="CJ532" s="113"/>
      <c r="CK532" s="113"/>
      <c r="CL532" s="113"/>
      <c r="CM532" s="113"/>
    </row>
    <row r="533" spans="6:91" x14ac:dyDescent="0.25">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3"/>
      <c r="AL533" s="113"/>
      <c r="AM533" s="113"/>
      <c r="AN533" s="113"/>
      <c r="AO533" s="113"/>
      <c r="AP533" s="113"/>
      <c r="AQ533" s="113"/>
      <c r="AR533" s="113"/>
      <c r="AS533" s="113"/>
      <c r="AT533" s="113"/>
      <c r="AU533" s="113"/>
      <c r="AV533" s="113"/>
      <c r="AW533" s="113"/>
      <c r="AX533" s="113"/>
      <c r="AY533" s="113"/>
      <c r="AZ533" s="113"/>
      <c r="BA533" s="113"/>
      <c r="BB533" s="113"/>
      <c r="BC533" s="113"/>
      <c r="BD533" s="113"/>
      <c r="BE533" s="113"/>
      <c r="BF533" s="113"/>
      <c r="BG533" s="113"/>
      <c r="BH533" s="113"/>
      <c r="BI533" s="113"/>
      <c r="BJ533" s="113"/>
      <c r="BK533" s="113"/>
      <c r="BL533" s="113"/>
      <c r="BM533" s="113"/>
      <c r="BN533" s="113"/>
      <c r="BO533" s="113"/>
      <c r="BP533" s="113"/>
      <c r="BQ533" s="113"/>
      <c r="BR533" s="113"/>
      <c r="BS533" s="113"/>
      <c r="BT533" s="113"/>
      <c r="BU533" s="113"/>
      <c r="BV533" s="113"/>
      <c r="BW533" s="113"/>
      <c r="BX533" s="113"/>
      <c r="BY533" s="113"/>
      <c r="BZ533" s="113"/>
      <c r="CA533" s="113"/>
      <c r="CB533" s="113"/>
      <c r="CC533" s="113"/>
      <c r="CD533" s="113"/>
      <c r="CE533" s="113"/>
      <c r="CF533" s="113"/>
      <c r="CG533" s="113"/>
      <c r="CH533" s="113"/>
      <c r="CI533" s="113"/>
      <c r="CJ533" s="113"/>
      <c r="CK533" s="113"/>
      <c r="CL533" s="113"/>
      <c r="CM533" s="113"/>
    </row>
    <row r="534" spans="6:91" x14ac:dyDescent="0.25">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3"/>
      <c r="AL534" s="113"/>
      <c r="AM534" s="113"/>
      <c r="AN534" s="113"/>
      <c r="AO534" s="113"/>
      <c r="AP534" s="113"/>
      <c r="AQ534" s="113"/>
      <c r="AR534" s="113"/>
      <c r="AS534" s="113"/>
      <c r="AT534" s="113"/>
      <c r="AU534" s="113"/>
      <c r="AV534" s="113"/>
      <c r="AW534" s="113"/>
      <c r="AX534" s="113"/>
      <c r="AY534" s="113"/>
      <c r="AZ534" s="113"/>
      <c r="BA534" s="113"/>
      <c r="BB534" s="113"/>
      <c r="BC534" s="113"/>
      <c r="BD534" s="113"/>
      <c r="BE534" s="113"/>
      <c r="BF534" s="113"/>
      <c r="BG534" s="113"/>
      <c r="BH534" s="113"/>
      <c r="BI534" s="113"/>
      <c r="BJ534" s="113"/>
      <c r="BK534" s="113"/>
      <c r="BL534" s="113"/>
      <c r="BM534" s="113"/>
      <c r="BN534" s="113"/>
      <c r="BO534" s="113"/>
      <c r="BP534" s="113"/>
      <c r="BQ534" s="113"/>
      <c r="BR534" s="113"/>
      <c r="BS534" s="113"/>
      <c r="BT534" s="113"/>
      <c r="BU534" s="113"/>
      <c r="BV534" s="113"/>
      <c r="BW534" s="113"/>
      <c r="BX534" s="113"/>
      <c r="BY534" s="113"/>
      <c r="BZ534" s="113"/>
      <c r="CA534" s="113"/>
      <c r="CB534" s="113"/>
      <c r="CC534" s="113"/>
      <c r="CD534" s="113"/>
      <c r="CE534" s="113"/>
      <c r="CF534" s="113"/>
      <c r="CG534" s="113"/>
      <c r="CH534" s="113"/>
      <c r="CI534" s="113"/>
      <c r="CJ534" s="113"/>
      <c r="CK534" s="113"/>
      <c r="CL534" s="113"/>
      <c r="CM534" s="113"/>
    </row>
    <row r="535" spans="6:91" x14ac:dyDescent="0.25">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3"/>
      <c r="AY535" s="113"/>
      <c r="AZ535" s="113"/>
      <c r="BA535" s="113"/>
      <c r="BB535" s="113"/>
      <c r="BC535" s="113"/>
      <c r="BD535" s="113"/>
      <c r="BE535" s="113"/>
      <c r="BF535" s="113"/>
      <c r="BG535" s="113"/>
      <c r="BH535" s="113"/>
      <c r="BI535" s="113"/>
      <c r="BJ535" s="113"/>
      <c r="BK535" s="113"/>
      <c r="BL535" s="113"/>
      <c r="BM535" s="113"/>
      <c r="BN535" s="113"/>
      <c r="BO535" s="113"/>
      <c r="BP535" s="113"/>
      <c r="BQ535" s="113"/>
      <c r="BR535" s="113"/>
      <c r="BS535" s="113"/>
      <c r="BT535" s="113"/>
      <c r="BU535" s="113"/>
      <c r="BV535" s="113"/>
      <c r="BW535" s="113"/>
      <c r="BX535" s="113"/>
      <c r="BY535" s="113"/>
      <c r="BZ535" s="113"/>
      <c r="CA535" s="113"/>
      <c r="CB535" s="113"/>
      <c r="CC535" s="113"/>
      <c r="CD535" s="113"/>
      <c r="CE535" s="113"/>
      <c r="CF535" s="113"/>
      <c r="CG535" s="113"/>
      <c r="CH535" s="113"/>
      <c r="CI535" s="113"/>
      <c r="CJ535" s="113"/>
      <c r="CK535" s="113"/>
      <c r="CL535" s="113"/>
      <c r="CM535" s="113"/>
    </row>
    <row r="536" spans="6:91" x14ac:dyDescent="0.25">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3"/>
      <c r="AY536" s="113"/>
      <c r="AZ536" s="113"/>
      <c r="BA536" s="113"/>
      <c r="BB536" s="113"/>
      <c r="BC536" s="113"/>
      <c r="BD536" s="113"/>
      <c r="BE536" s="113"/>
      <c r="BF536" s="113"/>
      <c r="BG536" s="113"/>
      <c r="BH536" s="113"/>
      <c r="BI536" s="113"/>
      <c r="BJ536" s="113"/>
      <c r="BK536" s="113"/>
      <c r="BL536" s="113"/>
      <c r="BM536" s="113"/>
      <c r="BN536" s="113"/>
      <c r="BO536" s="113"/>
      <c r="BP536" s="113"/>
      <c r="BQ536" s="113"/>
      <c r="BR536" s="113"/>
      <c r="BS536" s="113"/>
      <c r="BT536" s="113"/>
      <c r="BU536" s="113"/>
      <c r="BV536" s="113"/>
      <c r="BW536" s="113"/>
      <c r="BX536" s="113"/>
      <c r="BY536" s="113"/>
      <c r="BZ536" s="113"/>
      <c r="CA536" s="113"/>
      <c r="CB536" s="113"/>
      <c r="CC536" s="113"/>
      <c r="CD536" s="113"/>
      <c r="CE536" s="113"/>
      <c r="CF536" s="113"/>
      <c r="CG536" s="113"/>
      <c r="CH536" s="113"/>
      <c r="CI536" s="113"/>
      <c r="CJ536" s="113"/>
      <c r="CK536" s="113"/>
      <c r="CL536" s="113"/>
      <c r="CM536" s="113"/>
    </row>
    <row r="537" spans="6:91" x14ac:dyDescent="0.25">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3"/>
      <c r="AY537" s="113"/>
      <c r="AZ537" s="113"/>
      <c r="BA537" s="113"/>
      <c r="BB537" s="113"/>
      <c r="BC537" s="113"/>
      <c r="BD537" s="113"/>
      <c r="BE537" s="113"/>
      <c r="BF537" s="113"/>
      <c r="BG537" s="113"/>
      <c r="BH537" s="113"/>
      <c r="BI537" s="113"/>
      <c r="BJ537" s="113"/>
      <c r="BK537" s="113"/>
      <c r="BL537" s="113"/>
      <c r="BM537" s="113"/>
      <c r="BN537" s="113"/>
      <c r="BO537" s="113"/>
      <c r="BP537" s="113"/>
      <c r="BQ537" s="113"/>
      <c r="BR537" s="113"/>
      <c r="BS537" s="113"/>
      <c r="BT537" s="113"/>
      <c r="BU537" s="113"/>
      <c r="BV537" s="113"/>
      <c r="BW537" s="113"/>
      <c r="BX537" s="113"/>
      <c r="BY537" s="113"/>
      <c r="BZ537" s="113"/>
      <c r="CA537" s="113"/>
      <c r="CB537" s="113"/>
      <c r="CC537" s="113"/>
      <c r="CD537" s="113"/>
      <c r="CE537" s="113"/>
      <c r="CF537" s="113"/>
      <c r="CG537" s="113"/>
      <c r="CH537" s="113"/>
      <c r="CI537" s="113"/>
      <c r="CJ537" s="113"/>
      <c r="CK537" s="113"/>
      <c r="CL537" s="113"/>
      <c r="CM537" s="113"/>
    </row>
    <row r="538" spans="6:91" x14ac:dyDescent="0.25">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3"/>
      <c r="AL538" s="113"/>
      <c r="AM538" s="113"/>
      <c r="AN538" s="113"/>
      <c r="AO538" s="113"/>
      <c r="AP538" s="113"/>
      <c r="AQ538" s="113"/>
      <c r="AR538" s="113"/>
      <c r="AS538" s="113"/>
      <c r="AT538" s="113"/>
      <c r="AU538" s="113"/>
      <c r="AV538" s="113"/>
      <c r="AW538" s="113"/>
      <c r="AX538" s="113"/>
      <c r="AY538" s="113"/>
      <c r="AZ538" s="113"/>
      <c r="BA538" s="113"/>
      <c r="BB538" s="113"/>
      <c r="BC538" s="113"/>
      <c r="BD538" s="113"/>
      <c r="BE538" s="113"/>
      <c r="BF538" s="113"/>
      <c r="BG538" s="113"/>
      <c r="BH538" s="113"/>
      <c r="BI538" s="113"/>
      <c r="BJ538" s="113"/>
      <c r="BK538" s="113"/>
      <c r="BL538" s="113"/>
      <c r="BM538" s="113"/>
      <c r="BN538" s="113"/>
      <c r="BO538" s="113"/>
      <c r="BP538" s="113"/>
      <c r="BQ538" s="113"/>
      <c r="BR538" s="113"/>
      <c r="BS538" s="113"/>
      <c r="BT538" s="113"/>
      <c r="BU538" s="113"/>
      <c r="BV538" s="113"/>
      <c r="BW538" s="113"/>
      <c r="BX538" s="113"/>
      <c r="BY538" s="113"/>
      <c r="BZ538" s="113"/>
      <c r="CA538" s="113"/>
      <c r="CB538" s="113"/>
      <c r="CC538" s="113"/>
      <c r="CD538" s="113"/>
      <c r="CE538" s="113"/>
      <c r="CF538" s="113"/>
      <c r="CG538" s="113"/>
      <c r="CH538" s="113"/>
      <c r="CI538" s="113"/>
      <c r="CJ538" s="113"/>
      <c r="CK538" s="113"/>
      <c r="CL538" s="113"/>
      <c r="CM538" s="113"/>
    </row>
    <row r="539" spans="6:91" x14ac:dyDescent="0.25">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3"/>
      <c r="AL539" s="113"/>
      <c r="AM539" s="113"/>
      <c r="AN539" s="113"/>
      <c r="AO539" s="113"/>
      <c r="AP539" s="113"/>
      <c r="AQ539" s="113"/>
      <c r="AR539" s="113"/>
      <c r="AS539" s="113"/>
      <c r="AT539" s="113"/>
      <c r="AU539" s="113"/>
      <c r="AV539" s="113"/>
      <c r="AW539" s="113"/>
      <c r="AX539" s="113"/>
      <c r="AY539" s="113"/>
      <c r="AZ539" s="113"/>
      <c r="BA539" s="113"/>
      <c r="BB539" s="113"/>
      <c r="BC539" s="113"/>
      <c r="BD539" s="113"/>
      <c r="BE539" s="113"/>
      <c r="BF539" s="113"/>
      <c r="BG539" s="113"/>
      <c r="BH539" s="113"/>
      <c r="BI539" s="113"/>
      <c r="BJ539" s="113"/>
      <c r="BK539" s="113"/>
      <c r="BL539" s="113"/>
      <c r="BM539" s="113"/>
      <c r="BN539" s="113"/>
      <c r="BO539" s="113"/>
      <c r="BP539" s="113"/>
      <c r="BQ539" s="113"/>
      <c r="BR539" s="113"/>
      <c r="BS539" s="113"/>
      <c r="BT539" s="113"/>
      <c r="BU539" s="113"/>
      <c r="BV539" s="113"/>
      <c r="BW539" s="113"/>
      <c r="BX539" s="113"/>
      <c r="BY539" s="113"/>
      <c r="BZ539" s="113"/>
      <c r="CA539" s="113"/>
      <c r="CB539" s="113"/>
      <c r="CC539" s="113"/>
      <c r="CD539" s="113"/>
      <c r="CE539" s="113"/>
      <c r="CF539" s="113"/>
      <c r="CG539" s="113"/>
      <c r="CH539" s="113"/>
      <c r="CI539" s="113"/>
      <c r="CJ539" s="113"/>
      <c r="CK539" s="113"/>
      <c r="CL539" s="113"/>
      <c r="CM539" s="113"/>
    </row>
    <row r="540" spans="6:91" x14ac:dyDescent="0.25">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3"/>
      <c r="AL540" s="113"/>
      <c r="AM540" s="113"/>
      <c r="AN540" s="113"/>
      <c r="AO540" s="113"/>
      <c r="AP540" s="113"/>
      <c r="AQ540" s="113"/>
      <c r="AR540" s="113"/>
      <c r="AS540" s="113"/>
      <c r="AT540" s="113"/>
      <c r="AU540" s="113"/>
      <c r="AV540" s="113"/>
      <c r="AW540" s="113"/>
      <c r="AX540" s="113"/>
      <c r="AY540" s="113"/>
      <c r="AZ540" s="113"/>
      <c r="BA540" s="113"/>
      <c r="BB540" s="113"/>
      <c r="BC540" s="113"/>
      <c r="BD540" s="113"/>
      <c r="BE540" s="113"/>
      <c r="BF540" s="113"/>
      <c r="BG540" s="113"/>
      <c r="BH540" s="113"/>
      <c r="BI540" s="113"/>
      <c r="BJ540" s="113"/>
      <c r="BK540" s="113"/>
      <c r="BL540" s="113"/>
      <c r="BM540" s="113"/>
      <c r="BN540" s="113"/>
      <c r="BO540" s="113"/>
      <c r="BP540" s="113"/>
      <c r="BQ540" s="113"/>
      <c r="BR540" s="113"/>
      <c r="BS540" s="113"/>
      <c r="BT540" s="113"/>
      <c r="BU540" s="113"/>
      <c r="BV540" s="113"/>
      <c r="BW540" s="113"/>
      <c r="BX540" s="113"/>
      <c r="BY540" s="113"/>
      <c r="BZ540" s="113"/>
      <c r="CA540" s="113"/>
      <c r="CB540" s="113"/>
      <c r="CC540" s="113"/>
      <c r="CD540" s="113"/>
      <c r="CE540" s="113"/>
      <c r="CF540" s="113"/>
      <c r="CG540" s="113"/>
      <c r="CH540" s="113"/>
      <c r="CI540" s="113"/>
      <c r="CJ540" s="113"/>
      <c r="CK540" s="113"/>
      <c r="CL540" s="113"/>
      <c r="CM540" s="113"/>
    </row>
    <row r="541" spans="6:91" x14ac:dyDescent="0.25">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3"/>
      <c r="AL541" s="113"/>
      <c r="AM541" s="113"/>
      <c r="AN541" s="113"/>
      <c r="AO541" s="113"/>
      <c r="AP541" s="113"/>
      <c r="AQ541" s="113"/>
      <c r="AR541" s="113"/>
      <c r="AS541" s="113"/>
      <c r="AT541" s="113"/>
      <c r="AU541" s="113"/>
      <c r="AV541" s="113"/>
      <c r="AW541" s="113"/>
      <c r="AX541" s="113"/>
      <c r="AY541" s="113"/>
      <c r="AZ541" s="113"/>
      <c r="BA541" s="113"/>
      <c r="BB541" s="113"/>
      <c r="BC541" s="113"/>
      <c r="BD541" s="113"/>
      <c r="BE541" s="113"/>
      <c r="BF541" s="113"/>
      <c r="BG541" s="113"/>
      <c r="BH541" s="113"/>
      <c r="BI541" s="113"/>
      <c r="BJ541" s="113"/>
      <c r="BK541" s="113"/>
      <c r="BL541" s="113"/>
      <c r="BM541" s="113"/>
      <c r="BN541" s="113"/>
      <c r="BO541" s="113"/>
      <c r="BP541" s="113"/>
      <c r="BQ541" s="113"/>
      <c r="BR541" s="113"/>
      <c r="BS541" s="113"/>
      <c r="BT541" s="113"/>
      <c r="BU541" s="113"/>
      <c r="BV541" s="113"/>
      <c r="BW541" s="113"/>
      <c r="BX541" s="113"/>
      <c r="BY541" s="113"/>
      <c r="BZ541" s="113"/>
      <c r="CA541" s="113"/>
      <c r="CB541" s="113"/>
      <c r="CC541" s="113"/>
      <c r="CD541" s="113"/>
      <c r="CE541" s="113"/>
      <c r="CF541" s="113"/>
      <c r="CG541" s="113"/>
      <c r="CH541" s="113"/>
      <c r="CI541" s="113"/>
      <c r="CJ541" s="113"/>
      <c r="CK541" s="113"/>
      <c r="CL541" s="113"/>
      <c r="CM541" s="113"/>
    </row>
    <row r="542" spans="6:91" x14ac:dyDescent="0.25">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3"/>
      <c r="AL542" s="113"/>
      <c r="AM542" s="113"/>
      <c r="AN542" s="113"/>
      <c r="AO542" s="113"/>
      <c r="AP542" s="113"/>
      <c r="AQ542" s="113"/>
      <c r="AR542" s="113"/>
      <c r="AS542" s="113"/>
      <c r="AT542" s="113"/>
      <c r="AU542" s="113"/>
      <c r="AV542" s="113"/>
      <c r="AW542" s="113"/>
      <c r="AX542" s="113"/>
      <c r="AY542" s="113"/>
      <c r="AZ542" s="113"/>
      <c r="BA542" s="113"/>
      <c r="BB542" s="113"/>
      <c r="BC542" s="113"/>
      <c r="BD542" s="113"/>
      <c r="BE542" s="113"/>
      <c r="BF542" s="113"/>
      <c r="BG542" s="113"/>
      <c r="BH542" s="113"/>
      <c r="BI542" s="113"/>
      <c r="BJ542" s="113"/>
      <c r="BK542" s="113"/>
      <c r="BL542" s="113"/>
      <c r="BM542" s="113"/>
      <c r="BN542" s="113"/>
      <c r="BO542" s="113"/>
      <c r="BP542" s="113"/>
      <c r="BQ542" s="113"/>
      <c r="BR542" s="113"/>
      <c r="BS542" s="113"/>
      <c r="BT542" s="113"/>
      <c r="BU542" s="113"/>
      <c r="BV542" s="113"/>
      <c r="BW542" s="113"/>
      <c r="BX542" s="113"/>
      <c r="BY542" s="113"/>
      <c r="BZ542" s="113"/>
      <c r="CA542" s="113"/>
      <c r="CB542" s="113"/>
      <c r="CC542" s="113"/>
      <c r="CD542" s="113"/>
      <c r="CE542" s="113"/>
      <c r="CF542" s="113"/>
      <c r="CG542" s="113"/>
      <c r="CH542" s="113"/>
      <c r="CI542" s="113"/>
      <c r="CJ542" s="113"/>
      <c r="CK542" s="113"/>
      <c r="CL542" s="113"/>
      <c r="CM542" s="113"/>
    </row>
    <row r="543" spans="6:91" x14ac:dyDescent="0.25">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3"/>
      <c r="AL543" s="113"/>
      <c r="AM543" s="113"/>
      <c r="AN543" s="113"/>
      <c r="AO543" s="113"/>
      <c r="AP543" s="113"/>
      <c r="AQ543" s="113"/>
      <c r="AR543" s="113"/>
      <c r="AS543" s="113"/>
      <c r="AT543" s="113"/>
      <c r="AU543" s="113"/>
      <c r="AV543" s="113"/>
      <c r="AW543" s="113"/>
      <c r="AX543" s="113"/>
      <c r="AY543" s="113"/>
      <c r="AZ543" s="113"/>
      <c r="BA543" s="113"/>
      <c r="BB543" s="113"/>
      <c r="BC543" s="113"/>
      <c r="BD543" s="113"/>
      <c r="BE543" s="113"/>
      <c r="BF543" s="113"/>
      <c r="BG543" s="113"/>
      <c r="BH543" s="113"/>
      <c r="BI543" s="113"/>
      <c r="BJ543" s="113"/>
      <c r="BK543" s="113"/>
      <c r="BL543" s="113"/>
      <c r="BM543" s="113"/>
      <c r="BN543" s="113"/>
      <c r="BO543" s="113"/>
      <c r="BP543" s="113"/>
      <c r="BQ543" s="113"/>
      <c r="BR543" s="113"/>
      <c r="BS543" s="113"/>
      <c r="BT543" s="113"/>
      <c r="BU543" s="113"/>
      <c r="BV543" s="113"/>
      <c r="BW543" s="113"/>
      <c r="BX543" s="113"/>
      <c r="BY543" s="113"/>
      <c r="BZ543" s="113"/>
      <c r="CA543" s="113"/>
      <c r="CB543" s="113"/>
      <c r="CC543" s="113"/>
      <c r="CD543" s="113"/>
      <c r="CE543" s="113"/>
      <c r="CF543" s="113"/>
      <c r="CG543" s="113"/>
      <c r="CH543" s="113"/>
      <c r="CI543" s="113"/>
      <c r="CJ543" s="113"/>
      <c r="CK543" s="113"/>
      <c r="CL543" s="113"/>
      <c r="CM543" s="113"/>
    </row>
    <row r="544" spans="6:91" x14ac:dyDescent="0.25">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3"/>
      <c r="AL544" s="113"/>
      <c r="AM544" s="113"/>
      <c r="AN544" s="113"/>
      <c r="AO544" s="113"/>
      <c r="AP544" s="113"/>
      <c r="AQ544" s="113"/>
      <c r="AR544" s="113"/>
      <c r="AS544" s="113"/>
      <c r="AT544" s="113"/>
      <c r="AU544" s="113"/>
      <c r="AV544" s="113"/>
      <c r="AW544" s="113"/>
      <c r="AX544" s="113"/>
      <c r="AY544" s="113"/>
      <c r="AZ544" s="113"/>
      <c r="BA544" s="113"/>
      <c r="BB544" s="113"/>
      <c r="BC544" s="113"/>
      <c r="BD544" s="113"/>
      <c r="BE544" s="113"/>
      <c r="BF544" s="113"/>
      <c r="BG544" s="113"/>
      <c r="BH544" s="113"/>
      <c r="BI544" s="113"/>
      <c r="BJ544" s="113"/>
      <c r="BK544" s="113"/>
      <c r="BL544" s="113"/>
      <c r="BM544" s="113"/>
      <c r="BN544" s="113"/>
      <c r="BO544" s="113"/>
      <c r="BP544" s="113"/>
      <c r="BQ544" s="113"/>
      <c r="BR544" s="113"/>
      <c r="BS544" s="113"/>
      <c r="BT544" s="113"/>
      <c r="BU544" s="113"/>
      <c r="BV544" s="113"/>
      <c r="BW544" s="113"/>
      <c r="BX544" s="113"/>
      <c r="BY544" s="113"/>
      <c r="BZ544" s="113"/>
      <c r="CA544" s="113"/>
      <c r="CB544" s="113"/>
      <c r="CC544" s="113"/>
      <c r="CD544" s="113"/>
      <c r="CE544" s="113"/>
      <c r="CF544" s="113"/>
      <c r="CG544" s="113"/>
      <c r="CH544" s="113"/>
      <c r="CI544" s="113"/>
      <c r="CJ544" s="113"/>
      <c r="CK544" s="113"/>
      <c r="CL544" s="113"/>
      <c r="CM544" s="113"/>
    </row>
    <row r="545" spans="6:91" x14ac:dyDescent="0.25">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3"/>
      <c r="AL545" s="113"/>
      <c r="AM545" s="113"/>
      <c r="AN545" s="113"/>
      <c r="AO545" s="113"/>
      <c r="AP545" s="113"/>
      <c r="AQ545" s="113"/>
      <c r="AR545" s="113"/>
      <c r="AS545" s="113"/>
      <c r="AT545" s="113"/>
      <c r="AU545" s="113"/>
      <c r="AV545" s="113"/>
      <c r="AW545" s="113"/>
      <c r="AX545" s="113"/>
      <c r="AY545" s="113"/>
      <c r="AZ545" s="113"/>
      <c r="BA545" s="113"/>
      <c r="BB545" s="113"/>
      <c r="BC545" s="113"/>
      <c r="BD545" s="113"/>
      <c r="BE545" s="113"/>
      <c r="BF545" s="113"/>
      <c r="BG545" s="113"/>
      <c r="BH545" s="113"/>
      <c r="BI545" s="113"/>
      <c r="BJ545" s="113"/>
      <c r="BK545" s="113"/>
      <c r="BL545" s="113"/>
      <c r="BM545" s="113"/>
      <c r="BN545" s="113"/>
      <c r="BO545" s="113"/>
      <c r="BP545" s="113"/>
      <c r="BQ545" s="113"/>
      <c r="BR545" s="113"/>
      <c r="BS545" s="113"/>
      <c r="BT545" s="113"/>
      <c r="BU545" s="113"/>
      <c r="BV545" s="113"/>
      <c r="BW545" s="113"/>
      <c r="BX545" s="113"/>
      <c r="BY545" s="113"/>
      <c r="BZ545" s="113"/>
      <c r="CA545" s="113"/>
      <c r="CB545" s="113"/>
      <c r="CC545" s="113"/>
      <c r="CD545" s="113"/>
      <c r="CE545" s="113"/>
      <c r="CF545" s="113"/>
      <c r="CG545" s="113"/>
      <c r="CH545" s="113"/>
      <c r="CI545" s="113"/>
      <c r="CJ545" s="113"/>
      <c r="CK545" s="113"/>
      <c r="CL545" s="113"/>
      <c r="CM545" s="113"/>
    </row>
    <row r="546" spans="6:91" x14ac:dyDescent="0.25">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3"/>
      <c r="AL546" s="113"/>
      <c r="AM546" s="113"/>
      <c r="AN546" s="113"/>
      <c r="AO546" s="113"/>
      <c r="AP546" s="113"/>
      <c r="AQ546" s="113"/>
      <c r="AR546" s="113"/>
      <c r="AS546" s="113"/>
      <c r="AT546" s="113"/>
      <c r="AU546" s="113"/>
      <c r="AV546" s="113"/>
      <c r="AW546" s="113"/>
      <c r="AX546" s="113"/>
      <c r="AY546" s="113"/>
      <c r="AZ546" s="113"/>
      <c r="BA546" s="113"/>
      <c r="BB546" s="113"/>
      <c r="BC546" s="113"/>
      <c r="BD546" s="113"/>
      <c r="BE546" s="113"/>
      <c r="BF546" s="113"/>
      <c r="BG546" s="113"/>
      <c r="BH546" s="113"/>
      <c r="BI546" s="113"/>
      <c r="BJ546" s="113"/>
      <c r="BK546" s="113"/>
      <c r="BL546" s="113"/>
      <c r="BM546" s="113"/>
      <c r="BN546" s="113"/>
      <c r="BO546" s="113"/>
      <c r="BP546" s="113"/>
      <c r="BQ546" s="113"/>
      <c r="BR546" s="113"/>
      <c r="BS546" s="113"/>
      <c r="BT546" s="113"/>
      <c r="BU546" s="113"/>
      <c r="BV546" s="113"/>
      <c r="BW546" s="113"/>
      <c r="BX546" s="113"/>
      <c r="BY546" s="113"/>
      <c r="BZ546" s="113"/>
      <c r="CA546" s="113"/>
      <c r="CB546" s="113"/>
      <c r="CC546" s="113"/>
      <c r="CD546" s="113"/>
      <c r="CE546" s="113"/>
      <c r="CF546" s="113"/>
      <c r="CG546" s="113"/>
      <c r="CH546" s="113"/>
      <c r="CI546" s="113"/>
      <c r="CJ546" s="113"/>
      <c r="CK546" s="113"/>
      <c r="CL546" s="113"/>
      <c r="CM546" s="113"/>
    </row>
    <row r="547" spans="6:91" x14ac:dyDescent="0.25">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3"/>
      <c r="AL547" s="113"/>
      <c r="AM547" s="113"/>
      <c r="AN547" s="113"/>
      <c r="AO547" s="113"/>
      <c r="AP547" s="113"/>
      <c r="AQ547" s="113"/>
      <c r="AR547" s="113"/>
      <c r="AS547" s="113"/>
      <c r="AT547" s="113"/>
      <c r="AU547" s="113"/>
      <c r="AV547" s="113"/>
      <c r="AW547" s="113"/>
      <c r="AX547" s="113"/>
      <c r="AY547" s="113"/>
      <c r="AZ547" s="113"/>
      <c r="BA547" s="113"/>
      <c r="BB547" s="113"/>
      <c r="BC547" s="113"/>
      <c r="BD547" s="113"/>
      <c r="BE547" s="113"/>
      <c r="BF547" s="113"/>
      <c r="BG547" s="113"/>
      <c r="BH547" s="113"/>
      <c r="BI547" s="113"/>
      <c r="BJ547" s="113"/>
      <c r="BK547" s="113"/>
      <c r="BL547" s="113"/>
      <c r="BM547" s="113"/>
      <c r="BN547" s="113"/>
      <c r="BO547" s="113"/>
      <c r="BP547" s="113"/>
      <c r="BQ547" s="113"/>
      <c r="BR547" s="113"/>
      <c r="BS547" s="113"/>
      <c r="BT547" s="113"/>
      <c r="BU547" s="113"/>
      <c r="BV547" s="113"/>
      <c r="BW547" s="113"/>
      <c r="BX547" s="113"/>
      <c r="BY547" s="113"/>
      <c r="BZ547" s="113"/>
      <c r="CA547" s="113"/>
      <c r="CB547" s="113"/>
      <c r="CC547" s="113"/>
      <c r="CD547" s="113"/>
      <c r="CE547" s="113"/>
      <c r="CF547" s="113"/>
      <c r="CG547" s="113"/>
      <c r="CH547" s="113"/>
      <c r="CI547" s="113"/>
      <c r="CJ547" s="113"/>
      <c r="CK547" s="113"/>
      <c r="CL547" s="113"/>
      <c r="CM547" s="113"/>
    </row>
    <row r="548" spans="6:91" x14ac:dyDescent="0.25">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3"/>
      <c r="AL548" s="113"/>
      <c r="AM548" s="113"/>
      <c r="AN548" s="113"/>
      <c r="AO548" s="113"/>
      <c r="AP548" s="113"/>
      <c r="AQ548" s="113"/>
      <c r="AR548" s="113"/>
      <c r="AS548" s="113"/>
      <c r="AT548" s="113"/>
      <c r="AU548" s="113"/>
      <c r="AV548" s="113"/>
      <c r="AW548" s="113"/>
      <c r="AX548" s="113"/>
      <c r="AY548" s="113"/>
      <c r="AZ548" s="113"/>
      <c r="BA548" s="113"/>
      <c r="BB548" s="113"/>
      <c r="BC548" s="113"/>
      <c r="BD548" s="113"/>
      <c r="BE548" s="113"/>
      <c r="BF548" s="113"/>
      <c r="BG548" s="113"/>
      <c r="BH548" s="113"/>
      <c r="BI548" s="113"/>
      <c r="BJ548" s="113"/>
      <c r="BK548" s="113"/>
      <c r="BL548" s="113"/>
      <c r="BM548" s="113"/>
      <c r="BN548" s="113"/>
      <c r="BO548" s="113"/>
      <c r="BP548" s="113"/>
      <c r="BQ548" s="113"/>
      <c r="BR548" s="113"/>
      <c r="BS548" s="113"/>
      <c r="BT548" s="113"/>
      <c r="BU548" s="113"/>
      <c r="BV548" s="113"/>
      <c r="BW548" s="113"/>
      <c r="BX548" s="113"/>
      <c r="BY548" s="113"/>
      <c r="BZ548" s="113"/>
      <c r="CA548" s="113"/>
      <c r="CB548" s="113"/>
      <c r="CC548" s="113"/>
      <c r="CD548" s="113"/>
      <c r="CE548" s="113"/>
      <c r="CF548" s="113"/>
      <c r="CG548" s="113"/>
      <c r="CH548" s="113"/>
      <c r="CI548" s="113"/>
      <c r="CJ548" s="113"/>
      <c r="CK548" s="113"/>
      <c r="CL548" s="113"/>
      <c r="CM548" s="113"/>
    </row>
    <row r="549" spans="6:91" x14ac:dyDescent="0.25">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3"/>
      <c r="AL549" s="113"/>
      <c r="AM549" s="113"/>
      <c r="AN549" s="113"/>
      <c r="AO549" s="113"/>
      <c r="AP549" s="113"/>
      <c r="AQ549" s="113"/>
      <c r="AR549" s="113"/>
      <c r="AS549" s="113"/>
      <c r="AT549" s="113"/>
      <c r="AU549" s="113"/>
      <c r="AV549" s="113"/>
      <c r="AW549" s="113"/>
      <c r="AX549" s="113"/>
      <c r="AY549" s="113"/>
      <c r="AZ549" s="113"/>
      <c r="BA549" s="113"/>
      <c r="BB549" s="113"/>
      <c r="BC549" s="113"/>
      <c r="BD549" s="113"/>
      <c r="BE549" s="113"/>
      <c r="BF549" s="113"/>
      <c r="BG549" s="113"/>
      <c r="BH549" s="113"/>
      <c r="BI549" s="113"/>
      <c r="BJ549" s="113"/>
      <c r="BK549" s="113"/>
      <c r="BL549" s="113"/>
      <c r="BM549" s="113"/>
      <c r="BN549" s="113"/>
      <c r="BO549" s="113"/>
      <c r="BP549" s="113"/>
      <c r="BQ549" s="113"/>
      <c r="BR549" s="113"/>
      <c r="BS549" s="113"/>
      <c r="BT549" s="113"/>
      <c r="BU549" s="113"/>
      <c r="BV549" s="113"/>
      <c r="BW549" s="113"/>
      <c r="BX549" s="113"/>
      <c r="BY549" s="113"/>
      <c r="BZ549" s="113"/>
      <c r="CA549" s="113"/>
      <c r="CB549" s="113"/>
      <c r="CC549" s="113"/>
      <c r="CD549" s="113"/>
      <c r="CE549" s="113"/>
      <c r="CF549" s="113"/>
      <c r="CG549" s="113"/>
      <c r="CH549" s="113"/>
      <c r="CI549" s="113"/>
      <c r="CJ549" s="113"/>
      <c r="CK549" s="113"/>
      <c r="CL549" s="113"/>
      <c r="CM549" s="113"/>
    </row>
    <row r="550" spans="6:91" x14ac:dyDescent="0.25">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3"/>
      <c r="AL550" s="113"/>
      <c r="AM550" s="113"/>
      <c r="AN550" s="113"/>
      <c r="AO550" s="113"/>
      <c r="AP550" s="113"/>
      <c r="AQ550" s="113"/>
      <c r="AR550" s="113"/>
      <c r="AS550" s="113"/>
      <c r="AT550" s="113"/>
      <c r="AU550" s="113"/>
      <c r="AV550" s="113"/>
      <c r="AW550" s="113"/>
      <c r="AX550" s="113"/>
      <c r="AY550" s="113"/>
      <c r="AZ550" s="113"/>
      <c r="BA550" s="113"/>
      <c r="BB550" s="113"/>
      <c r="BC550" s="113"/>
      <c r="BD550" s="113"/>
      <c r="BE550" s="113"/>
      <c r="BF550" s="113"/>
      <c r="BG550" s="113"/>
      <c r="BH550" s="113"/>
      <c r="BI550" s="113"/>
      <c r="BJ550" s="113"/>
      <c r="BK550" s="113"/>
      <c r="BL550" s="113"/>
      <c r="BM550" s="113"/>
      <c r="BN550" s="113"/>
      <c r="BO550" s="113"/>
      <c r="BP550" s="113"/>
      <c r="BQ550" s="113"/>
      <c r="BR550" s="113"/>
      <c r="BS550" s="113"/>
      <c r="BT550" s="113"/>
      <c r="BU550" s="113"/>
      <c r="BV550" s="113"/>
      <c r="BW550" s="113"/>
      <c r="BX550" s="113"/>
      <c r="BY550" s="113"/>
      <c r="BZ550" s="113"/>
      <c r="CA550" s="113"/>
      <c r="CB550" s="113"/>
      <c r="CC550" s="113"/>
      <c r="CD550" s="113"/>
      <c r="CE550" s="113"/>
      <c r="CF550" s="113"/>
      <c r="CG550" s="113"/>
      <c r="CH550" s="113"/>
      <c r="CI550" s="113"/>
      <c r="CJ550" s="113"/>
      <c r="CK550" s="113"/>
      <c r="CL550" s="113"/>
      <c r="CM550" s="113"/>
    </row>
    <row r="551" spans="6:91" x14ac:dyDescent="0.25">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3"/>
      <c r="AL551" s="113"/>
      <c r="AM551" s="113"/>
      <c r="AN551" s="113"/>
      <c r="AO551" s="113"/>
      <c r="AP551" s="113"/>
      <c r="AQ551" s="113"/>
      <c r="AR551" s="113"/>
      <c r="AS551" s="113"/>
      <c r="AT551" s="113"/>
      <c r="AU551" s="113"/>
      <c r="AV551" s="113"/>
      <c r="AW551" s="113"/>
      <c r="AX551" s="113"/>
      <c r="AY551" s="113"/>
      <c r="AZ551" s="113"/>
      <c r="BA551" s="113"/>
      <c r="BB551" s="113"/>
      <c r="BC551" s="113"/>
      <c r="BD551" s="113"/>
      <c r="BE551" s="113"/>
      <c r="BF551" s="113"/>
      <c r="BG551" s="113"/>
      <c r="BH551" s="113"/>
      <c r="BI551" s="113"/>
      <c r="BJ551" s="113"/>
      <c r="BK551" s="113"/>
      <c r="BL551" s="113"/>
      <c r="BM551" s="113"/>
      <c r="BN551" s="113"/>
      <c r="BO551" s="113"/>
      <c r="BP551" s="113"/>
      <c r="BQ551" s="113"/>
      <c r="BR551" s="113"/>
      <c r="BS551" s="113"/>
      <c r="BT551" s="113"/>
      <c r="BU551" s="113"/>
      <c r="BV551" s="113"/>
      <c r="BW551" s="113"/>
      <c r="BX551" s="113"/>
      <c r="BY551" s="113"/>
      <c r="BZ551" s="113"/>
      <c r="CA551" s="113"/>
      <c r="CB551" s="113"/>
      <c r="CC551" s="113"/>
      <c r="CD551" s="113"/>
      <c r="CE551" s="113"/>
      <c r="CF551" s="113"/>
      <c r="CG551" s="113"/>
      <c r="CH551" s="113"/>
      <c r="CI551" s="113"/>
      <c r="CJ551" s="113"/>
      <c r="CK551" s="113"/>
      <c r="CL551" s="113"/>
      <c r="CM551" s="113"/>
    </row>
    <row r="552" spans="6:91" x14ac:dyDescent="0.25">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3"/>
      <c r="AL552" s="113"/>
      <c r="AM552" s="113"/>
      <c r="AN552" s="113"/>
      <c r="AO552" s="113"/>
      <c r="AP552" s="113"/>
      <c r="AQ552" s="113"/>
      <c r="AR552" s="113"/>
      <c r="AS552" s="113"/>
      <c r="AT552" s="113"/>
      <c r="AU552" s="113"/>
      <c r="AV552" s="113"/>
      <c r="AW552" s="113"/>
      <c r="AX552" s="113"/>
      <c r="AY552" s="113"/>
      <c r="AZ552" s="113"/>
      <c r="BA552" s="113"/>
      <c r="BB552" s="113"/>
      <c r="BC552" s="113"/>
      <c r="BD552" s="113"/>
      <c r="BE552" s="113"/>
      <c r="BF552" s="113"/>
      <c r="BG552" s="113"/>
      <c r="BH552" s="113"/>
      <c r="BI552" s="113"/>
      <c r="BJ552" s="113"/>
      <c r="BK552" s="113"/>
      <c r="BL552" s="113"/>
      <c r="BM552" s="113"/>
      <c r="BN552" s="113"/>
      <c r="BO552" s="113"/>
      <c r="BP552" s="113"/>
      <c r="BQ552" s="113"/>
      <c r="BR552" s="113"/>
      <c r="BS552" s="113"/>
      <c r="BT552" s="113"/>
      <c r="BU552" s="113"/>
      <c r="BV552" s="113"/>
      <c r="BW552" s="113"/>
      <c r="BX552" s="113"/>
      <c r="BY552" s="113"/>
      <c r="BZ552" s="113"/>
      <c r="CA552" s="113"/>
      <c r="CB552" s="113"/>
      <c r="CC552" s="113"/>
      <c r="CD552" s="113"/>
      <c r="CE552" s="113"/>
      <c r="CF552" s="113"/>
      <c r="CG552" s="113"/>
      <c r="CH552" s="113"/>
      <c r="CI552" s="113"/>
      <c r="CJ552" s="113"/>
      <c r="CK552" s="113"/>
      <c r="CL552" s="113"/>
      <c r="CM552" s="113"/>
    </row>
    <row r="553" spans="6:91" x14ac:dyDescent="0.25">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3"/>
      <c r="AL553" s="113"/>
      <c r="AM553" s="113"/>
      <c r="AN553" s="113"/>
      <c r="AO553" s="113"/>
      <c r="AP553" s="113"/>
      <c r="AQ553" s="113"/>
      <c r="AR553" s="113"/>
      <c r="AS553" s="113"/>
      <c r="AT553" s="113"/>
      <c r="AU553" s="113"/>
      <c r="AV553" s="113"/>
      <c r="AW553" s="113"/>
      <c r="AX553" s="113"/>
      <c r="AY553" s="113"/>
      <c r="AZ553" s="113"/>
      <c r="BA553" s="113"/>
      <c r="BB553" s="113"/>
      <c r="BC553" s="113"/>
      <c r="BD553" s="113"/>
      <c r="BE553" s="113"/>
      <c r="BF553" s="113"/>
      <c r="BG553" s="113"/>
      <c r="BH553" s="113"/>
      <c r="BI553" s="113"/>
      <c r="BJ553" s="113"/>
      <c r="BK553" s="113"/>
      <c r="BL553" s="113"/>
      <c r="BM553" s="113"/>
      <c r="BN553" s="113"/>
      <c r="BO553" s="113"/>
      <c r="BP553" s="113"/>
      <c r="BQ553" s="113"/>
      <c r="BR553" s="113"/>
      <c r="BS553" s="113"/>
      <c r="BT553" s="113"/>
      <c r="BU553" s="113"/>
      <c r="BV553" s="113"/>
      <c r="BW553" s="113"/>
      <c r="BX553" s="113"/>
      <c r="BY553" s="113"/>
      <c r="BZ553" s="113"/>
      <c r="CA553" s="113"/>
      <c r="CB553" s="113"/>
      <c r="CC553" s="113"/>
      <c r="CD553" s="113"/>
      <c r="CE553" s="113"/>
      <c r="CF553" s="113"/>
      <c r="CG553" s="113"/>
      <c r="CH553" s="113"/>
      <c r="CI553" s="113"/>
      <c r="CJ553" s="113"/>
      <c r="CK553" s="113"/>
      <c r="CL553" s="113"/>
      <c r="CM553" s="113"/>
    </row>
    <row r="554" spans="6:91" x14ac:dyDescent="0.25">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3"/>
      <c r="AL554" s="113"/>
      <c r="AM554" s="113"/>
      <c r="AN554" s="113"/>
      <c r="AO554" s="113"/>
      <c r="AP554" s="113"/>
      <c r="AQ554" s="113"/>
      <c r="AR554" s="113"/>
      <c r="AS554" s="113"/>
      <c r="AT554" s="113"/>
      <c r="AU554" s="113"/>
      <c r="AV554" s="113"/>
      <c r="AW554" s="113"/>
      <c r="AX554" s="113"/>
      <c r="AY554" s="113"/>
      <c r="AZ554" s="113"/>
      <c r="BA554" s="113"/>
      <c r="BB554" s="113"/>
      <c r="BC554" s="113"/>
      <c r="BD554" s="113"/>
      <c r="BE554" s="113"/>
      <c r="BF554" s="113"/>
      <c r="BG554" s="113"/>
      <c r="BH554" s="113"/>
      <c r="BI554" s="113"/>
      <c r="BJ554" s="113"/>
      <c r="BK554" s="113"/>
      <c r="BL554" s="113"/>
      <c r="BM554" s="113"/>
      <c r="BN554" s="113"/>
      <c r="BO554" s="113"/>
      <c r="BP554" s="113"/>
      <c r="BQ554" s="113"/>
      <c r="BR554" s="113"/>
      <c r="BS554" s="113"/>
      <c r="BT554" s="113"/>
      <c r="BU554" s="113"/>
      <c r="BV554" s="113"/>
      <c r="BW554" s="113"/>
      <c r="BX554" s="113"/>
      <c r="BY554" s="113"/>
      <c r="BZ554" s="113"/>
      <c r="CA554" s="113"/>
      <c r="CB554" s="113"/>
      <c r="CC554" s="113"/>
      <c r="CD554" s="113"/>
      <c r="CE554" s="113"/>
      <c r="CF554" s="113"/>
      <c r="CG554" s="113"/>
      <c r="CH554" s="113"/>
      <c r="CI554" s="113"/>
      <c r="CJ554" s="113"/>
      <c r="CK554" s="113"/>
      <c r="CL554" s="113"/>
      <c r="CM554" s="113"/>
    </row>
    <row r="555" spans="6:91" x14ac:dyDescent="0.25">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3"/>
      <c r="AL555" s="113"/>
      <c r="AM555" s="113"/>
      <c r="AN555" s="113"/>
      <c r="AO555" s="113"/>
      <c r="AP555" s="113"/>
      <c r="AQ555" s="113"/>
      <c r="AR555" s="113"/>
      <c r="AS555" s="113"/>
      <c r="AT555" s="113"/>
      <c r="AU555" s="113"/>
      <c r="AV555" s="113"/>
      <c r="AW555" s="113"/>
      <c r="AX555" s="113"/>
      <c r="AY555" s="113"/>
      <c r="AZ555" s="113"/>
      <c r="BA555" s="113"/>
      <c r="BB555" s="113"/>
      <c r="BC555" s="113"/>
      <c r="BD555" s="113"/>
      <c r="BE555" s="113"/>
      <c r="BF555" s="113"/>
      <c r="BG555" s="113"/>
      <c r="BH555" s="113"/>
      <c r="BI555" s="113"/>
      <c r="BJ555" s="113"/>
      <c r="BK555" s="113"/>
      <c r="BL555" s="113"/>
      <c r="BM555" s="113"/>
      <c r="BN555" s="113"/>
      <c r="BO555" s="113"/>
      <c r="BP555" s="113"/>
      <c r="BQ555" s="113"/>
      <c r="BR555" s="113"/>
      <c r="BS555" s="113"/>
      <c r="BT555" s="113"/>
      <c r="BU555" s="113"/>
      <c r="BV555" s="113"/>
      <c r="BW555" s="113"/>
      <c r="BX555" s="113"/>
      <c r="BY555" s="113"/>
      <c r="BZ555" s="113"/>
      <c r="CA555" s="113"/>
      <c r="CB555" s="113"/>
      <c r="CC555" s="113"/>
      <c r="CD555" s="113"/>
      <c r="CE555" s="113"/>
      <c r="CF555" s="113"/>
      <c r="CG555" s="113"/>
      <c r="CH555" s="113"/>
      <c r="CI555" s="113"/>
      <c r="CJ555" s="113"/>
      <c r="CK555" s="113"/>
      <c r="CL555" s="113"/>
      <c r="CM555" s="113"/>
    </row>
    <row r="556" spans="6:91" x14ac:dyDescent="0.25">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c r="AM556" s="113"/>
      <c r="AN556" s="113"/>
      <c r="AO556" s="113"/>
      <c r="AP556" s="113"/>
      <c r="AQ556" s="113"/>
      <c r="AR556" s="113"/>
      <c r="AS556" s="113"/>
      <c r="AT556" s="113"/>
      <c r="AU556" s="113"/>
      <c r="AV556" s="113"/>
      <c r="AW556" s="113"/>
      <c r="AX556" s="113"/>
      <c r="AY556" s="113"/>
      <c r="AZ556" s="113"/>
      <c r="BA556" s="113"/>
      <c r="BB556" s="113"/>
      <c r="BC556" s="113"/>
      <c r="BD556" s="113"/>
      <c r="BE556" s="113"/>
      <c r="BF556" s="113"/>
      <c r="BG556" s="113"/>
      <c r="BH556" s="113"/>
      <c r="BI556" s="113"/>
      <c r="BJ556" s="113"/>
      <c r="BK556" s="113"/>
      <c r="BL556" s="113"/>
      <c r="BM556" s="113"/>
      <c r="BN556" s="113"/>
      <c r="BO556" s="113"/>
      <c r="BP556" s="113"/>
      <c r="BQ556" s="113"/>
      <c r="BR556" s="113"/>
      <c r="BS556" s="113"/>
      <c r="BT556" s="113"/>
      <c r="BU556" s="113"/>
      <c r="BV556" s="113"/>
      <c r="BW556" s="113"/>
      <c r="BX556" s="113"/>
      <c r="BY556" s="113"/>
      <c r="BZ556" s="113"/>
      <c r="CA556" s="113"/>
      <c r="CB556" s="113"/>
      <c r="CC556" s="113"/>
      <c r="CD556" s="113"/>
      <c r="CE556" s="113"/>
      <c r="CF556" s="113"/>
      <c r="CG556" s="113"/>
      <c r="CH556" s="113"/>
      <c r="CI556" s="113"/>
      <c r="CJ556" s="113"/>
      <c r="CK556" s="113"/>
      <c r="CL556" s="113"/>
      <c r="CM556" s="113"/>
    </row>
    <row r="557" spans="6:91" x14ac:dyDescent="0.25">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3"/>
      <c r="AL557" s="113"/>
      <c r="AM557" s="113"/>
      <c r="AN557" s="113"/>
      <c r="AO557" s="113"/>
      <c r="AP557" s="113"/>
      <c r="AQ557" s="113"/>
      <c r="AR557" s="113"/>
      <c r="AS557" s="113"/>
      <c r="AT557" s="113"/>
      <c r="AU557" s="113"/>
      <c r="AV557" s="113"/>
      <c r="AW557" s="113"/>
      <c r="AX557" s="113"/>
      <c r="AY557" s="113"/>
      <c r="AZ557" s="113"/>
      <c r="BA557" s="113"/>
      <c r="BB557" s="113"/>
      <c r="BC557" s="113"/>
      <c r="BD557" s="113"/>
      <c r="BE557" s="113"/>
      <c r="BF557" s="113"/>
      <c r="BG557" s="113"/>
      <c r="BH557" s="113"/>
      <c r="BI557" s="113"/>
      <c r="BJ557" s="113"/>
      <c r="BK557" s="113"/>
      <c r="BL557" s="113"/>
      <c r="BM557" s="113"/>
      <c r="BN557" s="113"/>
      <c r="BO557" s="113"/>
      <c r="BP557" s="113"/>
      <c r="BQ557" s="113"/>
      <c r="BR557" s="113"/>
      <c r="BS557" s="113"/>
      <c r="BT557" s="113"/>
      <c r="BU557" s="113"/>
      <c r="BV557" s="113"/>
      <c r="BW557" s="113"/>
      <c r="BX557" s="113"/>
      <c r="BY557" s="113"/>
      <c r="BZ557" s="113"/>
      <c r="CA557" s="113"/>
      <c r="CB557" s="113"/>
      <c r="CC557" s="113"/>
      <c r="CD557" s="113"/>
      <c r="CE557" s="113"/>
      <c r="CF557" s="113"/>
      <c r="CG557" s="113"/>
      <c r="CH557" s="113"/>
      <c r="CI557" s="113"/>
      <c r="CJ557" s="113"/>
      <c r="CK557" s="113"/>
      <c r="CL557" s="113"/>
      <c r="CM557" s="113"/>
    </row>
    <row r="558" spans="6:91" x14ac:dyDescent="0.25">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3"/>
      <c r="AL558" s="113"/>
      <c r="AM558" s="113"/>
      <c r="AN558" s="113"/>
      <c r="AO558" s="113"/>
      <c r="AP558" s="113"/>
      <c r="AQ558" s="113"/>
      <c r="AR558" s="113"/>
      <c r="AS558" s="113"/>
      <c r="AT558" s="113"/>
      <c r="AU558" s="113"/>
      <c r="AV558" s="113"/>
      <c r="AW558" s="113"/>
      <c r="AX558" s="113"/>
      <c r="AY558" s="113"/>
      <c r="AZ558" s="113"/>
      <c r="BA558" s="113"/>
      <c r="BB558" s="113"/>
      <c r="BC558" s="113"/>
      <c r="BD558" s="113"/>
      <c r="BE558" s="113"/>
      <c r="BF558" s="113"/>
      <c r="BG558" s="113"/>
      <c r="BH558" s="113"/>
      <c r="BI558" s="113"/>
      <c r="BJ558" s="113"/>
      <c r="BK558" s="113"/>
      <c r="BL558" s="113"/>
      <c r="BM558" s="113"/>
      <c r="BN558" s="113"/>
      <c r="BO558" s="113"/>
      <c r="BP558" s="113"/>
      <c r="BQ558" s="113"/>
      <c r="BR558" s="113"/>
      <c r="BS558" s="113"/>
      <c r="BT558" s="113"/>
      <c r="BU558" s="113"/>
      <c r="BV558" s="113"/>
      <c r="BW558" s="113"/>
      <c r="BX558" s="113"/>
      <c r="BY558" s="113"/>
      <c r="BZ558" s="113"/>
      <c r="CA558" s="113"/>
      <c r="CB558" s="113"/>
      <c r="CC558" s="113"/>
      <c r="CD558" s="113"/>
      <c r="CE558" s="113"/>
      <c r="CF558" s="113"/>
      <c r="CG558" s="113"/>
      <c r="CH558" s="113"/>
      <c r="CI558" s="113"/>
      <c r="CJ558" s="113"/>
      <c r="CK558" s="113"/>
      <c r="CL558" s="113"/>
      <c r="CM558" s="113"/>
    </row>
    <row r="559" spans="6:91" x14ac:dyDescent="0.25">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3"/>
      <c r="AL559" s="113"/>
      <c r="AM559" s="113"/>
      <c r="AN559" s="113"/>
      <c r="AO559" s="113"/>
      <c r="AP559" s="113"/>
      <c r="AQ559" s="113"/>
      <c r="AR559" s="113"/>
      <c r="AS559" s="113"/>
      <c r="AT559" s="113"/>
      <c r="AU559" s="113"/>
      <c r="AV559" s="113"/>
      <c r="AW559" s="113"/>
      <c r="AX559" s="113"/>
      <c r="AY559" s="113"/>
      <c r="AZ559" s="113"/>
      <c r="BA559" s="113"/>
      <c r="BB559" s="113"/>
      <c r="BC559" s="113"/>
      <c r="BD559" s="113"/>
      <c r="BE559" s="113"/>
      <c r="BF559" s="113"/>
      <c r="BG559" s="113"/>
      <c r="BH559" s="113"/>
      <c r="BI559" s="113"/>
      <c r="BJ559" s="113"/>
      <c r="BK559" s="113"/>
      <c r="BL559" s="113"/>
      <c r="BM559" s="113"/>
      <c r="BN559" s="113"/>
      <c r="BO559" s="113"/>
      <c r="BP559" s="113"/>
      <c r="BQ559" s="113"/>
      <c r="BR559" s="113"/>
      <c r="BS559" s="113"/>
      <c r="BT559" s="113"/>
      <c r="BU559" s="113"/>
      <c r="BV559" s="113"/>
      <c r="BW559" s="113"/>
      <c r="BX559" s="113"/>
      <c r="BY559" s="113"/>
      <c r="BZ559" s="113"/>
      <c r="CA559" s="113"/>
      <c r="CB559" s="113"/>
      <c r="CC559" s="113"/>
      <c r="CD559" s="113"/>
      <c r="CE559" s="113"/>
      <c r="CF559" s="113"/>
      <c r="CG559" s="113"/>
      <c r="CH559" s="113"/>
      <c r="CI559" s="113"/>
      <c r="CJ559" s="113"/>
      <c r="CK559" s="113"/>
      <c r="CL559" s="113"/>
      <c r="CM559" s="113"/>
    </row>
    <row r="560" spans="6:91" x14ac:dyDescent="0.25">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3"/>
      <c r="AL560" s="113"/>
      <c r="AM560" s="113"/>
      <c r="AN560" s="113"/>
      <c r="AO560" s="113"/>
      <c r="AP560" s="113"/>
      <c r="AQ560" s="113"/>
      <c r="AR560" s="113"/>
      <c r="AS560" s="113"/>
      <c r="AT560" s="113"/>
      <c r="AU560" s="113"/>
      <c r="AV560" s="113"/>
      <c r="AW560" s="113"/>
      <c r="AX560" s="113"/>
      <c r="AY560" s="113"/>
      <c r="AZ560" s="113"/>
      <c r="BA560" s="113"/>
      <c r="BB560" s="113"/>
      <c r="BC560" s="113"/>
      <c r="BD560" s="113"/>
      <c r="BE560" s="113"/>
      <c r="BF560" s="113"/>
      <c r="BG560" s="113"/>
      <c r="BH560" s="113"/>
      <c r="BI560" s="113"/>
      <c r="BJ560" s="113"/>
      <c r="BK560" s="113"/>
      <c r="BL560" s="113"/>
      <c r="BM560" s="113"/>
      <c r="BN560" s="113"/>
      <c r="BO560" s="113"/>
      <c r="BP560" s="113"/>
      <c r="BQ560" s="113"/>
      <c r="BR560" s="113"/>
      <c r="BS560" s="113"/>
      <c r="BT560" s="113"/>
      <c r="BU560" s="113"/>
      <c r="BV560" s="113"/>
      <c r="BW560" s="113"/>
      <c r="BX560" s="113"/>
      <c r="BY560" s="113"/>
      <c r="BZ560" s="113"/>
      <c r="CA560" s="113"/>
      <c r="CB560" s="113"/>
      <c r="CC560" s="113"/>
      <c r="CD560" s="113"/>
      <c r="CE560" s="113"/>
      <c r="CF560" s="113"/>
      <c r="CG560" s="113"/>
      <c r="CH560" s="113"/>
      <c r="CI560" s="113"/>
      <c r="CJ560" s="113"/>
      <c r="CK560" s="113"/>
      <c r="CL560" s="113"/>
      <c r="CM560" s="113"/>
    </row>
    <row r="561" spans="6:91" x14ac:dyDescent="0.25">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3"/>
      <c r="AL561" s="113"/>
      <c r="AM561" s="113"/>
      <c r="AN561" s="113"/>
      <c r="AO561" s="113"/>
      <c r="AP561" s="113"/>
      <c r="AQ561" s="113"/>
      <c r="AR561" s="113"/>
      <c r="AS561" s="113"/>
      <c r="AT561" s="113"/>
      <c r="AU561" s="113"/>
      <c r="AV561" s="113"/>
      <c r="AW561" s="113"/>
      <c r="AX561" s="113"/>
      <c r="AY561" s="113"/>
      <c r="AZ561" s="113"/>
      <c r="BA561" s="113"/>
      <c r="BB561" s="113"/>
      <c r="BC561" s="113"/>
      <c r="BD561" s="113"/>
      <c r="BE561" s="113"/>
      <c r="BF561" s="113"/>
      <c r="BG561" s="113"/>
      <c r="BH561" s="113"/>
      <c r="BI561" s="113"/>
      <c r="BJ561" s="113"/>
      <c r="BK561" s="113"/>
      <c r="BL561" s="113"/>
      <c r="BM561" s="113"/>
      <c r="BN561" s="113"/>
      <c r="BO561" s="113"/>
      <c r="BP561" s="113"/>
      <c r="BQ561" s="113"/>
      <c r="BR561" s="113"/>
      <c r="BS561" s="113"/>
      <c r="BT561" s="113"/>
      <c r="BU561" s="113"/>
      <c r="BV561" s="113"/>
      <c r="BW561" s="113"/>
      <c r="BX561" s="113"/>
      <c r="BY561" s="113"/>
      <c r="BZ561" s="113"/>
      <c r="CA561" s="113"/>
      <c r="CB561" s="113"/>
      <c r="CC561" s="113"/>
      <c r="CD561" s="113"/>
      <c r="CE561" s="113"/>
      <c r="CF561" s="113"/>
      <c r="CG561" s="113"/>
      <c r="CH561" s="113"/>
      <c r="CI561" s="113"/>
      <c r="CJ561" s="113"/>
      <c r="CK561" s="113"/>
      <c r="CL561" s="113"/>
      <c r="CM561" s="113"/>
    </row>
    <row r="562" spans="6:91" x14ac:dyDescent="0.25">
      <c r="F562" s="113"/>
      <c r="G562" s="113"/>
      <c r="H562" s="113"/>
      <c r="I562" s="113"/>
      <c r="J562" s="113"/>
      <c r="K562" s="113"/>
      <c r="L562" s="113"/>
      <c r="M562" s="113"/>
      <c r="N562" s="113"/>
      <c r="O562" s="113"/>
      <c r="P562" s="113"/>
      <c r="Q562" s="113"/>
      <c r="R562" s="113"/>
      <c r="S562" s="113"/>
      <c r="T562" s="113"/>
      <c r="U562" s="113"/>
      <c r="V562" s="113"/>
      <c r="W562" s="113"/>
      <c r="X562" s="113"/>
      <c r="Y562" s="113"/>
      <c r="Z562" s="113"/>
      <c r="AA562" s="113"/>
      <c r="AB562" s="113"/>
      <c r="AC562" s="113"/>
      <c r="AD562" s="113"/>
      <c r="AE562" s="113"/>
      <c r="AF562" s="113"/>
      <c r="AG562" s="113"/>
      <c r="AH562" s="113"/>
      <c r="AI562" s="113"/>
      <c r="AJ562" s="113"/>
      <c r="AK562" s="113"/>
      <c r="AL562" s="113"/>
      <c r="AM562" s="113"/>
      <c r="AN562" s="113"/>
      <c r="AO562" s="113"/>
      <c r="AP562" s="113"/>
      <c r="AQ562" s="113"/>
      <c r="AR562" s="113"/>
      <c r="AS562" s="113"/>
      <c r="AT562" s="113"/>
      <c r="AU562" s="113"/>
      <c r="AV562" s="113"/>
      <c r="AW562" s="113"/>
      <c r="AX562" s="113"/>
      <c r="AY562" s="113"/>
      <c r="AZ562" s="113"/>
      <c r="BA562" s="113"/>
      <c r="BB562" s="113"/>
      <c r="BC562" s="113"/>
      <c r="BD562" s="113"/>
      <c r="BE562" s="113"/>
      <c r="BF562" s="113"/>
      <c r="BG562" s="113"/>
      <c r="BH562" s="113"/>
      <c r="BI562" s="113"/>
      <c r="BJ562" s="113"/>
      <c r="BK562" s="113"/>
      <c r="BL562" s="113"/>
      <c r="BM562" s="113"/>
      <c r="BN562" s="113"/>
      <c r="BO562" s="113"/>
      <c r="BP562" s="113"/>
      <c r="BQ562" s="113"/>
      <c r="BR562" s="113"/>
      <c r="BS562" s="113"/>
      <c r="BT562" s="113"/>
      <c r="BU562" s="113"/>
      <c r="BV562" s="113"/>
      <c r="BW562" s="113"/>
      <c r="BX562" s="113"/>
      <c r="BY562" s="113"/>
      <c r="BZ562" s="113"/>
      <c r="CA562" s="113"/>
      <c r="CB562" s="113"/>
      <c r="CC562" s="113"/>
      <c r="CD562" s="113"/>
      <c r="CE562" s="113"/>
      <c r="CF562" s="113"/>
      <c r="CG562" s="113"/>
      <c r="CH562" s="113"/>
      <c r="CI562" s="113"/>
      <c r="CJ562" s="113"/>
      <c r="CK562" s="113"/>
      <c r="CL562" s="113"/>
      <c r="CM562" s="113"/>
    </row>
    <row r="563" spans="6:91" x14ac:dyDescent="0.25">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M563" s="113"/>
      <c r="BN563" s="113"/>
      <c r="BO563" s="113"/>
      <c r="BP563" s="113"/>
      <c r="BQ563" s="113"/>
      <c r="BR563" s="113"/>
      <c r="BS563" s="113"/>
      <c r="BT563" s="113"/>
      <c r="BU563" s="113"/>
      <c r="BV563" s="113"/>
      <c r="BW563" s="113"/>
      <c r="BX563" s="113"/>
      <c r="BY563" s="113"/>
      <c r="BZ563" s="113"/>
      <c r="CA563" s="113"/>
      <c r="CB563" s="113"/>
      <c r="CC563" s="113"/>
      <c r="CD563" s="113"/>
      <c r="CE563" s="113"/>
      <c r="CF563" s="113"/>
      <c r="CG563" s="113"/>
      <c r="CH563" s="113"/>
      <c r="CI563" s="113"/>
      <c r="CJ563" s="113"/>
      <c r="CK563" s="113"/>
      <c r="CL563" s="113"/>
      <c r="CM563" s="113"/>
    </row>
    <row r="564" spans="6:91" x14ac:dyDescent="0.25">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M564" s="113"/>
      <c r="BN564" s="113"/>
      <c r="BO564" s="113"/>
      <c r="BP564" s="113"/>
      <c r="BQ564" s="113"/>
      <c r="BR564" s="113"/>
      <c r="BS564" s="113"/>
      <c r="BT564" s="113"/>
      <c r="BU564" s="113"/>
      <c r="BV564" s="113"/>
      <c r="BW564" s="113"/>
      <c r="BX564" s="113"/>
      <c r="BY564" s="113"/>
      <c r="BZ564" s="113"/>
      <c r="CA564" s="113"/>
      <c r="CB564" s="113"/>
      <c r="CC564" s="113"/>
      <c r="CD564" s="113"/>
      <c r="CE564" s="113"/>
      <c r="CF564" s="113"/>
      <c r="CG564" s="113"/>
      <c r="CH564" s="113"/>
      <c r="CI564" s="113"/>
      <c r="CJ564" s="113"/>
      <c r="CK564" s="113"/>
      <c r="CL564" s="113"/>
      <c r="CM564" s="113"/>
    </row>
    <row r="565" spans="6:91" x14ac:dyDescent="0.25">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c r="BE565" s="113"/>
      <c r="BF565" s="113"/>
      <c r="BG565" s="113"/>
      <c r="BH565" s="113"/>
      <c r="BI565" s="113"/>
      <c r="BJ565" s="113"/>
      <c r="BK565" s="113"/>
      <c r="BL565" s="113"/>
      <c r="BM565" s="113"/>
      <c r="BN565" s="113"/>
      <c r="BO565" s="113"/>
      <c r="BP565" s="113"/>
      <c r="BQ565" s="113"/>
      <c r="BR565" s="113"/>
      <c r="BS565" s="113"/>
      <c r="BT565" s="113"/>
      <c r="BU565" s="113"/>
      <c r="BV565" s="113"/>
      <c r="BW565" s="113"/>
      <c r="BX565" s="113"/>
      <c r="BY565" s="113"/>
      <c r="BZ565" s="113"/>
      <c r="CA565" s="113"/>
      <c r="CB565" s="113"/>
      <c r="CC565" s="113"/>
      <c r="CD565" s="113"/>
      <c r="CE565" s="113"/>
      <c r="CF565" s="113"/>
      <c r="CG565" s="113"/>
      <c r="CH565" s="113"/>
      <c r="CI565" s="113"/>
      <c r="CJ565" s="113"/>
      <c r="CK565" s="113"/>
      <c r="CL565" s="113"/>
      <c r="CM565" s="113"/>
    </row>
    <row r="566" spans="6:91" x14ac:dyDescent="0.25">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3"/>
      <c r="AL566" s="113"/>
      <c r="AM566" s="113"/>
      <c r="AN566" s="113"/>
      <c r="AO566" s="113"/>
      <c r="AP566" s="113"/>
      <c r="AQ566" s="113"/>
      <c r="AR566" s="113"/>
      <c r="AS566" s="113"/>
      <c r="AT566" s="113"/>
      <c r="AU566" s="113"/>
      <c r="AV566" s="113"/>
      <c r="AW566" s="113"/>
      <c r="AX566" s="113"/>
      <c r="AY566" s="113"/>
      <c r="AZ566" s="113"/>
      <c r="BA566" s="113"/>
      <c r="BB566" s="113"/>
      <c r="BC566" s="113"/>
      <c r="BD566" s="113"/>
      <c r="BE566" s="113"/>
      <c r="BF566" s="113"/>
      <c r="BG566" s="113"/>
      <c r="BH566" s="113"/>
      <c r="BI566" s="113"/>
      <c r="BJ566" s="113"/>
      <c r="BK566" s="113"/>
      <c r="BL566" s="113"/>
      <c r="BM566" s="113"/>
      <c r="BN566" s="113"/>
      <c r="BO566" s="113"/>
      <c r="BP566" s="113"/>
      <c r="BQ566" s="113"/>
      <c r="BR566" s="113"/>
      <c r="BS566" s="113"/>
      <c r="BT566" s="113"/>
      <c r="BU566" s="113"/>
      <c r="BV566" s="113"/>
      <c r="BW566" s="113"/>
      <c r="BX566" s="113"/>
      <c r="BY566" s="113"/>
      <c r="BZ566" s="113"/>
      <c r="CA566" s="113"/>
      <c r="CB566" s="113"/>
      <c r="CC566" s="113"/>
      <c r="CD566" s="113"/>
      <c r="CE566" s="113"/>
      <c r="CF566" s="113"/>
      <c r="CG566" s="113"/>
      <c r="CH566" s="113"/>
      <c r="CI566" s="113"/>
      <c r="CJ566" s="113"/>
      <c r="CK566" s="113"/>
      <c r="CL566" s="113"/>
      <c r="CM566" s="113"/>
    </row>
    <row r="567" spans="6:91" x14ac:dyDescent="0.25">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3"/>
      <c r="AL567" s="113"/>
      <c r="AM567" s="113"/>
      <c r="AN567" s="113"/>
      <c r="AO567" s="113"/>
      <c r="AP567" s="113"/>
      <c r="AQ567" s="113"/>
      <c r="AR567" s="113"/>
      <c r="AS567" s="113"/>
      <c r="AT567" s="113"/>
      <c r="AU567" s="113"/>
      <c r="AV567" s="113"/>
      <c r="AW567" s="113"/>
      <c r="AX567" s="113"/>
      <c r="AY567" s="113"/>
      <c r="AZ567" s="113"/>
      <c r="BA567" s="113"/>
      <c r="BB567" s="113"/>
      <c r="BC567" s="113"/>
      <c r="BD567" s="113"/>
      <c r="BE567" s="113"/>
      <c r="BF567" s="113"/>
      <c r="BG567" s="113"/>
      <c r="BH567" s="113"/>
      <c r="BI567" s="113"/>
      <c r="BJ567" s="113"/>
      <c r="BK567" s="113"/>
      <c r="BL567" s="113"/>
      <c r="BM567" s="113"/>
      <c r="BN567" s="113"/>
      <c r="BO567" s="113"/>
      <c r="BP567" s="113"/>
      <c r="BQ567" s="113"/>
      <c r="BR567" s="113"/>
      <c r="BS567" s="113"/>
      <c r="BT567" s="113"/>
      <c r="BU567" s="113"/>
      <c r="BV567" s="113"/>
      <c r="BW567" s="113"/>
      <c r="BX567" s="113"/>
      <c r="BY567" s="113"/>
      <c r="BZ567" s="113"/>
      <c r="CA567" s="113"/>
      <c r="CB567" s="113"/>
      <c r="CC567" s="113"/>
      <c r="CD567" s="113"/>
      <c r="CE567" s="113"/>
      <c r="CF567" s="113"/>
      <c r="CG567" s="113"/>
      <c r="CH567" s="113"/>
      <c r="CI567" s="113"/>
      <c r="CJ567" s="113"/>
      <c r="CK567" s="113"/>
      <c r="CL567" s="113"/>
      <c r="CM567" s="113"/>
    </row>
    <row r="568" spans="6:91" x14ac:dyDescent="0.25">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3"/>
      <c r="AL568" s="113"/>
      <c r="AM568" s="113"/>
      <c r="AN568" s="113"/>
      <c r="AO568" s="113"/>
      <c r="AP568" s="113"/>
      <c r="AQ568" s="113"/>
      <c r="AR568" s="113"/>
      <c r="AS568" s="113"/>
      <c r="AT568" s="113"/>
      <c r="AU568" s="113"/>
      <c r="AV568" s="113"/>
      <c r="AW568" s="113"/>
      <c r="AX568" s="113"/>
      <c r="AY568" s="113"/>
      <c r="AZ568" s="113"/>
      <c r="BA568" s="113"/>
      <c r="BB568" s="113"/>
      <c r="BC568" s="113"/>
      <c r="BD568" s="113"/>
      <c r="BE568" s="113"/>
      <c r="BF568" s="113"/>
      <c r="BG568" s="113"/>
      <c r="BH568" s="113"/>
      <c r="BI568" s="113"/>
      <c r="BJ568" s="113"/>
      <c r="BK568" s="113"/>
      <c r="BL568" s="113"/>
      <c r="BM568" s="113"/>
      <c r="BN568" s="113"/>
      <c r="BO568" s="113"/>
      <c r="BP568" s="113"/>
      <c r="BQ568" s="113"/>
      <c r="BR568" s="113"/>
      <c r="BS568" s="113"/>
      <c r="BT568" s="113"/>
      <c r="BU568" s="113"/>
      <c r="BV568" s="113"/>
      <c r="BW568" s="113"/>
      <c r="BX568" s="113"/>
      <c r="BY568" s="113"/>
      <c r="BZ568" s="113"/>
      <c r="CA568" s="113"/>
      <c r="CB568" s="113"/>
      <c r="CC568" s="113"/>
      <c r="CD568" s="113"/>
      <c r="CE568" s="113"/>
      <c r="CF568" s="113"/>
      <c r="CG568" s="113"/>
      <c r="CH568" s="113"/>
      <c r="CI568" s="113"/>
      <c r="CJ568" s="113"/>
      <c r="CK568" s="113"/>
      <c r="CL568" s="113"/>
      <c r="CM568" s="113"/>
    </row>
    <row r="569" spans="6:91" x14ac:dyDescent="0.25">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3"/>
      <c r="AL569" s="113"/>
      <c r="AM569" s="113"/>
      <c r="AN569" s="113"/>
      <c r="AO569" s="113"/>
      <c r="AP569" s="113"/>
      <c r="AQ569" s="113"/>
      <c r="AR569" s="113"/>
      <c r="AS569" s="113"/>
      <c r="AT569" s="113"/>
      <c r="AU569" s="113"/>
      <c r="AV569" s="113"/>
      <c r="AW569" s="113"/>
      <c r="AX569" s="113"/>
      <c r="AY569" s="113"/>
      <c r="AZ569" s="113"/>
      <c r="BA569" s="113"/>
      <c r="BB569" s="113"/>
      <c r="BC569" s="113"/>
      <c r="BD569" s="113"/>
      <c r="BE569" s="113"/>
      <c r="BF569" s="113"/>
      <c r="BG569" s="113"/>
      <c r="BH569" s="113"/>
      <c r="BI569" s="113"/>
      <c r="BJ569" s="113"/>
      <c r="BK569" s="113"/>
      <c r="BL569" s="113"/>
      <c r="BM569" s="113"/>
      <c r="BN569" s="113"/>
      <c r="BO569" s="113"/>
      <c r="BP569" s="113"/>
      <c r="BQ569" s="113"/>
      <c r="BR569" s="113"/>
      <c r="BS569" s="113"/>
      <c r="BT569" s="113"/>
      <c r="BU569" s="113"/>
      <c r="BV569" s="113"/>
      <c r="BW569" s="113"/>
      <c r="BX569" s="113"/>
      <c r="BY569" s="113"/>
      <c r="BZ569" s="113"/>
      <c r="CA569" s="113"/>
      <c r="CB569" s="113"/>
      <c r="CC569" s="113"/>
      <c r="CD569" s="113"/>
      <c r="CE569" s="113"/>
      <c r="CF569" s="113"/>
      <c r="CG569" s="113"/>
      <c r="CH569" s="113"/>
      <c r="CI569" s="113"/>
      <c r="CJ569" s="113"/>
      <c r="CK569" s="113"/>
      <c r="CL569" s="113"/>
      <c r="CM569" s="113"/>
    </row>
    <row r="570" spans="6:91" x14ac:dyDescent="0.25">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3"/>
      <c r="AP570" s="113"/>
      <c r="AQ570" s="113"/>
      <c r="AR570" s="113"/>
      <c r="AS570" s="113"/>
      <c r="AT570" s="113"/>
      <c r="AU570" s="113"/>
      <c r="AV570" s="113"/>
      <c r="AW570" s="113"/>
      <c r="AX570" s="113"/>
      <c r="AY570" s="113"/>
      <c r="AZ570" s="113"/>
      <c r="BA570" s="113"/>
      <c r="BB570" s="113"/>
      <c r="BC570" s="113"/>
      <c r="BD570" s="113"/>
      <c r="BE570" s="113"/>
      <c r="BF570" s="113"/>
      <c r="BG570" s="113"/>
      <c r="BH570" s="113"/>
      <c r="BI570" s="113"/>
      <c r="BJ570" s="113"/>
      <c r="BK570" s="113"/>
      <c r="BL570" s="113"/>
      <c r="BM570" s="113"/>
      <c r="BN570" s="113"/>
      <c r="BO570" s="113"/>
      <c r="BP570" s="113"/>
      <c r="BQ570" s="113"/>
      <c r="BR570" s="113"/>
      <c r="BS570" s="113"/>
      <c r="BT570" s="113"/>
      <c r="BU570" s="113"/>
      <c r="BV570" s="113"/>
      <c r="BW570" s="113"/>
      <c r="BX570" s="113"/>
      <c r="BY570" s="113"/>
      <c r="BZ570" s="113"/>
      <c r="CA570" s="113"/>
      <c r="CB570" s="113"/>
      <c r="CC570" s="113"/>
      <c r="CD570" s="113"/>
      <c r="CE570" s="113"/>
      <c r="CF570" s="113"/>
      <c r="CG570" s="113"/>
      <c r="CH570" s="113"/>
      <c r="CI570" s="113"/>
      <c r="CJ570" s="113"/>
      <c r="CK570" s="113"/>
      <c r="CL570" s="113"/>
      <c r="CM570" s="113"/>
    </row>
    <row r="571" spans="6:91" x14ac:dyDescent="0.25">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3"/>
      <c r="AY571" s="113"/>
      <c r="AZ571" s="113"/>
      <c r="BA571" s="113"/>
      <c r="BB571" s="113"/>
      <c r="BC571" s="113"/>
      <c r="BD571" s="113"/>
      <c r="BE571" s="113"/>
      <c r="BF571" s="113"/>
      <c r="BG571" s="113"/>
      <c r="BH571" s="113"/>
      <c r="BI571" s="113"/>
      <c r="BJ571" s="113"/>
      <c r="BK571" s="113"/>
      <c r="BL571" s="113"/>
      <c r="BM571" s="113"/>
      <c r="BN571" s="113"/>
      <c r="BO571" s="113"/>
      <c r="BP571" s="113"/>
      <c r="BQ571" s="113"/>
      <c r="BR571" s="113"/>
      <c r="BS571" s="113"/>
      <c r="BT571" s="113"/>
      <c r="BU571" s="113"/>
      <c r="BV571" s="113"/>
      <c r="BW571" s="113"/>
      <c r="BX571" s="113"/>
      <c r="BY571" s="113"/>
      <c r="BZ571" s="113"/>
      <c r="CA571" s="113"/>
      <c r="CB571" s="113"/>
      <c r="CC571" s="113"/>
      <c r="CD571" s="113"/>
      <c r="CE571" s="113"/>
      <c r="CF571" s="113"/>
      <c r="CG571" s="113"/>
      <c r="CH571" s="113"/>
      <c r="CI571" s="113"/>
      <c r="CJ571" s="113"/>
      <c r="CK571" s="113"/>
      <c r="CL571" s="113"/>
      <c r="CM571" s="113"/>
    </row>
    <row r="572" spans="6:91" x14ac:dyDescent="0.25">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3"/>
      <c r="AY572" s="113"/>
      <c r="AZ572" s="113"/>
      <c r="BA572" s="113"/>
      <c r="BB572" s="113"/>
      <c r="BC572" s="113"/>
      <c r="BD572" s="113"/>
      <c r="BE572" s="113"/>
      <c r="BF572" s="113"/>
      <c r="BG572" s="113"/>
      <c r="BH572" s="113"/>
      <c r="BI572" s="113"/>
      <c r="BJ572" s="113"/>
      <c r="BK572" s="113"/>
      <c r="BL572" s="113"/>
      <c r="BM572" s="113"/>
      <c r="BN572" s="113"/>
      <c r="BO572" s="113"/>
      <c r="BP572" s="113"/>
      <c r="BQ572" s="113"/>
      <c r="BR572" s="113"/>
      <c r="BS572" s="113"/>
      <c r="BT572" s="113"/>
      <c r="BU572" s="113"/>
      <c r="BV572" s="113"/>
      <c r="BW572" s="113"/>
      <c r="BX572" s="113"/>
      <c r="BY572" s="113"/>
      <c r="BZ572" s="113"/>
      <c r="CA572" s="113"/>
      <c r="CB572" s="113"/>
      <c r="CC572" s="113"/>
      <c r="CD572" s="113"/>
      <c r="CE572" s="113"/>
      <c r="CF572" s="113"/>
      <c r="CG572" s="113"/>
      <c r="CH572" s="113"/>
      <c r="CI572" s="113"/>
      <c r="CJ572" s="113"/>
      <c r="CK572" s="113"/>
      <c r="CL572" s="113"/>
      <c r="CM572" s="113"/>
    </row>
    <row r="573" spans="6:91" x14ac:dyDescent="0.25">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3"/>
      <c r="AL573" s="113"/>
      <c r="AM573" s="113"/>
      <c r="AN573" s="113"/>
      <c r="AO573" s="113"/>
      <c r="AP573" s="113"/>
      <c r="AQ573" s="113"/>
      <c r="AR573" s="113"/>
      <c r="AS573" s="113"/>
      <c r="AT573" s="113"/>
      <c r="AU573" s="113"/>
      <c r="AV573" s="113"/>
      <c r="AW573" s="113"/>
      <c r="AX573" s="113"/>
      <c r="AY573" s="113"/>
      <c r="AZ573" s="113"/>
      <c r="BA573" s="113"/>
      <c r="BB573" s="113"/>
      <c r="BC573" s="113"/>
      <c r="BD573" s="113"/>
      <c r="BE573" s="113"/>
      <c r="BF573" s="113"/>
      <c r="BG573" s="113"/>
      <c r="BH573" s="113"/>
      <c r="BI573" s="113"/>
      <c r="BJ573" s="113"/>
      <c r="BK573" s="113"/>
      <c r="BL573" s="113"/>
      <c r="BM573" s="113"/>
      <c r="BN573" s="113"/>
      <c r="BO573" s="113"/>
      <c r="BP573" s="113"/>
      <c r="BQ573" s="113"/>
      <c r="BR573" s="113"/>
      <c r="BS573" s="113"/>
      <c r="BT573" s="113"/>
      <c r="BU573" s="113"/>
      <c r="BV573" s="113"/>
      <c r="BW573" s="113"/>
      <c r="BX573" s="113"/>
      <c r="BY573" s="113"/>
      <c r="BZ573" s="113"/>
      <c r="CA573" s="113"/>
      <c r="CB573" s="113"/>
      <c r="CC573" s="113"/>
      <c r="CD573" s="113"/>
      <c r="CE573" s="113"/>
      <c r="CF573" s="113"/>
      <c r="CG573" s="113"/>
      <c r="CH573" s="113"/>
      <c r="CI573" s="113"/>
      <c r="CJ573" s="113"/>
      <c r="CK573" s="113"/>
      <c r="CL573" s="113"/>
      <c r="CM573" s="113"/>
    </row>
    <row r="574" spans="6:91" x14ac:dyDescent="0.25">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3"/>
      <c r="AL574" s="113"/>
      <c r="AM574" s="113"/>
      <c r="AN574" s="113"/>
      <c r="AO574" s="113"/>
      <c r="AP574" s="113"/>
      <c r="AQ574" s="113"/>
      <c r="AR574" s="113"/>
      <c r="AS574" s="113"/>
      <c r="AT574" s="113"/>
      <c r="AU574" s="113"/>
      <c r="AV574" s="113"/>
      <c r="AW574" s="113"/>
      <c r="AX574" s="113"/>
      <c r="AY574" s="113"/>
      <c r="AZ574" s="113"/>
      <c r="BA574" s="113"/>
      <c r="BB574" s="113"/>
      <c r="BC574" s="113"/>
      <c r="BD574" s="113"/>
      <c r="BE574" s="113"/>
      <c r="BF574" s="113"/>
      <c r="BG574" s="113"/>
      <c r="BH574" s="113"/>
      <c r="BI574" s="113"/>
      <c r="BJ574" s="113"/>
      <c r="BK574" s="113"/>
      <c r="BL574" s="113"/>
      <c r="BM574" s="113"/>
      <c r="BN574" s="113"/>
      <c r="BO574" s="113"/>
      <c r="BP574" s="113"/>
      <c r="BQ574" s="113"/>
      <c r="BR574" s="113"/>
      <c r="BS574" s="113"/>
      <c r="BT574" s="113"/>
      <c r="BU574" s="113"/>
      <c r="BV574" s="113"/>
      <c r="BW574" s="113"/>
      <c r="BX574" s="113"/>
      <c r="BY574" s="113"/>
      <c r="BZ574" s="113"/>
      <c r="CA574" s="113"/>
      <c r="CB574" s="113"/>
      <c r="CC574" s="113"/>
      <c r="CD574" s="113"/>
      <c r="CE574" s="113"/>
      <c r="CF574" s="113"/>
      <c r="CG574" s="113"/>
      <c r="CH574" s="113"/>
      <c r="CI574" s="113"/>
      <c r="CJ574" s="113"/>
      <c r="CK574" s="113"/>
      <c r="CL574" s="113"/>
      <c r="CM574" s="113"/>
    </row>
    <row r="575" spans="6:91" x14ac:dyDescent="0.25">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3"/>
      <c r="AL575" s="113"/>
      <c r="AM575" s="113"/>
      <c r="AN575" s="113"/>
      <c r="AO575" s="113"/>
      <c r="AP575" s="113"/>
      <c r="AQ575" s="113"/>
      <c r="AR575" s="113"/>
      <c r="AS575" s="113"/>
      <c r="AT575" s="113"/>
      <c r="AU575" s="113"/>
      <c r="AV575" s="113"/>
      <c r="AW575" s="113"/>
      <c r="AX575" s="113"/>
      <c r="AY575" s="113"/>
      <c r="AZ575" s="113"/>
      <c r="BA575" s="113"/>
      <c r="BB575" s="113"/>
      <c r="BC575" s="113"/>
      <c r="BD575" s="113"/>
      <c r="BE575" s="113"/>
      <c r="BF575" s="113"/>
      <c r="BG575" s="113"/>
      <c r="BH575" s="113"/>
      <c r="BI575" s="113"/>
      <c r="BJ575" s="113"/>
      <c r="BK575" s="113"/>
      <c r="BL575" s="113"/>
      <c r="BM575" s="113"/>
      <c r="BN575" s="113"/>
      <c r="BO575" s="113"/>
      <c r="BP575" s="113"/>
      <c r="BQ575" s="113"/>
      <c r="BR575" s="113"/>
      <c r="BS575" s="113"/>
      <c r="BT575" s="113"/>
      <c r="BU575" s="113"/>
      <c r="BV575" s="113"/>
      <c r="BW575" s="113"/>
      <c r="BX575" s="113"/>
      <c r="BY575" s="113"/>
      <c r="BZ575" s="113"/>
      <c r="CA575" s="113"/>
      <c r="CB575" s="113"/>
      <c r="CC575" s="113"/>
      <c r="CD575" s="113"/>
      <c r="CE575" s="113"/>
      <c r="CF575" s="113"/>
      <c r="CG575" s="113"/>
      <c r="CH575" s="113"/>
      <c r="CI575" s="113"/>
      <c r="CJ575" s="113"/>
      <c r="CK575" s="113"/>
      <c r="CL575" s="113"/>
      <c r="CM575" s="113"/>
    </row>
    <row r="576" spans="6:91" x14ac:dyDescent="0.25">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3"/>
      <c r="AL576" s="113"/>
      <c r="AM576" s="113"/>
      <c r="AN576" s="113"/>
      <c r="AO576" s="113"/>
      <c r="AP576" s="113"/>
      <c r="AQ576" s="113"/>
      <c r="AR576" s="113"/>
      <c r="AS576" s="113"/>
      <c r="AT576" s="113"/>
      <c r="AU576" s="113"/>
      <c r="AV576" s="113"/>
      <c r="AW576" s="113"/>
      <c r="AX576" s="113"/>
      <c r="AY576" s="113"/>
      <c r="AZ576" s="113"/>
      <c r="BA576" s="113"/>
      <c r="BB576" s="113"/>
      <c r="BC576" s="113"/>
      <c r="BD576" s="113"/>
      <c r="BE576" s="113"/>
      <c r="BF576" s="113"/>
      <c r="BG576" s="113"/>
      <c r="BH576" s="113"/>
      <c r="BI576" s="113"/>
      <c r="BJ576" s="113"/>
      <c r="BK576" s="113"/>
      <c r="BL576" s="113"/>
      <c r="BM576" s="113"/>
      <c r="BN576" s="113"/>
      <c r="BO576" s="113"/>
      <c r="BP576" s="113"/>
      <c r="BQ576" s="113"/>
      <c r="BR576" s="113"/>
      <c r="BS576" s="113"/>
      <c r="BT576" s="113"/>
      <c r="BU576" s="113"/>
      <c r="BV576" s="113"/>
      <c r="BW576" s="113"/>
      <c r="BX576" s="113"/>
      <c r="BY576" s="113"/>
      <c r="BZ576" s="113"/>
      <c r="CA576" s="113"/>
      <c r="CB576" s="113"/>
      <c r="CC576" s="113"/>
      <c r="CD576" s="113"/>
      <c r="CE576" s="113"/>
      <c r="CF576" s="113"/>
      <c r="CG576" s="113"/>
      <c r="CH576" s="113"/>
      <c r="CI576" s="113"/>
      <c r="CJ576" s="113"/>
      <c r="CK576" s="113"/>
      <c r="CL576" s="113"/>
      <c r="CM576" s="113"/>
    </row>
    <row r="577" spans="6:91" x14ac:dyDescent="0.25">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3"/>
      <c r="AL577" s="113"/>
      <c r="AM577" s="113"/>
      <c r="AN577" s="113"/>
      <c r="AO577" s="113"/>
      <c r="AP577" s="113"/>
      <c r="AQ577" s="113"/>
      <c r="AR577" s="113"/>
      <c r="AS577" s="113"/>
      <c r="AT577" s="113"/>
      <c r="AU577" s="113"/>
      <c r="AV577" s="113"/>
      <c r="AW577" s="113"/>
      <c r="AX577" s="113"/>
      <c r="AY577" s="113"/>
      <c r="AZ577" s="113"/>
      <c r="BA577" s="113"/>
      <c r="BB577" s="113"/>
      <c r="BC577" s="113"/>
      <c r="BD577" s="113"/>
      <c r="BE577" s="113"/>
      <c r="BF577" s="113"/>
      <c r="BG577" s="113"/>
      <c r="BH577" s="113"/>
      <c r="BI577" s="113"/>
      <c r="BJ577" s="113"/>
      <c r="BK577" s="113"/>
      <c r="BL577" s="113"/>
      <c r="BM577" s="113"/>
      <c r="BN577" s="113"/>
      <c r="BO577" s="113"/>
      <c r="BP577" s="113"/>
      <c r="BQ577" s="113"/>
      <c r="BR577" s="113"/>
      <c r="BS577" s="113"/>
      <c r="BT577" s="113"/>
      <c r="BU577" s="113"/>
      <c r="BV577" s="113"/>
      <c r="BW577" s="113"/>
      <c r="BX577" s="113"/>
      <c r="BY577" s="113"/>
      <c r="BZ577" s="113"/>
      <c r="CA577" s="113"/>
      <c r="CB577" s="113"/>
      <c r="CC577" s="113"/>
      <c r="CD577" s="113"/>
      <c r="CE577" s="113"/>
      <c r="CF577" s="113"/>
      <c r="CG577" s="113"/>
      <c r="CH577" s="113"/>
      <c r="CI577" s="113"/>
      <c r="CJ577" s="113"/>
      <c r="CK577" s="113"/>
      <c r="CL577" s="113"/>
      <c r="CM577" s="113"/>
    </row>
    <row r="578" spans="6:91" x14ac:dyDescent="0.25">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3"/>
      <c r="AL578" s="113"/>
      <c r="AM578" s="113"/>
      <c r="AN578" s="113"/>
      <c r="AO578" s="113"/>
      <c r="AP578" s="113"/>
      <c r="AQ578" s="113"/>
      <c r="AR578" s="113"/>
      <c r="AS578" s="113"/>
      <c r="AT578" s="113"/>
      <c r="AU578" s="113"/>
      <c r="AV578" s="113"/>
      <c r="AW578" s="113"/>
      <c r="AX578" s="113"/>
      <c r="AY578" s="113"/>
      <c r="AZ578" s="113"/>
      <c r="BA578" s="113"/>
      <c r="BB578" s="113"/>
      <c r="BC578" s="113"/>
      <c r="BD578" s="113"/>
      <c r="BE578" s="113"/>
      <c r="BF578" s="113"/>
      <c r="BG578" s="113"/>
      <c r="BH578" s="113"/>
      <c r="BI578" s="113"/>
      <c r="BJ578" s="113"/>
      <c r="BK578" s="113"/>
      <c r="BL578" s="113"/>
      <c r="BM578" s="113"/>
      <c r="BN578" s="113"/>
      <c r="BO578" s="113"/>
      <c r="BP578" s="113"/>
      <c r="BQ578" s="113"/>
      <c r="BR578" s="113"/>
      <c r="BS578" s="113"/>
      <c r="BT578" s="113"/>
      <c r="BU578" s="113"/>
      <c r="BV578" s="113"/>
      <c r="BW578" s="113"/>
      <c r="BX578" s="113"/>
      <c r="BY578" s="113"/>
      <c r="BZ578" s="113"/>
      <c r="CA578" s="113"/>
      <c r="CB578" s="113"/>
      <c r="CC578" s="113"/>
      <c r="CD578" s="113"/>
      <c r="CE578" s="113"/>
      <c r="CF578" s="113"/>
      <c r="CG578" s="113"/>
      <c r="CH578" s="113"/>
      <c r="CI578" s="113"/>
      <c r="CJ578" s="113"/>
      <c r="CK578" s="113"/>
      <c r="CL578" s="113"/>
      <c r="CM578" s="113"/>
    </row>
    <row r="579" spans="6:91" x14ac:dyDescent="0.25">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3"/>
      <c r="AL579" s="113"/>
      <c r="AM579" s="113"/>
      <c r="AN579" s="113"/>
      <c r="AO579" s="113"/>
      <c r="AP579" s="113"/>
      <c r="AQ579" s="113"/>
      <c r="AR579" s="113"/>
      <c r="AS579" s="113"/>
      <c r="AT579" s="113"/>
      <c r="AU579" s="113"/>
      <c r="AV579" s="113"/>
      <c r="AW579" s="113"/>
      <c r="AX579" s="113"/>
      <c r="AY579" s="113"/>
      <c r="AZ579" s="113"/>
      <c r="BA579" s="113"/>
      <c r="BB579" s="113"/>
      <c r="BC579" s="113"/>
      <c r="BD579" s="113"/>
      <c r="BE579" s="113"/>
      <c r="BF579" s="113"/>
      <c r="BG579" s="113"/>
      <c r="BH579" s="113"/>
      <c r="BI579" s="113"/>
      <c r="BJ579" s="113"/>
      <c r="BK579" s="113"/>
      <c r="BL579" s="113"/>
      <c r="BM579" s="113"/>
      <c r="BN579" s="113"/>
      <c r="BO579" s="113"/>
      <c r="BP579" s="113"/>
      <c r="BQ579" s="113"/>
      <c r="BR579" s="113"/>
      <c r="BS579" s="113"/>
      <c r="BT579" s="113"/>
      <c r="BU579" s="113"/>
      <c r="BV579" s="113"/>
      <c r="BW579" s="113"/>
      <c r="BX579" s="113"/>
      <c r="BY579" s="113"/>
      <c r="BZ579" s="113"/>
      <c r="CA579" s="113"/>
      <c r="CB579" s="113"/>
      <c r="CC579" s="113"/>
      <c r="CD579" s="113"/>
      <c r="CE579" s="113"/>
      <c r="CF579" s="113"/>
      <c r="CG579" s="113"/>
      <c r="CH579" s="113"/>
      <c r="CI579" s="113"/>
      <c r="CJ579" s="113"/>
      <c r="CK579" s="113"/>
      <c r="CL579" s="113"/>
      <c r="CM579" s="113"/>
    </row>
    <row r="580" spans="6:91" x14ac:dyDescent="0.25">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3"/>
      <c r="AL580" s="113"/>
      <c r="AM580" s="113"/>
      <c r="AN580" s="113"/>
      <c r="AO580" s="113"/>
      <c r="AP580" s="113"/>
      <c r="AQ580" s="113"/>
      <c r="AR580" s="113"/>
      <c r="AS580" s="113"/>
      <c r="AT580" s="113"/>
      <c r="AU580" s="113"/>
      <c r="AV580" s="113"/>
      <c r="AW580" s="113"/>
      <c r="AX580" s="113"/>
      <c r="AY580" s="113"/>
      <c r="AZ580" s="113"/>
      <c r="BA580" s="113"/>
      <c r="BB580" s="113"/>
      <c r="BC580" s="113"/>
      <c r="BD580" s="113"/>
      <c r="BE580" s="113"/>
      <c r="BF580" s="113"/>
      <c r="BG580" s="113"/>
      <c r="BH580" s="113"/>
      <c r="BI580" s="113"/>
      <c r="BJ580" s="113"/>
      <c r="BK580" s="113"/>
      <c r="BL580" s="113"/>
      <c r="BM580" s="113"/>
      <c r="BN580" s="113"/>
      <c r="BO580" s="113"/>
      <c r="BP580" s="113"/>
      <c r="BQ580" s="113"/>
      <c r="BR580" s="113"/>
      <c r="BS580" s="113"/>
      <c r="BT580" s="113"/>
      <c r="BU580" s="113"/>
      <c r="BV580" s="113"/>
      <c r="BW580" s="113"/>
      <c r="BX580" s="113"/>
      <c r="BY580" s="113"/>
      <c r="BZ580" s="113"/>
      <c r="CA580" s="113"/>
      <c r="CB580" s="113"/>
      <c r="CC580" s="113"/>
      <c r="CD580" s="113"/>
      <c r="CE580" s="113"/>
      <c r="CF580" s="113"/>
      <c r="CG580" s="113"/>
      <c r="CH580" s="113"/>
      <c r="CI580" s="113"/>
      <c r="CJ580" s="113"/>
      <c r="CK580" s="113"/>
      <c r="CL580" s="113"/>
      <c r="CM580" s="113"/>
    </row>
    <row r="581" spans="6:91" x14ac:dyDescent="0.25">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3"/>
      <c r="AL581" s="113"/>
      <c r="AM581" s="113"/>
      <c r="AN581" s="113"/>
      <c r="AO581" s="113"/>
      <c r="AP581" s="113"/>
      <c r="AQ581" s="113"/>
      <c r="AR581" s="113"/>
      <c r="AS581" s="113"/>
      <c r="AT581" s="113"/>
      <c r="AU581" s="113"/>
      <c r="AV581" s="113"/>
      <c r="AW581" s="113"/>
      <c r="AX581" s="113"/>
      <c r="AY581" s="113"/>
      <c r="AZ581" s="113"/>
      <c r="BA581" s="113"/>
      <c r="BB581" s="113"/>
      <c r="BC581" s="113"/>
      <c r="BD581" s="113"/>
      <c r="BE581" s="113"/>
      <c r="BF581" s="113"/>
      <c r="BG581" s="113"/>
      <c r="BH581" s="113"/>
      <c r="BI581" s="113"/>
      <c r="BJ581" s="113"/>
      <c r="BK581" s="113"/>
      <c r="BL581" s="113"/>
      <c r="BM581" s="113"/>
      <c r="BN581" s="113"/>
      <c r="BO581" s="113"/>
      <c r="BP581" s="113"/>
      <c r="BQ581" s="113"/>
      <c r="BR581" s="113"/>
      <c r="BS581" s="113"/>
      <c r="BT581" s="113"/>
      <c r="BU581" s="113"/>
      <c r="BV581" s="113"/>
      <c r="BW581" s="113"/>
      <c r="BX581" s="113"/>
      <c r="BY581" s="113"/>
      <c r="BZ581" s="113"/>
      <c r="CA581" s="113"/>
      <c r="CB581" s="113"/>
      <c r="CC581" s="113"/>
      <c r="CD581" s="113"/>
      <c r="CE581" s="113"/>
      <c r="CF581" s="113"/>
      <c r="CG581" s="113"/>
      <c r="CH581" s="113"/>
      <c r="CI581" s="113"/>
      <c r="CJ581" s="113"/>
      <c r="CK581" s="113"/>
      <c r="CL581" s="113"/>
      <c r="CM581" s="113"/>
    </row>
    <row r="582" spans="6:91" x14ac:dyDescent="0.25">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3"/>
      <c r="AL582" s="113"/>
      <c r="AM582" s="113"/>
      <c r="AN582" s="113"/>
      <c r="AO582" s="113"/>
      <c r="AP582" s="113"/>
      <c r="AQ582" s="113"/>
      <c r="AR582" s="113"/>
      <c r="AS582" s="113"/>
      <c r="AT582" s="113"/>
      <c r="AU582" s="113"/>
      <c r="AV582" s="113"/>
      <c r="AW582" s="113"/>
      <c r="AX582" s="113"/>
      <c r="AY582" s="113"/>
      <c r="AZ582" s="113"/>
      <c r="BA582" s="113"/>
      <c r="BB582" s="113"/>
      <c r="BC582" s="113"/>
      <c r="BD582" s="113"/>
      <c r="BE582" s="113"/>
      <c r="BF582" s="113"/>
      <c r="BG582" s="113"/>
      <c r="BH582" s="113"/>
      <c r="BI582" s="113"/>
      <c r="BJ582" s="113"/>
      <c r="BK582" s="113"/>
      <c r="BL582" s="113"/>
      <c r="BM582" s="113"/>
      <c r="BN582" s="113"/>
      <c r="BO582" s="113"/>
      <c r="BP582" s="113"/>
      <c r="BQ582" s="113"/>
      <c r="BR582" s="113"/>
      <c r="BS582" s="113"/>
      <c r="BT582" s="113"/>
      <c r="BU582" s="113"/>
      <c r="BV582" s="113"/>
      <c r="BW582" s="113"/>
      <c r="BX582" s="113"/>
      <c r="BY582" s="113"/>
      <c r="BZ582" s="113"/>
      <c r="CA582" s="113"/>
      <c r="CB582" s="113"/>
      <c r="CC582" s="113"/>
      <c r="CD582" s="113"/>
      <c r="CE582" s="113"/>
      <c r="CF582" s="113"/>
      <c r="CG582" s="113"/>
      <c r="CH582" s="113"/>
      <c r="CI582" s="113"/>
      <c r="CJ582" s="113"/>
      <c r="CK582" s="113"/>
      <c r="CL582" s="113"/>
      <c r="CM582" s="113"/>
    </row>
    <row r="583" spans="6:91" x14ac:dyDescent="0.25">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3"/>
      <c r="AL583" s="113"/>
      <c r="AM583" s="113"/>
      <c r="AN583" s="113"/>
      <c r="AO583" s="113"/>
      <c r="AP583" s="113"/>
      <c r="AQ583" s="113"/>
      <c r="AR583" s="113"/>
      <c r="AS583" s="113"/>
      <c r="AT583" s="113"/>
      <c r="AU583" s="113"/>
      <c r="AV583" s="113"/>
      <c r="AW583" s="113"/>
      <c r="AX583" s="113"/>
      <c r="AY583" s="113"/>
      <c r="AZ583" s="113"/>
      <c r="BA583" s="113"/>
      <c r="BB583" s="113"/>
      <c r="BC583" s="113"/>
      <c r="BD583" s="113"/>
      <c r="BE583" s="113"/>
      <c r="BF583" s="113"/>
      <c r="BG583" s="113"/>
      <c r="BH583" s="113"/>
      <c r="BI583" s="113"/>
      <c r="BJ583" s="113"/>
      <c r="BK583" s="113"/>
      <c r="BL583" s="113"/>
      <c r="BM583" s="113"/>
      <c r="BN583" s="113"/>
      <c r="BO583" s="113"/>
      <c r="BP583" s="113"/>
      <c r="BQ583" s="113"/>
      <c r="BR583" s="113"/>
      <c r="BS583" s="113"/>
      <c r="BT583" s="113"/>
      <c r="BU583" s="113"/>
      <c r="BV583" s="113"/>
      <c r="BW583" s="113"/>
      <c r="BX583" s="113"/>
      <c r="BY583" s="113"/>
      <c r="BZ583" s="113"/>
      <c r="CA583" s="113"/>
      <c r="CB583" s="113"/>
      <c r="CC583" s="113"/>
      <c r="CD583" s="113"/>
      <c r="CE583" s="113"/>
      <c r="CF583" s="113"/>
      <c r="CG583" s="113"/>
      <c r="CH583" s="113"/>
      <c r="CI583" s="113"/>
      <c r="CJ583" s="113"/>
      <c r="CK583" s="113"/>
      <c r="CL583" s="113"/>
      <c r="CM583" s="113"/>
    </row>
    <row r="584" spans="6:91" x14ac:dyDescent="0.25">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3"/>
      <c r="AL584" s="113"/>
      <c r="AM584" s="113"/>
      <c r="AN584" s="113"/>
      <c r="AO584" s="113"/>
      <c r="AP584" s="113"/>
      <c r="AQ584" s="113"/>
      <c r="AR584" s="113"/>
      <c r="AS584" s="113"/>
      <c r="AT584" s="113"/>
      <c r="AU584" s="113"/>
      <c r="AV584" s="113"/>
      <c r="AW584" s="113"/>
      <c r="AX584" s="113"/>
      <c r="AY584" s="113"/>
      <c r="AZ584" s="113"/>
      <c r="BA584" s="113"/>
      <c r="BB584" s="113"/>
      <c r="BC584" s="113"/>
      <c r="BD584" s="113"/>
      <c r="BE584" s="113"/>
      <c r="BF584" s="113"/>
      <c r="BG584" s="113"/>
      <c r="BH584" s="113"/>
      <c r="BI584" s="113"/>
      <c r="BJ584" s="113"/>
      <c r="BK584" s="113"/>
      <c r="BL584" s="113"/>
      <c r="BM584" s="113"/>
      <c r="BN584" s="113"/>
      <c r="BO584" s="113"/>
      <c r="BP584" s="113"/>
      <c r="BQ584" s="113"/>
      <c r="BR584" s="113"/>
      <c r="BS584" s="113"/>
      <c r="BT584" s="113"/>
      <c r="BU584" s="113"/>
      <c r="BV584" s="113"/>
      <c r="BW584" s="113"/>
      <c r="BX584" s="113"/>
      <c r="BY584" s="113"/>
      <c r="BZ584" s="113"/>
      <c r="CA584" s="113"/>
      <c r="CB584" s="113"/>
      <c r="CC584" s="113"/>
      <c r="CD584" s="113"/>
      <c r="CE584" s="113"/>
      <c r="CF584" s="113"/>
      <c r="CG584" s="113"/>
      <c r="CH584" s="113"/>
      <c r="CI584" s="113"/>
      <c r="CJ584" s="113"/>
      <c r="CK584" s="113"/>
      <c r="CL584" s="113"/>
      <c r="CM584" s="113"/>
    </row>
    <row r="585" spans="6:91" x14ac:dyDescent="0.25">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3"/>
      <c r="AL585" s="113"/>
      <c r="AM585" s="113"/>
      <c r="AN585" s="113"/>
      <c r="AO585" s="113"/>
      <c r="AP585" s="113"/>
      <c r="AQ585" s="113"/>
      <c r="AR585" s="113"/>
      <c r="AS585" s="113"/>
      <c r="AT585" s="113"/>
      <c r="AU585" s="113"/>
      <c r="AV585" s="113"/>
      <c r="AW585" s="113"/>
      <c r="AX585" s="113"/>
      <c r="AY585" s="113"/>
      <c r="AZ585" s="113"/>
      <c r="BA585" s="113"/>
      <c r="BB585" s="113"/>
      <c r="BC585" s="113"/>
      <c r="BD585" s="113"/>
      <c r="BE585" s="113"/>
      <c r="BF585" s="113"/>
      <c r="BG585" s="113"/>
      <c r="BH585" s="113"/>
      <c r="BI585" s="113"/>
      <c r="BJ585" s="113"/>
      <c r="BK585" s="113"/>
      <c r="BL585" s="113"/>
      <c r="BM585" s="113"/>
      <c r="BN585" s="113"/>
      <c r="BO585" s="113"/>
      <c r="BP585" s="113"/>
      <c r="BQ585" s="113"/>
      <c r="BR585" s="113"/>
      <c r="BS585" s="113"/>
      <c r="BT585" s="113"/>
      <c r="BU585" s="113"/>
      <c r="BV585" s="113"/>
      <c r="BW585" s="113"/>
      <c r="BX585" s="113"/>
      <c r="BY585" s="113"/>
      <c r="BZ585" s="113"/>
      <c r="CA585" s="113"/>
      <c r="CB585" s="113"/>
      <c r="CC585" s="113"/>
      <c r="CD585" s="113"/>
      <c r="CE585" s="113"/>
      <c r="CF585" s="113"/>
      <c r="CG585" s="113"/>
      <c r="CH585" s="113"/>
      <c r="CI585" s="113"/>
      <c r="CJ585" s="113"/>
      <c r="CK585" s="113"/>
      <c r="CL585" s="113"/>
      <c r="CM585" s="113"/>
    </row>
    <row r="586" spans="6:91" x14ac:dyDescent="0.25">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113"/>
      <c r="AM586" s="113"/>
      <c r="AN586" s="113"/>
      <c r="AO586" s="113"/>
      <c r="AP586" s="113"/>
      <c r="AQ586" s="113"/>
      <c r="AR586" s="113"/>
      <c r="AS586" s="113"/>
      <c r="AT586" s="113"/>
      <c r="AU586" s="113"/>
      <c r="AV586" s="113"/>
      <c r="AW586" s="113"/>
      <c r="AX586" s="113"/>
      <c r="AY586" s="113"/>
      <c r="AZ586" s="113"/>
      <c r="BA586" s="113"/>
      <c r="BB586" s="113"/>
      <c r="BC586" s="113"/>
      <c r="BD586" s="113"/>
      <c r="BE586" s="113"/>
      <c r="BF586" s="113"/>
      <c r="BG586" s="113"/>
      <c r="BH586" s="113"/>
      <c r="BI586" s="113"/>
      <c r="BJ586" s="113"/>
      <c r="BK586" s="113"/>
      <c r="BL586" s="113"/>
      <c r="BM586" s="113"/>
      <c r="BN586" s="113"/>
      <c r="BO586" s="113"/>
      <c r="BP586" s="113"/>
      <c r="BQ586" s="113"/>
      <c r="BR586" s="113"/>
      <c r="BS586" s="113"/>
      <c r="BT586" s="113"/>
      <c r="BU586" s="113"/>
      <c r="BV586" s="113"/>
      <c r="BW586" s="113"/>
      <c r="BX586" s="113"/>
      <c r="BY586" s="113"/>
      <c r="BZ586" s="113"/>
      <c r="CA586" s="113"/>
      <c r="CB586" s="113"/>
      <c r="CC586" s="113"/>
      <c r="CD586" s="113"/>
      <c r="CE586" s="113"/>
      <c r="CF586" s="113"/>
      <c r="CG586" s="113"/>
      <c r="CH586" s="113"/>
      <c r="CI586" s="113"/>
      <c r="CJ586" s="113"/>
      <c r="CK586" s="113"/>
      <c r="CL586" s="113"/>
      <c r="CM586" s="113"/>
    </row>
    <row r="587" spans="6:91" x14ac:dyDescent="0.25">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3"/>
      <c r="AL587" s="113"/>
      <c r="AM587" s="113"/>
      <c r="AN587" s="113"/>
      <c r="AO587" s="113"/>
      <c r="AP587" s="113"/>
      <c r="AQ587" s="113"/>
      <c r="AR587" s="113"/>
      <c r="AS587" s="113"/>
      <c r="AT587" s="113"/>
      <c r="AU587" s="113"/>
      <c r="AV587" s="113"/>
      <c r="AW587" s="113"/>
      <c r="AX587" s="113"/>
      <c r="AY587" s="113"/>
      <c r="AZ587" s="113"/>
      <c r="BA587" s="113"/>
      <c r="BB587" s="113"/>
      <c r="BC587" s="113"/>
      <c r="BD587" s="113"/>
      <c r="BE587" s="113"/>
      <c r="BF587" s="113"/>
      <c r="BG587" s="113"/>
      <c r="BH587" s="113"/>
      <c r="BI587" s="113"/>
      <c r="BJ587" s="113"/>
      <c r="BK587" s="113"/>
      <c r="BL587" s="113"/>
      <c r="BM587" s="113"/>
      <c r="BN587" s="113"/>
      <c r="BO587" s="113"/>
      <c r="BP587" s="113"/>
      <c r="BQ587" s="113"/>
      <c r="BR587" s="113"/>
      <c r="BS587" s="113"/>
      <c r="BT587" s="113"/>
      <c r="BU587" s="113"/>
      <c r="BV587" s="113"/>
      <c r="BW587" s="113"/>
      <c r="BX587" s="113"/>
      <c r="BY587" s="113"/>
      <c r="BZ587" s="113"/>
      <c r="CA587" s="113"/>
      <c r="CB587" s="113"/>
      <c r="CC587" s="113"/>
      <c r="CD587" s="113"/>
      <c r="CE587" s="113"/>
      <c r="CF587" s="113"/>
      <c r="CG587" s="113"/>
      <c r="CH587" s="113"/>
      <c r="CI587" s="113"/>
      <c r="CJ587" s="113"/>
      <c r="CK587" s="113"/>
      <c r="CL587" s="113"/>
      <c r="CM587" s="113"/>
    </row>
    <row r="588" spans="6:91" x14ac:dyDescent="0.25">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3"/>
      <c r="AL588" s="113"/>
      <c r="AM588" s="113"/>
      <c r="AN588" s="113"/>
      <c r="AO588" s="113"/>
      <c r="AP588" s="113"/>
      <c r="AQ588" s="113"/>
      <c r="AR588" s="113"/>
      <c r="AS588" s="113"/>
      <c r="AT588" s="113"/>
      <c r="AU588" s="113"/>
      <c r="AV588" s="113"/>
      <c r="AW588" s="113"/>
      <c r="AX588" s="113"/>
      <c r="AY588" s="113"/>
      <c r="AZ588" s="113"/>
      <c r="BA588" s="113"/>
      <c r="BB588" s="113"/>
      <c r="BC588" s="113"/>
      <c r="BD588" s="113"/>
      <c r="BE588" s="113"/>
      <c r="BF588" s="113"/>
      <c r="BG588" s="113"/>
      <c r="BH588" s="113"/>
      <c r="BI588" s="113"/>
      <c r="BJ588" s="113"/>
      <c r="BK588" s="113"/>
      <c r="BL588" s="113"/>
      <c r="BM588" s="113"/>
      <c r="BN588" s="113"/>
      <c r="BO588" s="113"/>
      <c r="BP588" s="113"/>
      <c r="BQ588" s="113"/>
      <c r="BR588" s="113"/>
      <c r="BS588" s="113"/>
      <c r="BT588" s="113"/>
      <c r="BU588" s="113"/>
      <c r="BV588" s="113"/>
      <c r="BW588" s="113"/>
      <c r="BX588" s="113"/>
      <c r="BY588" s="113"/>
      <c r="BZ588" s="113"/>
      <c r="CA588" s="113"/>
      <c r="CB588" s="113"/>
      <c r="CC588" s="113"/>
      <c r="CD588" s="113"/>
      <c r="CE588" s="113"/>
      <c r="CF588" s="113"/>
      <c r="CG588" s="113"/>
      <c r="CH588" s="113"/>
      <c r="CI588" s="113"/>
      <c r="CJ588" s="113"/>
      <c r="CK588" s="113"/>
      <c r="CL588" s="113"/>
      <c r="CM588" s="113"/>
    </row>
    <row r="589" spans="6:91" x14ac:dyDescent="0.25">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3"/>
      <c r="AY589" s="113"/>
      <c r="AZ589" s="113"/>
      <c r="BA589" s="113"/>
      <c r="BB589" s="113"/>
      <c r="BC589" s="113"/>
      <c r="BD589" s="113"/>
      <c r="BE589" s="113"/>
      <c r="BF589" s="113"/>
      <c r="BG589" s="113"/>
      <c r="BH589" s="113"/>
      <c r="BI589" s="113"/>
      <c r="BJ589" s="113"/>
      <c r="BK589" s="113"/>
      <c r="BL589" s="113"/>
      <c r="BM589" s="113"/>
      <c r="BN589" s="113"/>
      <c r="BO589" s="113"/>
      <c r="BP589" s="113"/>
      <c r="BQ589" s="113"/>
      <c r="BR589" s="113"/>
      <c r="BS589" s="113"/>
      <c r="BT589" s="113"/>
      <c r="BU589" s="113"/>
      <c r="BV589" s="113"/>
      <c r="BW589" s="113"/>
      <c r="BX589" s="113"/>
      <c r="BY589" s="113"/>
      <c r="BZ589" s="113"/>
      <c r="CA589" s="113"/>
      <c r="CB589" s="113"/>
      <c r="CC589" s="113"/>
      <c r="CD589" s="113"/>
      <c r="CE589" s="113"/>
      <c r="CF589" s="113"/>
      <c r="CG589" s="113"/>
      <c r="CH589" s="113"/>
      <c r="CI589" s="113"/>
      <c r="CJ589" s="113"/>
      <c r="CK589" s="113"/>
      <c r="CL589" s="113"/>
      <c r="CM589" s="113"/>
    </row>
    <row r="590" spans="6:91" x14ac:dyDescent="0.25">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3"/>
      <c r="AY590" s="113"/>
      <c r="AZ590" s="113"/>
      <c r="BA590" s="113"/>
      <c r="BB590" s="113"/>
      <c r="BC590" s="113"/>
      <c r="BD590" s="113"/>
      <c r="BE590" s="113"/>
      <c r="BF590" s="113"/>
      <c r="BG590" s="113"/>
      <c r="BH590" s="113"/>
      <c r="BI590" s="113"/>
      <c r="BJ590" s="113"/>
      <c r="BK590" s="113"/>
      <c r="BL590" s="113"/>
      <c r="BM590" s="113"/>
      <c r="BN590" s="113"/>
      <c r="BO590" s="113"/>
      <c r="BP590" s="113"/>
      <c r="BQ590" s="113"/>
      <c r="BR590" s="113"/>
      <c r="BS590" s="113"/>
      <c r="BT590" s="113"/>
      <c r="BU590" s="113"/>
      <c r="BV590" s="113"/>
      <c r="BW590" s="113"/>
      <c r="BX590" s="113"/>
      <c r="BY590" s="113"/>
      <c r="BZ590" s="113"/>
      <c r="CA590" s="113"/>
      <c r="CB590" s="113"/>
      <c r="CC590" s="113"/>
      <c r="CD590" s="113"/>
      <c r="CE590" s="113"/>
      <c r="CF590" s="113"/>
      <c r="CG590" s="113"/>
      <c r="CH590" s="113"/>
      <c r="CI590" s="113"/>
      <c r="CJ590" s="113"/>
      <c r="CK590" s="113"/>
      <c r="CL590" s="113"/>
      <c r="CM590" s="113"/>
    </row>
    <row r="591" spans="6:91" x14ac:dyDescent="0.25">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3"/>
      <c r="AY591" s="113"/>
      <c r="AZ591" s="113"/>
      <c r="BA591" s="113"/>
      <c r="BB591" s="113"/>
      <c r="BC591" s="113"/>
      <c r="BD591" s="113"/>
      <c r="BE591" s="113"/>
      <c r="BF591" s="113"/>
      <c r="BG591" s="113"/>
      <c r="BH591" s="113"/>
      <c r="BI591" s="113"/>
      <c r="BJ591" s="113"/>
      <c r="BK591" s="113"/>
      <c r="BL591" s="113"/>
      <c r="BM591" s="113"/>
      <c r="BN591" s="113"/>
      <c r="BO591" s="113"/>
      <c r="BP591" s="113"/>
      <c r="BQ591" s="113"/>
      <c r="BR591" s="113"/>
      <c r="BS591" s="113"/>
      <c r="BT591" s="113"/>
      <c r="BU591" s="113"/>
      <c r="BV591" s="113"/>
      <c r="BW591" s="113"/>
      <c r="BX591" s="113"/>
      <c r="BY591" s="113"/>
      <c r="BZ591" s="113"/>
      <c r="CA591" s="113"/>
      <c r="CB591" s="113"/>
      <c r="CC591" s="113"/>
      <c r="CD591" s="113"/>
      <c r="CE591" s="113"/>
      <c r="CF591" s="113"/>
      <c r="CG591" s="113"/>
      <c r="CH591" s="113"/>
      <c r="CI591" s="113"/>
      <c r="CJ591" s="113"/>
      <c r="CK591" s="113"/>
      <c r="CL591" s="113"/>
      <c r="CM591" s="113"/>
    </row>
    <row r="592" spans="6:91" x14ac:dyDescent="0.25">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3"/>
      <c r="AL592" s="113"/>
      <c r="AM592" s="113"/>
      <c r="AN592" s="113"/>
      <c r="AO592" s="113"/>
      <c r="AP592" s="113"/>
      <c r="AQ592" s="113"/>
      <c r="AR592" s="113"/>
      <c r="AS592" s="113"/>
      <c r="AT592" s="113"/>
      <c r="AU592" s="113"/>
      <c r="AV592" s="113"/>
      <c r="AW592" s="113"/>
      <c r="AX592" s="113"/>
      <c r="AY592" s="113"/>
      <c r="AZ592" s="113"/>
      <c r="BA592" s="113"/>
      <c r="BB592" s="113"/>
      <c r="BC592" s="113"/>
      <c r="BD592" s="113"/>
      <c r="BE592" s="113"/>
      <c r="BF592" s="113"/>
      <c r="BG592" s="113"/>
      <c r="BH592" s="113"/>
      <c r="BI592" s="113"/>
      <c r="BJ592" s="113"/>
      <c r="BK592" s="113"/>
      <c r="BL592" s="113"/>
      <c r="BM592" s="113"/>
      <c r="BN592" s="113"/>
      <c r="BO592" s="113"/>
      <c r="BP592" s="113"/>
      <c r="BQ592" s="113"/>
      <c r="BR592" s="113"/>
      <c r="BS592" s="113"/>
      <c r="BT592" s="113"/>
      <c r="BU592" s="113"/>
      <c r="BV592" s="113"/>
      <c r="BW592" s="113"/>
      <c r="BX592" s="113"/>
      <c r="BY592" s="113"/>
      <c r="BZ592" s="113"/>
      <c r="CA592" s="113"/>
      <c r="CB592" s="113"/>
      <c r="CC592" s="113"/>
      <c r="CD592" s="113"/>
      <c r="CE592" s="113"/>
      <c r="CF592" s="113"/>
      <c r="CG592" s="113"/>
      <c r="CH592" s="113"/>
      <c r="CI592" s="113"/>
      <c r="CJ592" s="113"/>
      <c r="CK592" s="113"/>
      <c r="CL592" s="113"/>
      <c r="CM592" s="113"/>
    </row>
    <row r="593" spans="6:91" x14ac:dyDescent="0.25">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3"/>
      <c r="AL593" s="113"/>
      <c r="AM593" s="113"/>
      <c r="AN593" s="113"/>
      <c r="AO593" s="113"/>
      <c r="AP593" s="113"/>
      <c r="AQ593" s="113"/>
      <c r="AR593" s="113"/>
      <c r="AS593" s="113"/>
      <c r="AT593" s="113"/>
      <c r="AU593" s="113"/>
      <c r="AV593" s="113"/>
      <c r="AW593" s="113"/>
      <c r="AX593" s="113"/>
      <c r="AY593" s="113"/>
      <c r="AZ593" s="113"/>
      <c r="BA593" s="113"/>
      <c r="BB593" s="113"/>
      <c r="BC593" s="113"/>
      <c r="BD593" s="113"/>
      <c r="BE593" s="113"/>
      <c r="BF593" s="113"/>
      <c r="BG593" s="113"/>
      <c r="BH593" s="113"/>
      <c r="BI593" s="113"/>
      <c r="BJ593" s="113"/>
      <c r="BK593" s="113"/>
      <c r="BL593" s="113"/>
      <c r="BM593" s="113"/>
      <c r="BN593" s="113"/>
      <c r="BO593" s="113"/>
      <c r="BP593" s="113"/>
      <c r="BQ593" s="113"/>
      <c r="BR593" s="113"/>
      <c r="BS593" s="113"/>
      <c r="BT593" s="113"/>
      <c r="BU593" s="113"/>
      <c r="BV593" s="113"/>
      <c r="BW593" s="113"/>
      <c r="BX593" s="113"/>
      <c r="BY593" s="113"/>
      <c r="BZ593" s="113"/>
      <c r="CA593" s="113"/>
      <c r="CB593" s="113"/>
      <c r="CC593" s="113"/>
      <c r="CD593" s="113"/>
      <c r="CE593" s="113"/>
      <c r="CF593" s="113"/>
      <c r="CG593" s="113"/>
      <c r="CH593" s="113"/>
      <c r="CI593" s="113"/>
      <c r="CJ593" s="113"/>
      <c r="CK593" s="113"/>
      <c r="CL593" s="113"/>
      <c r="CM593" s="113"/>
    </row>
    <row r="594" spans="6:91" x14ac:dyDescent="0.25">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3"/>
      <c r="AL594" s="113"/>
      <c r="AM594" s="113"/>
      <c r="AN594" s="113"/>
      <c r="AO594" s="113"/>
      <c r="AP594" s="113"/>
      <c r="AQ594" s="113"/>
      <c r="AR594" s="113"/>
      <c r="AS594" s="113"/>
      <c r="AT594" s="113"/>
      <c r="AU594" s="113"/>
      <c r="AV594" s="113"/>
      <c r="AW594" s="113"/>
      <c r="AX594" s="113"/>
      <c r="AY594" s="113"/>
      <c r="AZ594" s="113"/>
      <c r="BA594" s="113"/>
      <c r="BB594" s="113"/>
      <c r="BC594" s="113"/>
      <c r="BD594" s="113"/>
      <c r="BE594" s="113"/>
      <c r="BF594" s="113"/>
      <c r="BG594" s="113"/>
      <c r="BH594" s="113"/>
      <c r="BI594" s="113"/>
      <c r="BJ594" s="113"/>
      <c r="BK594" s="113"/>
      <c r="BL594" s="113"/>
      <c r="BM594" s="113"/>
      <c r="BN594" s="113"/>
      <c r="BO594" s="113"/>
      <c r="BP594" s="113"/>
      <c r="BQ594" s="113"/>
      <c r="BR594" s="113"/>
      <c r="BS594" s="113"/>
      <c r="BT594" s="113"/>
      <c r="BU594" s="113"/>
      <c r="BV594" s="113"/>
      <c r="BW594" s="113"/>
      <c r="BX594" s="113"/>
      <c r="BY594" s="113"/>
      <c r="BZ594" s="113"/>
      <c r="CA594" s="113"/>
      <c r="CB594" s="113"/>
      <c r="CC594" s="113"/>
      <c r="CD594" s="113"/>
      <c r="CE594" s="113"/>
      <c r="CF594" s="113"/>
      <c r="CG594" s="113"/>
      <c r="CH594" s="113"/>
      <c r="CI594" s="113"/>
      <c r="CJ594" s="113"/>
      <c r="CK594" s="113"/>
      <c r="CL594" s="113"/>
      <c r="CM594" s="113"/>
    </row>
    <row r="595" spans="6:91" x14ac:dyDescent="0.25">
      <c r="F595" s="113"/>
      <c r="G595" s="113"/>
      <c r="H595" s="113"/>
      <c r="I595" s="113"/>
      <c r="J595" s="113"/>
      <c r="K595" s="113"/>
      <c r="L595" s="113"/>
      <c r="M595" s="113"/>
      <c r="N595" s="113"/>
      <c r="O595" s="113"/>
      <c r="P595" s="113"/>
      <c r="Q595" s="113"/>
      <c r="R595" s="113"/>
      <c r="S595" s="113"/>
      <c r="T595" s="113"/>
      <c r="U595" s="113"/>
      <c r="V595" s="113"/>
      <c r="W595" s="113"/>
      <c r="X595" s="113"/>
      <c r="Y595" s="113"/>
      <c r="Z595" s="113"/>
      <c r="AA595" s="113"/>
      <c r="AB595" s="113"/>
      <c r="AC595" s="113"/>
      <c r="AD595" s="113"/>
      <c r="AE595" s="113"/>
      <c r="AF595" s="113"/>
      <c r="AG595" s="113"/>
      <c r="AH595" s="113"/>
      <c r="AI595" s="113"/>
      <c r="AJ595" s="113"/>
      <c r="AK595" s="113"/>
      <c r="AL595" s="113"/>
      <c r="AM595" s="113"/>
      <c r="AN595" s="113"/>
      <c r="AO595" s="113"/>
      <c r="AP595" s="113"/>
      <c r="AQ595" s="113"/>
      <c r="AR595" s="113"/>
      <c r="AS595" s="113"/>
      <c r="AT595" s="113"/>
      <c r="AU595" s="113"/>
      <c r="AV595" s="113"/>
      <c r="AW595" s="113"/>
      <c r="AX595" s="113"/>
      <c r="AY595" s="113"/>
      <c r="AZ595" s="113"/>
      <c r="BA595" s="113"/>
      <c r="BB595" s="113"/>
      <c r="BC595" s="113"/>
      <c r="BD595" s="113"/>
      <c r="BE595" s="113"/>
      <c r="BF595" s="113"/>
      <c r="BG595" s="113"/>
      <c r="BH595" s="113"/>
      <c r="BI595" s="113"/>
      <c r="BJ595" s="113"/>
      <c r="BK595" s="113"/>
      <c r="BL595" s="113"/>
      <c r="BM595" s="113"/>
      <c r="BN595" s="113"/>
      <c r="BO595" s="113"/>
      <c r="BP595" s="113"/>
      <c r="BQ595" s="113"/>
      <c r="BR595" s="113"/>
      <c r="BS595" s="113"/>
      <c r="BT595" s="113"/>
      <c r="BU595" s="113"/>
      <c r="BV595" s="113"/>
      <c r="BW595" s="113"/>
      <c r="BX595" s="113"/>
      <c r="BY595" s="113"/>
      <c r="BZ595" s="113"/>
      <c r="CA595" s="113"/>
      <c r="CB595" s="113"/>
      <c r="CC595" s="113"/>
      <c r="CD595" s="113"/>
      <c r="CE595" s="113"/>
      <c r="CF595" s="113"/>
      <c r="CG595" s="113"/>
      <c r="CH595" s="113"/>
      <c r="CI595" s="113"/>
      <c r="CJ595" s="113"/>
      <c r="CK595" s="113"/>
      <c r="CL595" s="113"/>
      <c r="CM595" s="113"/>
    </row>
    <row r="596" spans="6:91" x14ac:dyDescent="0.25">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c r="AB596" s="113"/>
      <c r="AC596" s="113"/>
      <c r="AD596" s="113"/>
      <c r="AE596" s="113"/>
      <c r="AF596" s="113"/>
      <c r="AG596" s="113"/>
      <c r="AH596" s="113"/>
      <c r="AI596" s="113"/>
      <c r="AJ596" s="113"/>
      <c r="AK596" s="113"/>
      <c r="AL596" s="113"/>
      <c r="AM596" s="113"/>
      <c r="AN596" s="113"/>
      <c r="AO596" s="113"/>
      <c r="AP596" s="113"/>
      <c r="AQ596" s="113"/>
      <c r="AR596" s="113"/>
      <c r="AS596" s="113"/>
      <c r="AT596" s="113"/>
      <c r="AU596" s="113"/>
      <c r="AV596" s="113"/>
      <c r="AW596" s="113"/>
      <c r="AX596" s="113"/>
      <c r="AY596" s="113"/>
      <c r="AZ596" s="113"/>
      <c r="BA596" s="113"/>
      <c r="BB596" s="113"/>
      <c r="BC596" s="113"/>
      <c r="BD596" s="113"/>
      <c r="BE596" s="113"/>
      <c r="BF596" s="113"/>
      <c r="BG596" s="113"/>
      <c r="BH596" s="113"/>
      <c r="BI596" s="113"/>
      <c r="BJ596" s="113"/>
      <c r="BK596" s="113"/>
      <c r="BL596" s="113"/>
      <c r="BM596" s="113"/>
      <c r="BN596" s="113"/>
      <c r="BO596" s="113"/>
      <c r="BP596" s="113"/>
      <c r="BQ596" s="113"/>
      <c r="BR596" s="113"/>
      <c r="BS596" s="113"/>
      <c r="BT596" s="113"/>
      <c r="BU596" s="113"/>
      <c r="BV596" s="113"/>
      <c r="BW596" s="113"/>
      <c r="BX596" s="113"/>
      <c r="BY596" s="113"/>
      <c r="BZ596" s="113"/>
      <c r="CA596" s="113"/>
      <c r="CB596" s="113"/>
      <c r="CC596" s="113"/>
      <c r="CD596" s="113"/>
      <c r="CE596" s="113"/>
      <c r="CF596" s="113"/>
      <c r="CG596" s="113"/>
      <c r="CH596" s="113"/>
      <c r="CI596" s="113"/>
      <c r="CJ596" s="113"/>
      <c r="CK596" s="113"/>
      <c r="CL596" s="113"/>
      <c r="CM596" s="113"/>
    </row>
    <row r="597" spans="6:91" x14ac:dyDescent="0.25">
      <c r="F597" s="113"/>
      <c r="G597" s="113"/>
      <c r="H597" s="113"/>
      <c r="I597" s="113"/>
      <c r="J597" s="113"/>
      <c r="K597" s="113"/>
      <c r="L597" s="113"/>
      <c r="M597" s="113"/>
      <c r="N597" s="113"/>
      <c r="O597" s="113"/>
      <c r="P597" s="113"/>
      <c r="Q597" s="113"/>
      <c r="R597" s="113"/>
      <c r="S597" s="113"/>
      <c r="T597" s="113"/>
      <c r="U597" s="113"/>
      <c r="V597" s="113"/>
      <c r="W597" s="113"/>
      <c r="X597" s="113"/>
      <c r="Y597" s="113"/>
      <c r="Z597" s="113"/>
      <c r="AA597" s="113"/>
      <c r="AB597" s="113"/>
      <c r="AC597" s="113"/>
      <c r="AD597" s="113"/>
      <c r="AE597" s="113"/>
      <c r="AF597" s="113"/>
      <c r="AG597" s="113"/>
      <c r="AH597" s="113"/>
      <c r="AI597" s="113"/>
      <c r="AJ597" s="113"/>
      <c r="AK597" s="113"/>
      <c r="AL597" s="113"/>
      <c r="AM597" s="113"/>
      <c r="AN597" s="113"/>
      <c r="AO597" s="113"/>
      <c r="AP597" s="113"/>
      <c r="AQ597" s="113"/>
      <c r="AR597" s="113"/>
      <c r="AS597" s="113"/>
      <c r="AT597" s="113"/>
      <c r="AU597" s="113"/>
      <c r="AV597" s="113"/>
      <c r="AW597" s="113"/>
      <c r="AX597" s="113"/>
      <c r="AY597" s="113"/>
      <c r="AZ597" s="113"/>
      <c r="BA597" s="113"/>
      <c r="BB597" s="113"/>
      <c r="BC597" s="113"/>
      <c r="BD597" s="113"/>
      <c r="BE597" s="113"/>
      <c r="BF597" s="113"/>
      <c r="BG597" s="113"/>
      <c r="BH597" s="113"/>
      <c r="BI597" s="113"/>
      <c r="BJ597" s="113"/>
      <c r="BK597" s="113"/>
      <c r="BL597" s="113"/>
      <c r="BM597" s="113"/>
      <c r="BN597" s="113"/>
      <c r="BO597" s="113"/>
      <c r="BP597" s="113"/>
      <c r="BQ597" s="113"/>
      <c r="BR597" s="113"/>
      <c r="BS597" s="113"/>
      <c r="BT597" s="113"/>
      <c r="BU597" s="113"/>
      <c r="BV597" s="113"/>
      <c r="BW597" s="113"/>
      <c r="BX597" s="113"/>
      <c r="BY597" s="113"/>
      <c r="BZ597" s="113"/>
      <c r="CA597" s="113"/>
      <c r="CB597" s="113"/>
      <c r="CC597" s="113"/>
      <c r="CD597" s="113"/>
      <c r="CE597" s="113"/>
      <c r="CF597" s="113"/>
      <c r="CG597" s="113"/>
      <c r="CH597" s="113"/>
      <c r="CI597" s="113"/>
      <c r="CJ597" s="113"/>
      <c r="CK597" s="113"/>
      <c r="CL597" s="113"/>
      <c r="CM597" s="113"/>
    </row>
    <row r="598" spans="6:91" x14ac:dyDescent="0.25">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3"/>
      <c r="AL598" s="113"/>
      <c r="AM598" s="113"/>
      <c r="AN598" s="113"/>
      <c r="AO598" s="113"/>
      <c r="AP598" s="113"/>
      <c r="AQ598" s="113"/>
      <c r="AR598" s="113"/>
      <c r="AS598" s="113"/>
      <c r="AT598" s="113"/>
      <c r="AU598" s="113"/>
      <c r="AV598" s="113"/>
      <c r="AW598" s="113"/>
      <c r="AX598" s="113"/>
      <c r="AY598" s="113"/>
      <c r="AZ598" s="113"/>
      <c r="BA598" s="113"/>
      <c r="BB598" s="113"/>
      <c r="BC598" s="113"/>
      <c r="BD598" s="113"/>
      <c r="BE598" s="113"/>
      <c r="BF598" s="113"/>
      <c r="BG598" s="113"/>
      <c r="BH598" s="113"/>
      <c r="BI598" s="113"/>
      <c r="BJ598" s="113"/>
      <c r="BK598" s="113"/>
      <c r="BL598" s="113"/>
      <c r="BM598" s="113"/>
      <c r="BN598" s="113"/>
      <c r="BO598" s="113"/>
      <c r="BP598" s="113"/>
      <c r="BQ598" s="113"/>
      <c r="BR598" s="113"/>
      <c r="BS598" s="113"/>
      <c r="BT598" s="113"/>
      <c r="BU598" s="113"/>
      <c r="BV598" s="113"/>
      <c r="BW598" s="113"/>
      <c r="BX598" s="113"/>
      <c r="BY598" s="113"/>
      <c r="BZ598" s="113"/>
      <c r="CA598" s="113"/>
      <c r="CB598" s="113"/>
      <c r="CC598" s="113"/>
      <c r="CD598" s="113"/>
      <c r="CE598" s="113"/>
      <c r="CF598" s="113"/>
      <c r="CG598" s="113"/>
      <c r="CH598" s="113"/>
      <c r="CI598" s="113"/>
      <c r="CJ598" s="113"/>
      <c r="CK598" s="113"/>
      <c r="CL598" s="113"/>
      <c r="CM598" s="113"/>
    </row>
    <row r="599" spans="6:91" x14ac:dyDescent="0.25">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3"/>
      <c r="AL599" s="113"/>
      <c r="AM599" s="113"/>
      <c r="AN599" s="113"/>
      <c r="AO599" s="113"/>
      <c r="AP599" s="113"/>
      <c r="AQ599" s="113"/>
      <c r="AR599" s="113"/>
      <c r="AS599" s="113"/>
      <c r="AT599" s="113"/>
      <c r="AU599" s="113"/>
      <c r="AV599" s="113"/>
      <c r="AW599" s="113"/>
      <c r="AX599" s="113"/>
      <c r="AY599" s="113"/>
      <c r="AZ599" s="113"/>
      <c r="BA599" s="113"/>
      <c r="BB599" s="113"/>
      <c r="BC599" s="113"/>
      <c r="BD599" s="113"/>
      <c r="BE599" s="113"/>
      <c r="BF599" s="113"/>
      <c r="BG599" s="113"/>
      <c r="BH599" s="113"/>
      <c r="BI599" s="113"/>
      <c r="BJ599" s="113"/>
      <c r="BK599" s="113"/>
      <c r="BL599" s="113"/>
      <c r="BM599" s="113"/>
      <c r="BN599" s="113"/>
      <c r="BO599" s="113"/>
      <c r="BP599" s="113"/>
      <c r="BQ599" s="113"/>
      <c r="BR599" s="113"/>
      <c r="BS599" s="113"/>
      <c r="BT599" s="113"/>
      <c r="BU599" s="113"/>
      <c r="BV599" s="113"/>
      <c r="BW599" s="113"/>
      <c r="BX599" s="113"/>
      <c r="BY599" s="113"/>
      <c r="BZ599" s="113"/>
      <c r="CA599" s="113"/>
      <c r="CB599" s="113"/>
      <c r="CC599" s="113"/>
      <c r="CD599" s="113"/>
      <c r="CE599" s="113"/>
      <c r="CF599" s="113"/>
      <c r="CG599" s="113"/>
      <c r="CH599" s="113"/>
      <c r="CI599" s="113"/>
      <c r="CJ599" s="113"/>
      <c r="CK599" s="113"/>
      <c r="CL599" s="113"/>
      <c r="CM599" s="113"/>
    </row>
    <row r="600" spans="6:91" x14ac:dyDescent="0.25">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3"/>
      <c r="AL600" s="113"/>
      <c r="AM600" s="113"/>
      <c r="AN600" s="113"/>
      <c r="AO600" s="113"/>
      <c r="AP600" s="113"/>
      <c r="AQ600" s="113"/>
      <c r="AR600" s="113"/>
      <c r="AS600" s="113"/>
      <c r="AT600" s="113"/>
      <c r="AU600" s="113"/>
      <c r="AV600" s="113"/>
      <c r="AW600" s="113"/>
      <c r="AX600" s="113"/>
      <c r="AY600" s="113"/>
      <c r="AZ600" s="113"/>
      <c r="BA600" s="113"/>
      <c r="BB600" s="113"/>
      <c r="BC600" s="113"/>
      <c r="BD600" s="113"/>
      <c r="BE600" s="113"/>
      <c r="BF600" s="113"/>
      <c r="BG600" s="113"/>
      <c r="BH600" s="113"/>
      <c r="BI600" s="113"/>
      <c r="BJ600" s="113"/>
      <c r="BK600" s="113"/>
      <c r="BL600" s="113"/>
      <c r="BM600" s="113"/>
      <c r="BN600" s="113"/>
      <c r="BO600" s="113"/>
      <c r="BP600" s="113"/>
      <c r="BQ600" s="113"/>
      <c r="BR600" s="113"/>
      <c r="BS600" s="113"/>
      <c r="BT600" s="113"/>
      <c r="BU600" s="113"/>
      <c r="BV600" s="113"/>
      <c r="BW600" s="113"/>
      <c r="BX600" s="113"/>
      <c r="BY600" s="113"/>
      <c r="BZ600" s="113"/>
      <c r="CA600" s="113"/>
      <c r="CB600" s="113"/>
      <c r="CC600" s="113"/>
      <c r="CD600" s="113"/>
      <c r="CE600" s="113"/>
      <c r="CF600" s="113"/>
      <c r="CG600" s="113"/>
      <c r="CH600" s="113"/>
      <c r="CI600" s="113"/>
      <c r="CJ600" s="113"/>
      <c r="CK600" s="113"/>
      <c r="CL600" s="113"/>
      <c r="CM600" s="113"/>
    </row>
    <row r="601" spans="6:91" x14ac:dyDescent="0.25">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3"/>
      <c r="AW601" s="113"/>
      <c r="AX601" s="113"/>
      <c r="AY601" s="113"/>
      <c r="AZ601" s="113"/>
      <c r="BA601" s="113"/>
      <c r="BB601" s="113"/>
      <c r="BC601" s="113"/>
      <c r="BD601" s="113"/>
      <c r="BE601" s="113"/>
      <c r="BF601" s="113"/>
      <c r="BG601" s="113"/>
      <c r="BH601" s="113"/>
      <c r="BI601" s="113"/>
      <c r="BJ601" s="113"/>
      <c r="BK601" s="113"/>
      <c r="BL601" s="113"/>
      <c r="BM601" s="113"/>
      <c r="BN601" s="113"/>
      <c r="BO601" s="113"/>
      <c r="BP601" s="113"/>
      <c r="BQ601" s="113"/>
      <c r="BR601" s="113"/>
      <c r="BS601" s="113"/>
      <c r="BT601" s="113"/>
      <c r="BU601" s="113"/>
      <c r="BV601" s="113"/>
      <c r="BW601" s="113"/>
      <c r="BX601" s="113"/>
      <c r="BY601" s="113"/>
      <c r="BZ601" s="113"/>
      <c r="CA601" s="113"/>
      <c r="CB601" s="113"/>
      <c r="CC601" s="113"/>
      <c r="CD601" s="113"/>
      <c r="CE601" s="113"/>
      <c r="CF601" s="113"/>
      <c r="CG601" s="113"/>
      <c r="CH601" s="113"/>
      <c r="CI601" s="113"/>
      <c r="CJ601" s="113"/>
      <c r="CK601" s="113"/>
      <c r="CL601" s="113"/>
      <c r="CM601" s="113"/>
    </row>
    <row r="602" spans="6:91" x14ac:dyDescent="0.25">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3"/>
      <c r="AL602" s="113"/>
      <c r="AM602" s="113"/>
      <c r="AN602" s="113"/>
      <c r="AO602" s="113"/>
      <c r="AP602" s="113"/>
      <c r="AQ602" s="113"/>
      <c r="AR602" s="113"/>
      <c r="AS602" s="113"/>
      <c r="AT602" s="113"/>
      <c r="AU602" s="113"/>
      <c r="AV602" s="113"/>
      <c r="AW602" s="113"/>
      <c r="AX602" s="113"/>
      <c r="AY602" s="113"/>
      <c r="AZ602" s="113"/>
      <c r="BA602" s="113"/>
      <c r="BB602" s="113"/>
      <c r="BC602" s="113"/>
      <c r="BD602" s="113"/>
      <c r="BE602" s="113"/>
      <c r="BF602" s="113"/>
      <c r="BG602" s="113"/>
      <c r="BH602" s="113"/>
      <c r="BI602" s="113"/>
      <c r="BJ602" s="113"/>
      <c r="BK602" s="113"/>
      <c r="BL602" s="113"/>
      <c r="BM602" s="113"/>
      <c r="BN602" s="113"/>
      <c r="BO602" s="113"/>
      <c r="BP602" s="113"/>
      <c r="BQ602" s="113"/>
      <c r="BR602" s="113"/>
      <c r="BS602" s="113"/>
      <c r="BT602" s="113"/>
      <c r="BU602" s="113"/>
      <c r="BV602" s="113"/>
      <c r="BW602" s="113"/>
      <c r="BX602" s="113"/>
      <c r="BY602" s="113"/>
      <c r="BZ602" s="113"/>
      <c r="CA602" s="113"/>
      <c r="CB602" s="113"/>
      <c r="CC602" s="113"/>
      <c r="CD602" s="113"/>
      <c r="CE602" s="113"/>
      <c r="CF602" s="113"/>
      <c r="CG602" s="113"/>
      <c r="CH602" s="113"/>
      <c r="CI602" s="113"/>
      <c r="CJ602" s="113"/>
      <c r="CK602" s="113"/>
      <c r="CL602" s="113"/>
      <c r="CM602" s="113"/>
    </row>
    <row r="603" spans="6:91" x14ac:dyDescent="0.25">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3"/>
      <c r="AL603" s="113"/>
      <c r="AM603" s="113"/>
      <c r="AN603" s="113"/>
      <c r="AO603" s="113"/>
      <c r="AP603" s="113"/>
      <c r="AQ603" s="113"/>
      <c r="AR603" s="113"/>
      <c r="AS603" s="113"/>
      <c r="AT603" s="113"/>
      <c r="AU603" s="113"/>
      <c r="AV603" s="113"/>
      <c r="AW603" s="113"/>
      <c r="AX603" s="113"/>
      <c r="AY603" s="113"/>
      <c r="AZ603" s="113"/>
      <c r="BA603" s="113"/>
      <c r="BB603" s="113"/>
      <c r="BC603" s="113"/>
      <c r="BD603" s="113"/>
      <c r="BE603" s="113"/>
      <c r="BF603" s="113"/>
      <c r="BG603" s="113"/>
      <c r="BH603" s="113"/>
      <c r="BI603" s="113"/>
      <c r="BJ603" s="113"/>
      <c r="BK603" s="113"/>
      <c r="BL603" s="113"/>
      <c r="BM603" s="113"/>
      <c r="BN603" s="113"/>
      <c r="BO603" s="113"/>
      <c r="BP603" s="113"/>
      <c r="BQ603" s="113"/>
      <c r="BR603" s="113"/>
      <c r="BS603" s="113"/>
      <c r="BT603" s="113"/>
      <c r="BU603" s="113"/>
      <c r="BV603" s="113"/>
      <c r="BW603" s="113"/>
      <c r="BX603" s="113"/>
      <c r="BY603" s="113"/>
      <c r="BZ603" s="113"/>
      <c r="CA603" s="113"/>
      <c r="CB603" s="113"/>
      <c r="CC603" s="113"/>
      <c r="CD603" s="113"/>
      <c r="CE603" s="113"/>
      <c r="CF603" s="113"/>
      <c r="CG603" s="113"/>
      <c r="CH603" s="113"/>
      <c r="CI603" s="113"/>
      <c r="CJ603" s="113"/>
      <c r="CK603" s="113"/>
      <c r="CL603" s="113"/>
      <c r="CM603" s="113"/>
    </row>
    <row r="604" spans="6:91" x14ac:dyDescent="0.25">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3"/>
      <c r="AL604" s="113"/>
      <c r="AM604" s="113"/>
      <c r="AN604" s="113"/>
      <c r="AO604" s="113"/>
      <c r="AP604" s="113"/>
      <c r="AQ604" s="113"/>
      <c r="AR604" s="113"/>
      <c r="AS604" s="113"/>
      <c r="AT604" s="113"/>
      <c r="AU604" s="113"/>
      <c r="AV604" s="113"/>
      <c r="AW604" s="113"/>
      <c r="AX604" s="113"/>
      <c r="AY604" s="113"/>
      <c r="AZ604" s="113"/>
      <c r="BA604" s="113"/>
      <c r="BB604" s="113"/>
      <c r="BC604" s="113"/>
      <c r="BD604" s="113"/>
      <c r="BE604" s="113"/>
      <c r="BF604" s="113"/>
      <c r="BG604" s="113"/>
      <c r="BH604" s="113"/>
      <c r="BI604" s="113"/>
      <c r="BJ604" s="113"/>
      <c r="BK604" s="113"/>
      <c r="BL604" s="113"/>
      <c r="BM604" s="113"/>
      <c r="BN604" s="113"/>
      <c r="BO604" s="113"/>
      <c r="BP604" s="113"/>
      <c r="BQ604" s="113"/>
      <c r="BR604" s="113"/>
      <c r="BS604" s="113"/>
      <c r="BT604" s="113"/>
      <c r="BU604" s="113"/>
      <c r="BV604" s="113"/>
      <c r="BW604" s="113"/>
      <c r="BX604" s="113"/>
      <c r="BY604" s="113"/>
      <c r="BZ604" s="113"/>
      <c r="CA604" s="113"/>
      <c r="CB604" s="113"/>
      <c r="CC604" s="113"/>
      <c r="CD604" s="113"/>
      <c r="CE604" s="113"/>
      <c r="CF604" s="113"/>
      <c r="CG604" s="113"/>
      <c r="CH604" s="113"/>
      <c r="CI604" s="113"/>
      <c r="CJ604" s="113"/>
      <c r="CK604" s="113"/>
      <c r="CL604" s="113"/>
      <c r="CM604" s="113"/>
    </row>
    <row r="605" spans="6:91" x14ac:dyDescent="0.25">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3"/>
      <c r="AL605" s="113"/>
      <c r="AM605" s="113"/>
      <c r="AN605" s="113"/>
      <c r="AO605" s="113"/>
      <c r="AP605" s="113"/>
      <c r="AQ605" s="113"/>
      <c r="AR605" s="113"/>
      <c r="AS605" s="113"/>
      <c r="AT605" s="113"/>
      <c r="AU605" s="113"/>
      <c r="AV605" s="113"/>
      <c r="AW605" s="113"/>
      <c r="AX605" s="113"/>
      <c r="AY605" s="113"/>
      <c r="AZ605" s="113"/>
      <c r="BA605" s="113"/>
      <c r="BB605" s="113"/>
      <c r="BC605" s="113"/>
      <c r="BD605" s="113"/>
      <c r="BE605" s="113"/>
      <c r="BF605" s="113"/>
      <c r="BG605" s="113"/>
      <c r="BH605" s="113"/>
      <c r="BI605" s="113"/>
      <c r="BJ605" s="113"/>
      <c r="BK605" s="113"/>
      <c r="BL605" s="113"/>
      <c r="BM605" s="113"/>
      <c r="BN605" s="113"/>
      <c r="BO605" s="113"/>
      <c r="BP605" s="113"/>
      <c r="BQ605" s="113"/>
      <c r="BR605" s="113"/>
      <c r="BS605" s="113"/>
      <c r="BT605" s="113"/>
      <c r="BU605" s="113"/>
      <c r="BV605" s="113"/>
      <c r="BW605" s="113"/>
      <c r="BX605" s="113"/>
      <c r="BY605" s="113"/>
      <c r="BZ605" s="113"/>
      <c r="CA605" s="113"/>
      <c r="CB605" s="113"/>
      <c r="CC605" s="113"/>
      <c r="CD605" s="113"/>
      <c r="CE605" s="113"/>
      <c r="CF605" s="113"/>
      <c r="CG605" s="113"/>
      <c r="CH605" s="113"/>
      <c r="CI605" s="113"/>
      <c r="CJ605" s="113"/>
      <c r="CK605" s="113"/>
      <c r="CL605" s="113"/>
      <c r="CM605" s="113"/>
    </row>
    <row r="606" spans="6:91" x14ac:dyDescent="0.25">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3"/>
      <c r="AL606" s="113"/>
      <c r="AM606" s="113"/>
      <c r="AN606" s="113"/>
      <c r="AO606" s="113"/>
      <c r="AP606" s="113"/>
      <c r="AQ606" s="113"/>
      <c r="AR606" s="113"/>
      <c r="AS606" s="113"/>
      <c r="AT606" s="113"/>
      <c r="AU606" s="113"/>
      <c r="AV606" s="113"/>
      <c r="AW606" s="113"/>
      <c r="AX606" s="113"/>
      <c r="AY606" s="113"/>
      <c r="AZ606" s="113"/>
      <c r="BA606" s="113"/>
      <c r="BB606" s="113"/>
      <c r="BC606" s="113"/>
      <c r="BD606" s="113"/>
      <c r="BE606" s="113"/>
      <c r="BF606" s="113"/>
      <c r="BG606" s="113"/>
      <c r="BH606" s="113"/>
      <c r="BI606" s="113"/>
      <c r="BJ606" s="113"/>
      <c r="BK606" s="113"/>
      <c r="BL606" s="113"/>
      <c r="BM606" s="113"/>
      <c r="BN606" s="113"/>
      <c r="BO606" s="113"/>
      <c r="BP606" s="113"/>
      <c r="BQ606" s="113"/>
      <c r="BR606" s="113"/>
      <c r="BS606" s="113"/>
      <c r="BT606" s="113"/>
      <c r="BU606" s="113"/>
      <c r="BV606" s="113"/>
      <c r="BW606" s="113"/>
      <c r="BX606" s="113"/>
      <c r="BY606" s="113"/>
      <c r="BZ606" s="113"/>
      <c r="CA606" s="113"/>
      <c r="CB606" s="113"/>
      <c r="CC606" s="113"/>
      <c r="CD606" s="113"/>
      <c r="CE606" s="113"/>
      <c r="CF606" s="113"/>
      <c r="CG606" s="113"/>
      <c r="CH606" s="113"/>
      <c r="CI606" s="113"/>
      <c r="CJ606" s="113"/>
      <c r="CK606" s="113"/>
      <c r="CL606" s="113"/>
      <c r="CM606" s="113"/>
    </row>
    <row r="607" spans="6:91" x14ac:dyDescent="0.25">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3"/>
      <c r="AL607" s="113"/>
      <c r="AM607" s="113"/>
      <c r="AN607" s="113"/>
      <c r="AO607" s="113"/>
      <c r="AP607" s="113"/>
      <c r="AQ607" s="113"/>
      <c r="AR607" s="113"/>
      <c r="AS607" s="113"/>
      <c r="AT607" s="113"/>
      <c r="AU607" s="113"/>
      <c r="AV607" s="113"/>
      <c r="AW607" s="113"/>
      <c r="AX607" s="113"/>
      <c r="AY607" s="113"/>
      <c r="AZ607" s="113"/>
      <c r="BA607" s="113"/>
      <c r="BB607" s="113"/>
      <c r="BC607" s="113"/>
      <c r="BD607" s="113"/>
      <c r="BE607" s="113"/>
      <c r="BF607" s="113"/>
      <c r="BG607" s="113"/>
      <c r="BH607" s="113"/>
      <c r="BI607" s="113"/>
      <c r="BJ607" s="113"/>
      <c r="BK607" s="113"/>
      <c r="BL607" s="113"/>
      <c r="BM607" s="113"/>
      <c r="BN607" s="113"/>
      <c r="BO607" s="113"/>
      <c r="BP607" s="113"/>
      <c r="BQ607" s="113"/>
      <c r="BR607" s="113"/>
      <c r="BS607" s="113"/>
      <c r="BT607" s="113"/>
      <c r="BU607" s="113"/>
      <c r="BV607" s="113"/>
      <c r="BW607" s="113"/>
      <c r="BX607" s="113"/>
      <c r="BY607" s="113"/>
      <c r="BZ607" s="113"/>
      <c r="CA607" s="113"/>
      <c r="CB607" s="113"/>
      <c r="CC607" s="113"/>
      <c r="CD607" s="113"/>
      <c r="CE607" s="113"/>
      <c r="CF607" s="113"/>
      <c r="CG607" s="113"/>
      <c r="CH607" s="113"/>
      <c r="CI607" s="113"/>
      <c r="CJ607" s="113"/>
      <c r="CK607" s="113"/>
      <c r="CL607" s="113"/>
      <c r="CM607" s="113"/>
    </row>
    <row r="608" spans="6:91" x14ac:dyDescent="0.25">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3"/>
      <c r="AL608" s="113"/>
      <c r="AM608" s="113"/>
      <c r="AN608" s="113"/>
      <c r="AO608" s="113"/>
      <c r="AP608" s="113"/>
      <c r="AQ608" s="113"/>
      <c r="AR608" s="113"/>
      <c r="AS608" s="113"/>
      <c r="AT608" s="113"/>
      <c r="AU608" s="113"/>
      <c r="AV608" s="113"/>
      <c r="AW608" s="113"/>
      <c r="AX608" s="113"/>
      <c r="AY608" s="113"/>
      <c r="AZ608" s="113"/>
      <c r="BA608" s="113"/>
      <c r="BB608" s="113"/>
      <c r="BC608" s="113"/>
      <c r="BD608" s="113"/>
      <c r="BE608" s="113"/>
      <c r="BF608" s="113"/>
      <c r="BG608" s="113"/>
      <c r="BH608" s="113"/>
      <c r="BI608" s="113"/>
      <c r="BJ608" s="113"/>
      <c r="BK608" s="113"/>
      <c r="BL608" s="113"/>
      <c r="BM608" s="113"/>
      <c r="BN608" s="113"/>
      <c r="BO608" s="113"/>
      <c r="BP608" s="113"/>
      <c r="BQ608" s="113"/>
      <c r="BR608" s="113"/>
      <c r="BS608" s="113"/>
      <c r="BT608" s="113"/>
      <c r="BU608" s="113"/>
      <c r="BV608" s="113"/>
      <c r="BW608" s="113"/>
      <c r="BX608" s="113"/>
      <c r="BY608" s="113"/>
      <c r="BZ608" s="113"/>
      <c r="CA608" s="113"/>
      <c r="CB608" s="113"/>
      <c r="CC608" s="113"/>
      <c r="CD608" s="113"/>
      <c r="CE608" s="113"/>
      <c r="CF608" s="113"/>
      <c r="CG608" s="113"/>
      <c r="CH608" s="113"/>
      <c r="CI608" s="113"/>
      <c r="CJ608" s="113"/>
      <c r="CK608" s="113"/>
      <c r="CL608" s="113"/>
      <c r="CM608" s="113"/>
    </row>
    <row r="609" spans="6:91" x14ac:dyDescent="0.25">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3"/>
      <c r="AL609" s="113"/>
      <c r="AM609" s="113"/>
      <c r="AN609" s="113"/>
      <c r="AO609" s="113"/>
      <c r="AP609" s="113"/>
      <c r="AQ609" s="113"/>
      <c r="AR609" s="113"/>
      <c r="AS609" s="113"/>
      <c r="AT609" s="113"/>
      <c r="AU609" s="113"/>
      <c r="AV609" s="113"/>
      <c r="AW609" s="113"/>
      <c r="AX609" s="113"/>
      <c r="AY609" s="113"/>
      <c r="AZ609" s="113"/>
      <c r="BA609" s="113"/>
      <c r="BB609" s="113"/>
      <c r="BC609" s="113"/>
      <c r="BD609" s="113"/>
      <c r="BE609" s="113"/>
      <c r="BF609" s="113"/>
      <c r="BG609" s="113"/>
      <c r="BH609" s="113"/>
      <c r="BI609" s="113"/>
      <c r="BJ609" s="113"/>
      <c r="BK609" s="113"/>
      <c r="BL609" s="113"/>
      <c r="BM609" s="113"/>
      <c r="BN609" s="113"/>
      <c r="BO609" s="113"/>
      <c r="BP609" s="113"/>
      <c r="BQ609" s="113"/>
      <c r="BR609" s="113"/>
      <c r="BS609" s="113"/>
      <c r="BT609" s="113"/>
      <c r="BU609" s="113"/>
      <c r="BV609" s="113"/>
      <c r="BW609" s="113"/>
      <c r="BX609" s="113"/>
      <c r="BY609" s="113"/>
      <c r="BZ609" s="113"/>
      <c r="CA609" s="113"/>
      <c r="CB609" s="113"/>
      <c r="CC609" s="113"/>
      <c r="CD609" s="113"/>
      <c r="CE609" s="113"/>
      <c r="CF609" s="113"/>
      <c r="CG609" s="113"/>
      <c r="CH609" s="113"/>
      <c r="CI609" s="113"/>
      <c r="CJ609" s="113"/>
      <c r="CK609" s="113"/>
      <c r="CL609" s="113"/>
      <c r="CM609" s="113"/>
    </row>
    <row r="610" spans="6:91" x14ac:dyDescent="0.25">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3"/>
      <c r="AL610" s="113"/>
      <c r="AM610" s="113"/>
      <c r="AN610" s="113"/>
      <c r="AO610" s="113"/>
      <c r="AP610" s="113"/>
      <c r="AQ610" s="113"/>
      <c r="AR610" s="113"/>
      <c r="AS610" s="113"/>
      <c r="AT610" s="113"/>
      <c r="AU610" s="113"/>
      <c r="AV610" s="113"/>
      <c r="AW610" s="113"/>
      <c r="AX610" s="113"/>
      <c r="AY610" s="113"/>
      <c r="AZ610" s="113"/>
      <c r="BA610" s="113"/>
      <c r="BB610" s="113"/>
      <c r="BC610" s="113"/>
      <c r="BD610" s="113"/>
      <c r="BE610" s="113"/>
      <c r="BF610" s="113"/>
      <c r="BG610" s="113"/>
      <c r="BH610" s="113"/>
      <c r="BI610" s="113"/>
      <c r="BJ610" s="113"/>
      <c r="BK610" s="113"/>
      <c r="BL610" s="113"/>
      <c r="BM610" s="113"/>
      <c r="BN610" s="113"/>
      <c r="BO610" s="113"/>
      <c r="BP610" s="113"/>
      <c r="BQ610" s="113"/>
      <c r="BR610" s="113"/>
      <c r="BS610" s="113"/>
      <c r="BT610" s="113"/>
      <c r="BU610" s="113"/>
      <c r="BV610" s="113"/>
      <c r="BW610" s="113"/>
      <c r="BX610" s="113"/>
      <c r="BY610" s="113"/>
      <c r="BZ610" s="113"/>
      <c r="CA610" s="113"/>
      <c r="CB610" s="113"/>
      <c r="CC610" s="113"/>
      <c r="CD610" s="113"/>
      <c r="CE610" s="113"/>
      <c r="CF610" s="113"/>
      <c r="CG610" s="113"/>
      <c r="CH610" s="113"/>
      <c r="CI610" s="113"/>
      <c r="CJ610" s="113"/>
      <c r="CK610" s="113"/>
      <c r="CL610" s="113"/>
      <c r="CM610" s="113"/>
    </row>
    <row r="611" spans="6:91" x14ac:dyDescent="0.25">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3"/>
      <c r="AL611" s="113"/>
      <c r="AM611" s="113"/>
      <c r="AN611" s="113"/>
      <c r="AO611" s="113"/>
      <c r="AP611" s="113"/>
      <c r="AQ611" s="113"/>
      <c r="AR611" s="113"/>
      <c r="AS611" s="113"/>
      <c r="AT611" s="113"/>
      <c r="AU611" s="113"/>
      <c r="AV611" s="113"/>
      <c r="AW611" s="113"/>
      <c r="AX611" s="113"/>
      <c r="AY611" s="113"/>
      <c r="AZ611" s="113"/>
      <c r="BA611" s="113"/>
      <c r="BB611" s="113"/>
      <c r="BC611" s="113"/>
      <c r="BD611" s="113"/>
      <c r="BE611" s="113"/>
      <c r="BF611" s="113"/>
      <c r="BG611" s="113"/>
      <c r="BH611" s="113"/>
      <c r="BI611" s="113"/>
      <c r="BJ611" s="113"/>
      <c r="BK611" s="113"/>
      <c r="BL611" s="113"/>
      <c r="BM611" s="113"/>
      <c r="BN611" s="113"/>
      <c r="BO611" s="113"/>
      <c r="BP611" s="113"/>
      <c r="BQ611" s="113"/>
      <c r="BR611" s="113"/>
      <c r="BS611" s="113"/>
      <c r="BT611" s="113"/>
      <c r="BU611" s="113"/>
      <c r="BV611" s="113"/>
      <c r="BW611" s="113"/>
      <c r="BX611" s="113"/>
      <c r="BY611" s="113"/>
      <c r="BZ611" s="113"/>
      <c r="CA611" s="113"/>
      <c r="CB611" s="113"/>
      <c r="CC611" s="113"/>
      <c r="CD611" s="113"/>
      <c r="CE611" s="113"/>
      <c r="CF611" s="113"/>
      <c r="CG611" s="113"/>
      <c r="CH611" s="113"/>
      <c r="CI611" s="113"/>
      <c r="CJ611" s="113"/>
      <c r="CK611" s="113"/>
      <c r="CL611" s="113"/>
      <c r="CM611" s="113"/>
    </row>
    <row r="612" spans="6:91" x14ac:dyDescent="0.25">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3"/>
      <c r="AL612" s="113"/>
      <c r="AM612" s="113"/>
      <c r="AN612" s="113"/>
      <c r="AO612" s="113"/>
      <c r="AP612" s="113"/>
      <c r="AQ612" s="113"/>
      <c r="AR612" s="113"/>
      <c r="AS612" s="113"/>
      <c r="AT612" s="113"/>
      <c r="AU612" s="113"/>
      <c r="AV612" s="113"/>
      <c r="AW612" s="113"/>
      <c r="AX612" s="113"/>
      <c r="AY612" s="113"/>
      <c r="AZ612" s="113"/>
      <c r="BA612" s="113"/>
      <c r="BB612" s="113"/>
      <c r="BC612" s="113"/>
      <c r="BD612" s="113"/>
      <c r="BE612" s="113"/>
      <c r="BF612" s="113"/>
      <c r="BG612" s="113"/>
      <c r="BH612" s="113"/>
      <c r="BI612" s="113"/>
      <c r="BJ612" s="113"/>
      <c r="BK612" s="113"/>
      <c r="BL612" s="113"/>
      <c r="BM612" s="113"/>
      <c r="BN612" s="113"/>
      <c r="BO612" s="113"/>
      <c r="BP612" s="113"/>
      <c r="BQ612" s="113"/>
      <c r="BR612" s="113"/>
      <c r="BS612" s="113"/>
      <c r="BT612" s="113"/>
      <c r="BU612" s="113"/>
      <c r="BV612" s="113"/>
      <c r="BW612" s="113"/>
      <c r="BX612" s="113"/>
      <c r="BY612" s="113"/>
      <c r="BZ612" s="113"/>
      <c r="CA612" s="113"/>
      <c r="CB612" s="113"/>
      <c r="CC612" s="113"/>
      <c r="CD612" s="113"/>
      <c r="CE612" s="113"/>
      <c r="CF612" s="113"/>
      <c r="CG612" s="113"/>
      <c r="CH612" s="113"/>
      <c r="CI612" s="113"/>
      <c r="CJ612" s="113"/>
      <c r="CK612" s="113"/>
      <c r="CL612" s="113"/>
      <c r="CM612" s="113"/>
    </row>
    <row r="613" spans="6:91" x14ac:dyDescent="0.25">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3"/>
      <c r="AL613" s="113"/>
      <c r="AM613" s="113"/>
      <c r="AN613" s="113"/>
      <c r="AO613" s="113"/>
      <c r="AP613" s="113"/>
      <c r="AQ613" s="113"/>
      <c r="AR613" s="113"/>
      <c r="AS613" s="113"/>
      <c r="AT613" s="113"/>
      <c r="AU613" s="113"/>
      <c r="AV613" s="113"/>
      <c r="AW613" s="113"/>
      <c r="AX613" s="113"/>
      <c r="AY613" s="113"/>
      <c r="AZ613" s="113"/>
      <c r="BA613" s="113"/>
      <c r="BB613" s="113"/>
      <c r="BC613" s="113"/>
      <c r="BD613" s="113"/>
      <c r="BE613" s="113"/>
      <c r="BF613" s="113"/>
      <c r="BG613" s="113"/>
      <c r="BH613" s="113"/>
      <c r="BI613" s="113"/>
      <c r="BJ613" s="113"/>
      <c r="BK613" s="113"/>
      <c r="BL613" s="113"/>
      <c r="BM613" s="113"/>
      <c r="BN613" s="113"/>
      <c r="BO613" s="113"/>
      <c r="BP613" s="113"/>
      <c r="BQ613" s="113"/>
      <c r="BR613" s="113"/>
      <c r="BS613" s="113"/>
      <c r="BT613" s="113"/>
      <c r="BU613" s="113"/>
      <c r="BV613" s="113"/>
      <c r="BW613" s="113"/>
      <c r="BX613" s="113"/>
      <c r="BY613" s="113"/>
      <c r="BZ613" s="113"/>
      <c r="CA613" s="113"/>
      <c r="CB613" s="113"/>
      <c r="CC613" s="113"/>
      <c r="CD613" s="113"/>
      <c r="CE613" s="113"/>
      <c r="CF613" s="113"/>
      <c r="CG613" s="113"/>
      <c r="CH613" s="113"/>
      <c r="CI613" s="113"/>
      <c r="CJ613" s="113"/>
      <c r="CK613" s="113"/>
      <c r="CL613" s="113"/>
      <c r="CM613" s="113"/>
    </row>
    <row r="614" spans="6:91" x14ac:dyDescent="0.25">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3"/>
      <c r="AL614" s="113"/>
      <c r="AM614" s="113"/>
      <c r="AN614" s="113"/>
      <c r="AO614" s="113"/>
      <c r="AP614" s="113"/>
      <c r="AQ614" s="113"/>
      <c r="AR614" s="113"/>
      <c r="AS614" s="113"/>
      <c r="AT614" s="113"/>
      <c r="AU614" s="113"/>
      <c r="AV614" s="113"/>
      <c r="AW614" s="113"/>
      <c r="AX614" s="113"/>
      <c r="AY614" s="113"/>
      <c r="AZ614" s="113"/>
      <c r="BA614" s="113"/>
      <c r="BB614" s="113"/>
      <c r="BC614" s="113"/>
      <c r="BD614" s="113"/>
      <c r="BE614" s="113"/>
      <c r="BF614" s="113"/>
      <c r="BG614" s="113"/>
      <c r="BH614" s="113"/>
      <c r="BI614" s="113"/>
      <c r="BJ614" s="113"/>
      <c r="BK614" s="113"/>
      <c r="BL614" s="113"/>
      <c r="BM614" s="113"/>
      <c r="BN614" s="113"/>
      <c r="BO614" s="113"/>
      <c r="BP614" s="113"/>
      <c r="BQ614" s="113"/>
      <c r="BR614" s="113"/>
      <c r="BS614" s="113"/>
      <c r="BT614" s="113"/>
      <c r="BU614" s="113"/>
      <c r="BV614" s="113"/>
      <c r="BW614" s="113"/>
      <c r="BX614" s="113"/>
      <c r="BY614" s="113"/>
      <c r="BZ614" s="113"/>
      <c r="CA614" s="113"/>
      <c r="CB614" s="113"/>
      <c r="CC614" s="113"/>
      <c r="CD614" s="113"/>
      <c r="CE614" s="113"/>
      <c r="CF614" s="113"/>
      <c r="CG614" s="113"/>
      <c r="CH614" s="113"/>
      <c r="CI614" s="113"/>
      <c r="CJ614" s="113"/>
      <c r="CK614" s="113"/>
      <c r="CL614" s="113"/>
      <c r="CM614" s="113"/>
    </row>
    <row r="615" spans="6:91" x14ac:dyDescent="0.25">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3"/>
      <c r="AL615" s="113"/>
      <c r="AM615" s="113"/>
      <c r="AN615" s="113"/>
      <c r="AO615" s="113"/>
      <c r="AP615" s="113"/>
      <c r="AQ615" s="113"/>
      <c r="AR615" s="113"/>
      <c r="AS615" s="113"/>
      <c r="AT615" s="113"/>
      <c r="AU615" s="113"/>
      <c r="AV615" s="113"/>
      <c r="AW615" s="113"/>
      <c r="AX615" s="113"/>
      <c r="AY615" s="113"/>
      <c r="AZ615" s="113"/>
      <c r="BA615" s="113"/>
      <c r="BB615" s="113"/>
      <c r="BC615" s="113"/>
      <c r="BD615" s="113"/>
      <c r="BE615" s="113"/>
      <c r="BF615" s="113"/>
      <c r="BG615" s="113"/>
      <c r="BH615" s="113"/>
      <c r="BI615" s="113"/>
      <c r="BJ615" s="113"/>
      <c r="BK615" s="113"/>
      <c r="BL615" s="113"/>
      <c r="BM615" s="113"/>
      <c r="BN615" s="113"/>
      <c r="BO615" s="113"/>
      <c r="BP615" s="113"/>
      <c r="BQ615" s="113"/>
      <c r="BR615" s="113"/>
      <c r="BS615" s="113"/>
      <c r="BT615" s="113"/>
      <c r="BU615" s="113"/>
      <c r="BV615" s="113"/>
      <c r="BW615" s="113"/>
      <c r="BX615" s="113"/>
      <c r="BY615" s="113"/>
      <c r="BZ615" s="113"/>
      <c r="CA615" s="113"/>
      <c r="CB615" s="113"/>
      <c r="CC615" s="113"/>
      <c r="CD615" s="113"/>
      <c r="CE615" s="113"/>
      <c r="CF615" s="113"/>
      <c r="CG615" s="113"/>
      <c r="CH615" s="113"/>
      <c r="CI615" s="113"/>
      <c r="CJ615" s="113"/>
      <c r="CK615" s="113"/>
      <c r="CL615" s="113"/>
      <c r="CM615" s="113"/>
    </row>
    <row r="616" spans="6:91" x14ac:dyDescent="0.25">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3"/>
      <c r="AL616" s="113"/>
      <c r="AM616" s="113"/>
      <c r="AN616" s="113"/>
      <c r="AO616" s="113"/>
      <c r="AP616" s="113"/>
      <c r="AQ616" s="113"/>
      <c r="AR616" s="113"/>
      <c r="AS616" s="113"/>
      <c r="AT616" s="113"/>
      <c r="AU616" s="113"/>
      <c r="AV616" s="113"/>
      <c r="AW616" s="113"/>
      <c r="AX616" s="113"/>
      <c r="AY616" s="113"/>
      <c r="AZ616" s="113"/>
      <c r="BA616" s="113"/>
      <c r="BB616" s="113"/>
      <c r="BC616" s="113"/>
      <c r="BD616" s="113"/>
      <c r="BE616" s="113"/>
      <c r="BF616" s="113"/>
      <c r="BG616" s="113"/>
      <c r="BH616" s="113"/>
      <c r="BI616" s="113"/>
      <c r="BJ616" s="113"/>
      <c r="BK616" s="113"/>
      <c r="BL616" s="113"/>
      <c r="BM616" s="113"/>
      <c r="BN616" s="113"/>
      <c r="BO616" s="113"/>
      <c r="BP616" s="113"/>
      <c r="BQ616" s="113"/>
      <c r="BR616" s="113"/>
      <c r="BS616" s="113"/>
      <c r="BT616" s="113"/>
      <c r="BU616" s="113"/>
      <c r="BV616" s="113"/>
      <c r="BW616" s="113"/>
      <c r="BX616" s="113"/>
      <c r="BY616" s="113"/>
      <c r="BZ616" s="113"/>
      <c r="CA616" s="113"/>
      <c r="CB616" s="113"/>
      <c r="CC616" s="113"/>
      <c r="CD616" s="113"/>
      <c r="CE616" s="113"/>
      <c r="CF616" s="113"/>
      <c r="CG616" s="113"/>
      <c r="CH616" s="113"/>
      <c r="CI616" s="113"/>
      <c r="CJ616" s="113"/>
      <c r="CK616" s="113"/>
      <c r="CL616" s="113"/>
      <c r="CM616" s="113"/>
    </row>
    <row r="617" spans="6:91" x14ac:dyDescent="0.25">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3"/>
      <c r="AL617" s="113"/>
      <c r="AM617" s="113"/>
      <c r="AN617" s="113"/>
      <c r="AO617" s="113"/>
      <c r="AP617" s="113"/>
      <c r="AQ617" s="113"/>
      <c r="AR617" s="113"/>
      <c r="AS617" s="113"/>
      <c r="AT617" s="113"/>
      <c r="AU617" s="113"/>
      <c r="AV617" s="113"/>
      <c r="AW617" s="113"/>
      <c r="AX617" s="113"/>
      <c r="AY617" s="113"/>
      <c r="AZ617" s="113"/>
      <c r="BA617" s="113"/>
      <c r="BB617" s="113"/>
      <c r="BC617" s="113"/>
      <c r="BD617" s="113"/>
      <c r="BE617" s="113"/>
      <c r="BF617" s="113"/>
      <c r="BG617" s="113"/>
      <c r="BH617" s="113"/>
      <c r="BI617" s="113"/>
      <c r="BJ617" s="113"/>
      <c r="BK617" s="113"/>
      <c r="BL617" s="113"/>
      <c r="BM617" s="113"/>
      <c r="BN617" s="113"/>
      <c r="BO617" s="113"/>
      <c r="BP617" s="113"/>
      <c r="BQ617" s="113"/>
      <c r="BR617" s="113"/>
      <c r="BS617" s="113"/>
      <c r="BT617" s="113"/>
      <c r="BU617" s="113"/>
      <c r="BV617" s="113"/>
      <c r="BW617" s="113"/>
      <c r="BX617" s="113"/>
      <c r="BY617" s="113"/>
      <c r="BZ617" s="113"/>
      <c r="CA617" s="113"/>
      <c r="CB617" s="113"/>
      <c r="CC617" s="113"/>
      <c r="CD617" s="113"/>
      <c r="CE617" s="113"/>
      <c r="CF617" s="113"/>
      <c r="CG617" s="113"/>
      <c r="CH617" s="113"/>
      <c r="CI617" s="113"/>
      <c r="CJ617" s="113"/>
      <c r="CK617" s="113"/>
      <c r="CL617" s="113"/>
      <c r="CM617" s="113"/>
    </row>
    <row r="618" spans="6:91" x14ac:dyDescent="0.25">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3"/>
      <c r="AL618" s="113"/>
      <c r="AM618" s="113"/>
      <c r="AN618" s="113"/>
      <c r="AO618" s="113"/>
      <c r="AP618" s="113"/>
      <c r="AQ618" s="113"/>
      <c r="AR618" s="113"/>
      <c r="AS618" s="113"/>
      <c r="AT618" s="113"/>
      <c r="AU618" s="113"/>
      <c r="AV618" s="113"/>
      <c r="AW618" s="113"/>
      <c r="AX618" s="113"/>
      <c r="AY618" s="113"/>
      <c r="AZ618" s="113"/>
      <c r="BA618" s="113"/>
      <c r="BB618" s="113"/>
      <c r="BC618" s="113"/>
      <c r="BD618" s="113"/>
      <c r="BE618" s="113"/>
      <c r="BF618" s="113"/>
      <c r="BG618" s="113"/>
      <c r="BH618" s="113"/>
      <c r="BI618" s="113"/>
      <c r="BJ618" s="113"/>
      <c r="BK618" s="113"/>
      <c r="BL618" s="113"/>
      <c r="BM618" s="113"/>
      <c r="BN618" s="113"/>
      <c r="BO618" s="113"/>
      <c r="BP618" s="113"/>
      <c r="BQ618" s="113"/>
      <c r="BR618" s="113"/>
      <c r="BS618" s="113"/>
      <c r="BT618" s="113"/>
      <c r="BU618" s="113"/>
      <c r="BV618" s="113"/>
      <c r="BW618" s="113"/>
      <c r="BX618" s="113"/>
      <c r="BY618" s="113"/>
      <c r="BZ618" s="113"/>
      <c r="CA618" s="113"/>
      <c r="CB618" s="113"/>
      <c r="CC618" s="113"/>
      <c r="CD618" s="113"/>
      <c r="CE618" s="113"/>
      <c r="CF618" s="113"/>
      <c r="CG618" s="113"/>
      <c r="CH618" s="113"/>
      <c r="CI618" s="113"/>
      <c r="CJ618" s="113"/>
      <c r="CK618" s="113"/>
      <c r="CL618" s="113"/>
      <c r="CM618" s="113"/>
    </row>
    <row r="619" spans="6:91" x14ac:dyDescent="0.25">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3"/>
      <c r="AL619" s="113"/>
      <c r="AM619" s="113"/>
      <c r="AN619" s="113"/>
      <c r="AO619" s="113"/>
      <c r="AP619" s="113"/>
      <c r="AQ619" s="113"/>
      <c r="AR619" s="113"/>
      <c r="AS619" s="113"/>
      <c r="AT619" s="113"/>
      <c r="AU619" s="113"/>
      <c r="AV619" s="113"/>
      <c r="AW619" s="113"/>
      <c r="AX619" s="113"/>
      <c r="AY619" s="113"/>
      <c r="AZ619" s="113"/>
      <c r="BA619" s="113"/>
      <c r="BB619" s="113"/>
      <c r="BC619" s="113"/>
      <c r="BD619" s="113"/>
      <c r="BE619" s="113"/>
      <c r="BF619" s="113"/>
      <c r="BG619" s="113"/>
      <c r="BH619" s="113"/>
      <c r="BI619" s="113"/>
      <c r="BJ619" s="113"/>
      <c r="BK619" s="113"/>
      <c r="BL619" s="113"/>
      <c r="BM619" s="113"/>
      <c r="BN619" s="113"/>
      <c r="BO619" s="113"/>
      <c r="BP619" s="113"/>
      <c r="BQ619" s="113"/>
      <c r="BR619" s="113"/>
      <c r="BS619" s="113"/>
      <c r="BT619" s="113"/>
      <c r="BU619" s="113"/>
      <c r="BV619" s="113"/>
      <c r="BW619" s="113"/>
      <c r="BX619" s="113"/>
      <c r="BY619" s="113"/>
      <c r="BZ619" s="113"/>
      <c r="CA619" s="113"/>
      <c r="CB619" s="113"/>
      <c r="CC619" s="113"/>
      <c r="CD619" s="113"/>
      <c r="CE619" s="113"/>
      <c r="CF619" s="113"/>
      <c r="CG619" s="113"/>
      <c r="CH619" s="113"/>
      <c r="CI619" s="113"/>
      <c r="CJ619" s="113"/>
      <c r="CK619" s="113"/>
      <c r="CL619" s="113"/>
      <c r="CM619" s="113"/>
    </row>
    <row r="620" spans="6:91" x14ac:dyDescent="0.25">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3"/>
      <c r="AL620" s="113"/>
      <c r="AM620" s="113"/>
      <c r="AN620" s="113"/>
      <c r="AO620" s="113"/>
      <c r="AP620" s="113"/>
      <c r="AQ620" s="113"/>
      <c r="AR620" s="113"/>
      <c r="AS620" s="113"/>
      <c r="AT620" s="113"/>
      <c r="AU620" s="113"/>
      <c r="AV620" s="113"/>
      <c r="AW620" s="113"/>
      <c r="AX620" s="113"/>
      <c r="AY620" s="113"/>
      <c r="AZ620" s="113"/>
      <c r="BA620" s="113"/>
      <c r="BB620" s="113"/>
      <c r="BC620" s="113"/>
      <c r="BD620" s="113"/>
      <c r="BE620" s="113"/>
      <c r="BF620" s="113"/>
      <c r="BG620" s="113"/>
      <c r="BH620" s="113"/>
      <c r="BI620" s="113"/>
      <c r="BJ620" s="113"/>
      <c r="BK620" s="113"/>
      <c r="BL620" s="113"/>
      <c r="BM620" s="113"/>
      <c r="BN620" s="113"/>
      <c r="BO620" s="113"/>
      <c r="BP620" s="113"/>
      <c r="BQ620" s="113"/>
      <c r="BR620" s="113"/>
      <c r="BS620" s="113"/>
      <c r="BT620" s="113"/>
      <c r="BU620" s="113"/>
      <c r="BV620" s="113"/>
      <c r="BW620" s="113"/>
      <c r="BX620" s="113"/>
      <c r="BY620" s="113"/>
      <c r="BZ620" s="113"/>
      <c r="CA620" s="113"/>
      <c r="CB620" s="113"/>
      <c r="CC620" s="113"/>
      <c r="CD620" s="113"/>
      <c r="CE620" s="113"/>
      <c r="CF620" s="113"/>
      <c r="CG620" s="113"/>
      <c r="CH620" s="113"/>
      <c r="CI620" s="113"/>
      <c r="CJ620" s="113"/>
      <c r="CK620" s="113"/>
      <c r="CL620" s="113"/>
      <c r="CM620" s="113"/>
    </row>
    <row r="621" spans="6:91" x14ac:dyDescent="0.25">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3"/>
      <c r="AL621" s="113"/>
      <c r="AM621" s="113"/>
      <c r="AN621" s="113"/>
      <c r="AO621" s="113"/>
      <c r="AP621" s="113"/>
      <c r="AQ621" s="113"/>
      <c r="AR621" s="113"/>
      <c r="AS621" s="113"/>
      <c r="AT621" s="113"/>
      <c r="AU621" s="113"/>
      <c r="AV621" s="113"/>
      <c r="AW621" s="113"/>
      <c r="AX621" s="113"/>
      <c r="AY621" s="113"/>
      <c r="AZ621" s="113"/>
      <c r="BA621" s="113"/>
      <c r="BB621" s="113"/>
      <c r="BC621" s="113"/>
      <c r="BD621" s="113"/>
      <c r="BE621" s="113"/>
      <c r="BF621" s="113"/>
      <c r="BG621" s="113"/>
      <c r="BH621" s="113"/>
      <c r="BI621" s="113"/>
      <c r="BJ621" s="113"/>
      <c r="BK621" s="113"/>
      <c r="BL621" s="113"/>
      <c r="BM621" s="113"/>
      <c r="BN621" s="113"/>
      <c r="BO621" s="113"/>
      <c r="BP621" s="113"/>
      <c r="BQ621" s="113"/>
      <c r="BR621" s="113"/>
      <c r="BS621" s="113"/>
      <c r="BT621" s="113"/>
      <c r="BU621" s="113"/>
      <c r="BV621" s="113"/>
      <c r="BW621" s="113"/>
      <c r="BX621" s="113"/>
      <c r="BY621" s="113"/>
      <c r="BZ621" s="113"/>
      <c r="CA621" s="113"/>
      <c r="CB621" s="113"/>
      <c r="CC621" s="113"/>
      <c r="CD621" s="113"/>
      <c r="CE621" s="113"/>
      <c r="CF621" s="113"/>
      <c r="CG621" s="113"/>
      <c r="CH621" s="113"/>
      <c r="CI621" s="113"/>
      <c r="CJ621" s="113"/>
      <c r="CK621" s="113"/>
      <c r="CL621" s="113"/>
      <c r="CM621" s="113"/>
    </row>
    <row r="622" spans="6:91" x14ac:dyDescent="0.25">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3"/>
      <c r="AL622" s="113"/>
      <c r="AM622" s="113"/>
      <c r="AN622" s="113"/>
      <c r="AO622" s="113"/>
      <c r="AP622" s="113"/>
      <c r="AQ622" s="113"/>
      <c r="AR622" s="113"/>
      <c r="AS622" s="113"/>
      <c r="AT622" s="113"/>
      <c r="AU622" s="113"/>
      <c r="AV622" s="113"/>
      <c r="AW622" s="113"/>
      <c r="AX622" s="113"/>
      <c r="AY622" s="113"/>
      <c r="AZ622" s="113"/>
      <c r="BA622" s="113"/>
      <c r="BB622" s="113"/>
      <c r="BC622" s="113"/>
      <c r="BD622" s="113"/>
      <c r="BE622" s="113"/>
      <c r="BF622" s="113"/>
      <c r="BG622" s="113"/>
      <c r="BH622" s="113"/>
      <c r="BI622" s="113"/>
      <c r="BJ622" s="113"/>
      <c r="BK622" s="113"/>
      <c r="BL622" s="113"/>
      <c r="BM622" s="113"/>
      <c r="BN622" s="113"/>
      <c r="BO622" s="113"/>
      <c r="BP622" s="113"/>
      <c r="BQ622" s="113"/>
      <c r="BR622" s="113"/>
      <c r="BS622" s="113"/>
      <c r="BT622" s="113"/>
      <c r="BU622" s="113"/>
      <c r="BV622" s="113"/>
      <c r="BW622" s="113"/>
      <c r="BX622" s="113"/>
      <c r="BY622" s="113"/>
      <c r="BZ622" s="113"/>
      <c r="CA622" s="113"/>
      <c r="CB622" s="113"/>
      <c r="CC622" s="113"/>
      <c r="CD622" s="113"/>
      <c r="CE622" s="113"/>
      <c r="CF622" s="113"/>
      <c r="CG622" s="113"/>
      <c r="CH622" s="113"/>
      <c r="CI622" s="113"/>
      <c r="CJ622" s="113"/>
      <c r="CK622" s="113"/>
      <c r="CL622" s="113"/>
      <c r="CM622" s="113"/>
    </row>
    <row r="623" spans="6:91" x14ac:dyDescent="0.25">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3"/>
      <c r="AL623" s="113"/>
      <c r="AM623" s="113"/>
      <c r="AN623" s="113"/>
      <c r="AO623" s="113"/>
      <c r="AP623" s="113"/>
      <c r="AQ623" s="113"/>
      <c r="AR623" s="113"/>
      <c r="AS623" s="113"/>
      <c r="AT623" s="113"/>
      <c r="AU623" s="113"/>
      <c r="AV623" s="113"/>
      <c r="AW623" s="113"/>
      <c r="AX623" s="113"/>
      <c r="AY623" s="113"/>
      <c r="AZ623" s="113"/>
      <c r="BA623" s="113"/>
      <c r="BB623" s="113"/>
      <c r="BC623" s="113"/>
      <c r="BD623" s="113"/>
      <c r="BE623" s="113"/>
      <c r="BF623" s="113"/>
      <c r="BG623" s="113"/>
      <c r="BH623" s="113"/>
      <c r="BI623" s="113"/>
      <c r="BJ623" s="113"/>
      <c r="BK623" s="113"/>
      <c r="BL623" s="113"/>
      <c r="BM623" s="113"/>
      <c r="BN623" s="113"/>
      <c r="BO623" s="113"/>
      <c r="BP623" s="113"/>
      <c r="BQ623" s="113"/>
      <c r="BR623" s="113"/>
      <c r="BS623" s="113"/>
      <c r="BT623" s="113"/>
      <c r="BU623" s="113"/>
      <c r="BV623" s="113"/>
      <c r="BW623" s="113"/>
      <c r="BX623" s="113"/>
      <c r="BY623" s="113"/>
      <c r="BZ623" s="113"/>
      <c r="CA623" s="113"/>
      <c r="CB623" s="113"/>
      <c r="CC623" s="113"/>
      <c r="CD623" s="113"/>
      <c r="CE623" s="113"/>
      <c r="CF623" s="113"/>
      <c r="CG623" s="113"/>
      <c r="CH623" s="113"/>
      <c r="CI623" s="113"/>
      <c r="CJ623" s="113"/>
      <c r="CK623" s="113"/>
      <c r="CL623" s="113"/>
      <c r="CM623" s="113"/>
    </row>
    <row r="624" spans="6:91" x14ac:dyDescent="0.25">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c r="AM624" s="113"/>
      <c r="AN624" s="113"/>
      <c r="AO624" s="113"/>
      <c r="AP624" s="113"/>
      <c r="AQ624" s="113"/>
      <c r="AR624" s="113"/>
      <c r="AS624" s="113"/>
      <c r="AT624" s="113"/>
      <c r="AU624" s="113"/>
      <c r="AV624" s="113"/>
      <c r="AW624" s="113"/>
      <c r="AX624" s="113"/>
      <c r="AY624" s="113"/>
      <c r="AZ624" s="113"/>
      <c r="BA624" s="113"/>
      <c r="BB624" s="113"/>
      <c r="BC624" s="113"/>
      <c r="BD624" s="113"/>
      <c r="BE624" s="113"/>
      <c r="BF624" s="113"/>
      <c r="BG624" s="113"/>
      <c r="BH624" s="113"/>
      <c r="BI624" s="113"/>
      <c r="BJ624" s="113"/>
      <c r="BK624" s="113"/>
      <c r="BL624" s="113"/>
      <c r="BM624" s="113"/>
      <c r="BN624" s="113"/>
      <c r="BO624" s="113"/>
      <c r="BP624" s="113"/>
      <c r="BQ624" s="113"/>
      <c r="BR624" s="113"/>
      <c r="BS624" s="113"/>
      <c r="BT624" s="113"/>
      <c r="BU624" s="113"/>
      <c r="BV624" s="113"/>
      <c r="BW624" s="113"/>
      <c r="BX624" s="113"/>
      <c r="BY624" s="113"/>
      <c r="BZ624" s="113"/>
      <c r="CA624" s="113"/>
      <c r="CB624" s="113"/>
      <c r="CC624" s="113"/>
      <c r="CD624" s="113"/>
      <c r="CE624" s="113"/>
      <c r="CF624" s="113"/>
      <c r="CG624" s="113"/>
      <c r="CH624" s="113"/>
      <c r="CI624" s="113"/>
      <c r="CJ624" s="113"/>
      <c r="CK624" s="113"/>
      <c r="CL624" s="113"/>
      <c r="CM624" s="113"/>
    </row>
    <row r="625" spans="6:91" x14ac:dyDescent="0.25">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3"/>
      <c r="AY625" s="113"/>
      <c r="AZ625" s="113"/>
      <c r="BA625" s="113"/>
      <c r="BB625" s="113"/>
      <c r="BC625" s="113"/>
      <c r="BD625" s="113"/>
      <c r="BE625" s="113"/>
      <c r="BF625" s="113"/>
      <c r="BG625" s="113"/>
      <c r="BH625" s="113"/>
      <c r="BI625" s="113"/>
      <c r="BJ625" s="113"/>
      <c r="BK625" s="113"/>
      <c r="BL625" s="113"/>
      <c r="BM625" s="113"/>
      <c r="BN625" s="113"/>
      <c r="BO625" s="113"/>
      <c r="BP625" s="113"/>
      <c r="BQ625" s="113"/>
      <c r="BR625" s="113"/>
      <c r="BS625" s="113"/>
      <c r="BT625" s="113"/>
      <c r="BU625" s="113"/>
      <c r="BV625" s="113"/>
      <c r="BW625" s="113"/>
      <c r="BX625" s="113"/>
      <c r="BY625" s="113"/>
      <c r="BZ625" s="113"/>
      <c r="CA625" s="113"/>
      <c r="CB625" s="113"/>
      <c r="CC625" s="113"/>
      <c r="CD625" s="113"/>
      <c r="CE625" s="113"/>
      <c r="CF625" s="113"/>
      <c r="CG625" s="113"/>
      <c r="CH625" s="113"/>
      <c r="CI625" s="113"/>
      <c r="CJ625" s="113"/>
      <c r="CK625" s="113"/>
      <c r="CL625" s="113"/>
      <c r="CM625" s="113"/>
    </row>
    <row r="626" spans="6:91" x14ac:dyDescent="0.25">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3"/>
      <c r="AY626" s="113"/>
      <c r="AZ626" s="113"/>
      <c r="BA626" s="113"/>
      <c r="BB626" s="113"/>
      <c r="BC626" s="113"/>
      <c r="BD626" s="113"/>
      <c r="BE626" s="113"/>
      <c r="BF626" s="113"/>
      <c r="BG626" s="113"/>
      <c r="BH626" s="113"/>
      <c r="BI626" s="113"/>
      <c r="BJ626" s="113"/>
      <c r="BK626" s="113"/>
      <c r="BL626" s="113"/>
      <c r="BM626" s="113"/>
      <c r="BN626" s="113"/>
      <c r="BO626" s="113"/>
      <c r="BP626" s="113"/>
      <c r="BQ626" s="113"/>
      <c r="BR626" s="113"/>
      <c r="BS626" s="113"/>
      <c r="BT626" s="113"/>
      <c r="BU626" s="113"/>
      <c r="BV626" s="113"/>
      <c r="BW626" s="113"/>
      <c r="BX626" s="113"/>
      <c r="BY626" s="113"/>
      <c r="BZ626" s="113"/>
      <c r="CA626" s="113"/>
      <c r="CB626" s="113"/>
      <c r="CC626" s="113"/>
      <c r="CD626" s="113"/>
      <c r="CE626" s="113"/>
      <c r="CF626" s="113"/>
      <c r="CG626" s="113"/>
      <c r="CH626" s="113"/>
      <c r="CI626" s="113"/>
      <c r="CJ626" s="113"/>
      <c r="CK626" s="113"/>
      <c r="CL626" s="113"/>
      <c r="CM626" s="113"/>
    </row>
    <row r="627" spans="6:91" x14ac:dyDescent="0.25">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3"/>
      <c r="AL627" s="113"/>
      <c r="AM627" s="113"/>
      <c r="AN627" s="113"/>
      <c r="AO627" s="113"/>
      <c r="AP627" s="113"/>
      <c r="AQ627" s="113"/>
      <c r="AR627" s="113"/>
      <c r="AS627" s="113"/>
      <c r="AT627" s="113"/>
      <c r="AU627" s="113"/>
      <c r="AV627" s="113"/>
      <c r="AW627" s="113"/>
      <c r="AX627" s="113"/>
      <c r="AY627" s="113"/>
      <c r="AZ627" s="113"/>
      <c r="BA627" s="113"/>
      <c r="BB627" s="113"/>
      <c r="BC627" s="113"/>
      <c r="BD627" s="113"/>
      <c r="BE627" s="113"/>
      <c r="BF627" s="113"/>
      <c r="BG627" s="113"/>
      <c r="BH627" s="113"/>
      <c r="BI627" s="113"/>
      <c r="BJ627" s="113"/>
      <c r="BK627" s="113"/>
      <c r="BL627" s="113"/>
      <c r="BM627" s="113"/>
      <c r="BN627" s="113"/>
      <c r="BO627" s="113"/>
      <c r="BP627" s="113"/>
      <c r="BQ627" s="113"/>
      <c r="BR627" s="113"/>
      <c r="BS627" s="113"/>
      <c r="BT627" s="113"/>
      <c r="BU627" s="113"/>
      <c r="BV627" s="113"/>
      <c r="BW627" s="113"/>
      <c r="BX627" s="113"/>
      <c r="BY627" s="113"/>
      <c r="BZ627" s="113"/>
      <c r="CA627" s="113"/>
      <c r="CB627" s="113"/>
      <c r="CC627" s="113"/>
      <c r="CD627" s="113"/>
      <c r="CE627" s="113"/>
      <c r="CF627" s="113"/>
      <c r="CG627" s="113"/>
      <c r="CH627" s="113"/>
      <c r="CI627" s="113"/>
      <c r="CJ627" s="113"/>
      <c r="CK627" s="113"/>
      <c r="CL627" s="113"/>
      <c r="CM627" s="113"/>
    </row>
    <row r="628" spans="6:91" x14ac:dyDescent="0.25">
      <c r="F628" s="113"/>
      <c r="G628" s="113"/>
      <c r="H628" s="113"/>
      <c r="I628" s="113"/>
      <c r="J628" s="113"/>
      <c r="K628" s="113"/>
      <c r="L628" s="113"/>
      <c r="M628" s="113"/>
      <c r="N628" s="113"/>
      <c r="O628" s="113"/>
      <c r="P628" s="113"/>
      <c r="Q628" s="113"/>
      <c r="R628" s="113"/>
      <c r="S628" s="113"/>
      <c r="T628" s="113"/>
      <c r="U628" s="113"/>
      <c r="V628" s="113"/>
      <c r="W628" s="113"/>
      <c r="X628" s="113"/>
      <c r="Y628" s="113"/>
      <c r="Z628" s="113"/>
      <c r="AA628" s="113"/>
      <c r="AB628" s="113"/>
      <c r="AC628" s="113"/>
      <c r="AD628" s="113"/>
      <c r="AE628" s="113"/>
      <c r="AF628" s="113"/>
      <c r="AG628" s="113"/>
      <c r="AH628" s="113"/>
      <c r="AI628" s="113"/>
      <c r="AJ628" s="113"/>
      <c r="AK628" s="113"/>
      <c r="AL628" s="113"/>
      <c r="AM628" s="113"/>
      <c r="AN628" s="113"/>
      <c r="AO628" s="113"/>
      <c r="AP628" s="113"/>
      <c r="AQ628" s="113"/>
      <c r="AR628" s="113"/>
      <c r="AS628" s="113"/>
      <c r="AT628" s="113"/>
      <c r="AU628" s="113"/>
      <c r="AV628" s="113"/>
      <c r="AW628" s="113"/>
      <c r="AX628" s="113"/>
      <c r="AY628" s="113"/>
      <c r="AZ628" s="113"/>
      <c r="BA628" s="113"/>
      <c r="BB628" s="113"/>
      <c r="BC628" s="113"/>
      <c r="BD628" s="113"/>
      <c r="BE628" s="113"/>
      <c r="BF628" s="113"/>
      <c r="BG628" s="113"/>
      <c r="BH628" s="113"/>
      <c r="BI628" s="113"/>
      <c r="BJ628" s="113"/>
      <c r="BK628" s="113"/>
      <c r="BL628" s="113"/>
      <c r="BM628" s="113"/>
      <c r="BN628" s="113"/>
      <c r="BO628" s="113"/>
      <c r="BP628" s="113"/>
      <c r="BQ628" s="113"/>
      <c r="BR628" s="113"/>
      <c r="BS628" s="113"/>
      <c r="BT628" s="113"/>
      <c r="BU628" s="113"/>
      <c r="BV628" s="113"/>
      <c r="BW628" s="113"/>
      <c r="BX628" s="113"/>
      <c r="BY628" s="113"/>
      <c r="BZ628" s="113"/>
      <c r="CA628" s="113"/>
      <c r="CB628" s="113"/>
      <c r="CC628" s="113"/>
      <c r="CD628" s="113"/>
      <c r="CE628" s="113"/>
      <c r="CF628" s="113"/>
      <c r="CG628" s="113"/>
      <c r="CH628" s="113"/>
      <c r="CI628" s="113"/>
      <c r="CJ628" s="113"/>
      <c r="CK628" s="113"/>
      <c r="CL628" s="113"/>
      <c r="CM628" s="113"/>
    </row>
    <row r="629" spans="6:91" x14ac:dyDescent="0.25">
      <c r="F629" s="113"/>
      <c r="G629" s="113"/>
      <c r="H629" s="113"/>
      <c r="I629" s="113"/>
      <c r="J629" s="113"/>
      <c r="K629" s="113"/>
      <c r="L629" s="113"/>
      <c r="M629" s="113"/>
      <c r="N629" s="113"/>
      <c r="O629" s="113"/>
      <c r="P629" s="113"/>
      <c r="Q629" s="113"/>
      <c r="R629" s="113"/>
      <c r="S629" s="113"/>
      <c r="T629" s="113"/>
      <c r="U629" s="113"/>
      <c r="V629" s="113"/>
      <c r="W629" s="113"/>
      <c r="X629" s="113"/>
      <c r="Y629" s="113"/>
      <c r="Z629" s="113"/>
      <c r="AA629" s="113"/>
      <c r="AB629" s="113"/>
      <c r="AC629" s="113"/>
      <c r="AD629" s="113"/>
      <c r="AE629" s="113"/>
      <c r="AF629" s="113"/>
      <c r="AG629" s="113"/>
      <c r="AH629" s="113"/>
      <c r="AI629" s="113"/>
      <c r="AJ629" s="113"/>
      <c r="AK629" s="113"/>
      <c r="AL629" s="113"/>
      <c r="AM629" s="113"/>
      <c r="AN629" s="113"/>
      <c r="AO629" s="113"/>
      <c r="AP629" s="113"/>
      <c r="AQ629" s="113"/>
      <c r="AR629" s="113"/>
      <c r="AS629" s="113"/>
      <c r="AT629" s="113"/>
      <c r="AU629" s="113"/>
      <c r="AV629" s="113"/>
      <c r="AW629" s="113"/>
      <c r="AX629" s="113"/>
      <c r="AY629" s="113"/>
      <c r="AZ629" s="113"/>
      <c r="BA629" s="113"/>
      <c r="BB629" s="113"/>
      <c r="BC629" s="113"/>
      <c r="BD629" s="113"/>
      <c r="BE629" s="113"/>
      <c r="BF629" s="113"/>
      <c r="BG629" s="113"/>
      <c r="BH629" s="113"/>
      <c r="BI629" s="113"/>
      <c r="BJ629" s="113"/>
      <c r="BK629" s="113"/>
      <c r="BL629" s="113"/>
      <c r="BM629" s="113"/>
      <c r="BN629" s="113"/>
      <c r="BO629" s="113"/>
      <c r="BP629" s="113"/>
      <c r="BQ629" s="113"/>
      <c r="BR629" s="113"/>
      <c r="BS629" s="113"/>
      <c r="BT629" s="113"/>
      <c r="BU629" s="113"/>
      <c r="BV629" s="113"/>
      <c r="BW629" s="113"/>
      <c r="BX629" s="113"/>
      <c r="BY629" s="113"/>
      <c r="BZ629" s="113"/>
      <c r="CA629" s="113"/>
      <c r="CB629" s="113"/>
      <c r="CC629" s="113"/>
      <c r="CD629" s="113"/>
      <c r="CE629" s="113"/>
      <c r="CF629" s="113"/>
      <c r="CG629" s="113"/>
      <c r="CH629" s="113"/>
      <c r="CI629" s="113"/>
      <c r="CJ629" s="113"/>
      <c r="CK629" s="113"/>
      <c r="CL629" s="113"/>
      <c r="CM629" s="113"/>
    </row>
    <row r="630" spans="6:91" x14ac:dyDescent="0.25">
      <c r="F630" s="113"/>
      <c r="G630" s="113"/>
      <c r="H630" s="113"/>
      <c r="I630" s="113"/>
      <c r="J630" s="113"/>
      <c r="K630" s="113"/>
      <c r="L630" s="113"/>
      <c r="M630" s="113"/>
      <c r="N630" s="113"/>
      <c r="O630" s="113"/>
      <c r="P630" s="113"/>
      <c r="Q630" s="113"/>
      <c r="R630" s="113"/>
      <c r="S630" s="113"/>
      <c r="T630" s="113"/>
      <c r="U630" s="113"/>
      <c r="V630" s="113"/>
      <c r="W630" s="113"/>
      <c r="X630" s="113"/>
      <c r="Y630" s="113"/>
      <c r="Z630" s="113"/>
      <c r="AA630" s="113"/>
      <c r="AB630" s="113"/>
      <c r="AC630" s="113"/>
      <c r="AD630" s="113"/>
      <c r="AE630" s="113"/>
      <c r="AF630" s="113"/>
      <c r="AG630" s="113"/>
      <c r="AH630" s="113"/>
      <c r="AI630" s="113"/>
      <c r="AJ630" s="113"/>
      <c r="AK630" s="113"/>
      <c r="AL630" s="113"/>
      <c r="AM630" s="113"/>
      <c r="AN630" s="113"/>
      <c r="AO630" s="113"/>
      <c r="AP630" s="113"/>
      <c r="AQ630" s="113"/>
      <c r="AR630" s="113"/>
      <c r="AS630" s="113"/>
      <c r="AT630" s="113"/>
      <c r="AU630" s="113"/>
      <c r="AV630" s="113"/>
      <c r="AW630" s="113"/>
      <c r="AX630" s="113"/>
      <c r="AY630" s="113"/>
      <c r="AZ630" s="113"/>
      <c r="BA630" s="113"/>
      <c r="BB630" s="113"/>
      <c r="BC630" s="113"/>
      <c r="BD630" s="113"/>
      <c r="BE630" s="113"/>
      <c r="BF630" s="113"/>
      <c r="BG630" s="113"/>
      <c r="BH630" s="113"/>
      <c r="BI630" s="113"/>
      <c r="BJ630" s="113"/>
      <c r="BK630" s="113"/>
      <c r="BL630" s="113"/>
      <c r="BM630" s="113"/>
      <c r="BN630" s="113"/>
      <c r="BO630" s="113"/>
      <c r="BP630" s="113"/>
      <c r="BQ630" s="113"/>
      <c r="BR630" s="113"/>
      <c r="BS630" s="113"/>
      <c r="BT630" s="113"/>
      <c r="BU630" s="113"/>
      <c r="BV630" s="113"/>
      <c r="BW630" s="113"/>
      <c r="BX630" s="113"/>
      <c r="BY630" s="113"/>
      <c r="BZ630" s="113"/>
      <c r="CA630" s="113"/>
      <c r="CB630" s="113"/>
      <c r="CC630" s="113"/>
      <c r="CD630" s="113"/>
      <c r="CE630" s="113"/>
      <c r="CF630" s="113"/>
      <c r="CG630" s="113"/>
      <c r="CH630" s="113"/>
      <c r="CI630" s="113"/>
      <c r="CJ630" s="113"/>
      <c r="CK630" s="113"/>
      <c r="CL630" s="113"/>
      <c r="CM630" s="113"/>
    </row>
    <row r="631" spans="6:91" x14ac:dyDescent="0.25">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3"/>
      <c r="AL631" s="113"/>
      <c r="AM631" s="113"/>
      <c r="AN631" s="113"/>
      <c r="AO631" s="113"/>
      <c r="AP631" s="113"/>
      <c r="AQ631" s="113"/>
      <c r="AR631" s="113"/>
      <c r="AS631" s="113"/>
      <c r="AT631" s="113"/>
      <c r="AU631" s="113"/>
      <c r="AV631" s="113"/>
      <c r="AW631" s="113"/>
      <c r="AX631" s="113"/>
      <c r="AY631" s="113"/>
      <c r="AZ631" s="113"/>
      <c r="BA631" s="113"/>
      <c r="BB631" s="113"/>
      <c r="BC631" s="113"/>
      <c r="BD631" s="113"/>
      <c r="BE631" s="113"/>
      <c r="BF631" s="113"/>
      <c r="BG631" s="113"/>
      <c r="BH631" s="113"/>
      <c r="BI631" s="113"/>
      <c r="BJ631" s="113"/>
      <c r="BK631" s="113"/>
      <c r="BL631" s="113"/>
      <c r="BM631" s="113"/>
      <c r="BN631" s="113"/>
      <c r="BO631" s="113"/>
      <c r="BP631" s="113"/>
      <c r="BQ631" s="113"/>
      <c r="BR631" s="113"/>
      <c r="BS631" s="113"/>
      <c r="BT631" s="113"/>
      <c r="BU631" s="113"/>
      <c r="BV631" s="113"/>
      <c r="BW631" s="113"/>
      <c r="BX631" s="113"/>
      <c r="BY631" s="113"/>
      <c r="BZ631" s="113"/>
      <c r="CA631" s="113"/>
      <c r="CB631" s="113"/>
      <c r="CC631" s="113"/>
      <c r="CD631" s="113"/>
      <c r="CE631" s="113"/>
      <c r="CF631" s="113"/>
      <c r="CG631" s="113"/>
      <c r="CH631" s="113"/>
      <c r="CI631" s="113"/>
      <c r="CJ631" s="113"/>
      <c r="CK631" s="113"/>
      <c r="CL631" s="113"/>
      <c r="CM631" s="113"/>
    </row>
    <row r="632" spans="6:91" x14ac:dyDescent="0.25">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3"/>
      <c r="AL632" s="113"/>
      <c r="AM632" s="113"/>
      <c r="AN632" s="113"/>
      <c r="AO632" s="113"/>
      <c r="AP632" s="113"/>
      <c r="AQ632" s="113"/>
      <c r="AR632" s="113"/>
      <c r="AS632" s="113"/>
      <c r="AT632" s="113"/>
      <c r="AU632" s="113"/>
      <c r="AV632" s="113"/>
      <c r="AW632" s="113"/>
      <c r="AX632" s="113"/>
      <c r="AY632" s="113"/>
      <c r="AZ632" s="113"/>
      <c r="BA632" s="113"/>
      <c r="BB632" s="113"/>
      <c r="BC632" s="113"/>
      <c r="BD632" s="113"/>
      <c r="BE632" s="113"/>
      <c r="BF632" s="113"/>
      <c r="BG632" s="113"/>
      <c r="BH632" s="113"/>
      <c r="BI632" s="113"/>
      <c r="BJ632" s="113"/>
      <c r="BK632" s="113"/>
      <c r="BL632" s="113"/>
      <c r="BM632" s="113"/>
      <c r="BN632" s="113"/>
      <c r="BO632" s="113"/>
      <c r="BP632" s="113"/>
      <c r="BQ632" s="113"/>
      <c r="BR632" s="113"/>
      <c r="BS632" s="113"/>
      <c r="BT632" s="113"/>
      <c r="BU632" s="113"/>
      <c r="BV632" s="113"/>
      <c r="BW632" s="113"/>
      <c r="BX632" s="113"/>
      <c r="BY632" s="113"/>
      <c r="BZ632" s="113"/>
      <c r="CA632" s="113"/>
      <c r="CB632" s="113"/>
      <c r="CC632" s="113"/>
      <c r="CD632" s="113"/>
      <c r="CE632" s="113"/>
      <c r="CF632" s="113"/>
      <c r="CG632" s="113"/>
      <c r="CH632" s="113"/>
      <c r="CI632" s="113"/>
      <c r="CJ632" s="113"/>
      <c r="CK632" s="113"/>
      <c r="CL632" s="113"/>
      <c r="CM632" s="113"/>
    </row>
    <row r="633" spans="6:91" x14ac:dyDescent="0.25">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3"/>
      <c r="AL633" s="113"/>
      <c r="AM633" s="113"/>
      <c r="AN633" s="113"/>
      <c r="AO633" s="113"/>
      <c r="AP633" s="113"/>
      <c r="AQ633" s="113"/>
      <c r="AR633" s="113"/>
      <c r="AS633" s="113"/>
      <c r="AT633" s="113"/>
      <c r="AU633" s="113"/>
      <c r="AV633" s="113"/>
      <c r="AW633" s="113"/>
      <c r="AX633" s="113"/>
      <c r="AY633" s="113"/>
      <c r="AZ633" s="113"/>
      <c r="BA633" s="113"/>
      <c r="BB633" s="113"/>
      <c r="BC633" s="113"/>
      <c r="BD633" s="113"/>
      <c r="BE633" s="113"/>
      <c r="BF633" s="113"/>
      <c r="BG633" s="113"/>
      <c r="BH633" s="113"/>
      <c r="BI633" s="113"/>
      <c r="BJ633" s="113"/>
      <c r="BK633" s="113"/>
      <c r="BL633" s="113"/>
      <c r="BM633" s="113"/>
      <c r="BN633" s="113"/>
      <c r="BO633" s="113"/>
      <c r="BP633" s="113"/>
      <c r="BQ633" s="113"/>
      <c r="BR633" s="113"/>
      <c r="BS633" s="113"/>
      <c r="BT633" s="113"/>
      <c r="BU633" s="113"/>
      <c r="BV633" s="113"/>
      <c r="BW633" s="113"/>
      <c r="BX633" s="113"/>
      <c r="BY633" s="113"/>
      <c r="BZ633" s="113"/>
      <c r="CA633" s="113"/>
      <c r="CB633" s="113"/>
      <c r="CC633" s="113"/>
      <c r="CD633" s="113"/>
      <c r="CE633" s="113"/>
      <c r="CF633" s="113"/>
      <c r="CG633" s="113"/>
      <c r="CH633" s="113"/>
      <c r="CI633" s="113"/>
      <c r="CJ633" s="113"/>
      <c r="CK633" s="113"/>
      <c r="CL633" s="113"/>
      <c r="CM633" s="113"/>
    </row>
    <row r="634" spans="6:91" x14ac:dyDescent="0.25">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3"/>
      <c r="AL634" s="113"/>
      <c r="AM634" s="113"/>
      <c r="AN634" s="113"/>
      <c r="AO634" s="113"/>
      <c r="AP634" s="113"/>
      <c r="AQ634" s="113"/>
      <c r="AR634" s="113"/>
      <c r="AS634" s="113"/>
      <c r="AT634" s="113"/>
      <c r="AU634" s="113"/>
      <c r="AV634" s="113"/>
      <c r="AW634" s="113"/>
      <c r="AX634" s="113"/>
      <c r="AY634" s="113"/>
      <c r="AZ634" s="113"/>
      <c r="BA634" s="113"/>
      <c r="BB634" s="113"/>
      <c r="BC634" s="113"/>
      <c r="BD634" s="113"/>
      <c r="BE634" s="113"/>
      <c r="BF634" s="113"/>
      <c r="BG634" s="113"/>
      <c r="BH634" s="113"/>
      <c r="BI634" s="113"/>
      <c r="BJ634" s="113"/>
      <c r="BK634" s="113"/>
      <c r="BL634" s="113"/>
      <c r="BM634" s="113"/>
      <c r="BN634" s="113"/>
      <c r="BO634" s="113"/>
      <c r="BP634" s="113"/>
      <c r="BQ634" s="113"/>
      <c r="BR634" s="113"/>
      <c r="BS634" s="113"/>
      <c r="BT634" s="113"/>
      <c r="BU634" s="113"/>
      <c r="BV634" s="113"/>
      <c r="BW634" s="113"/>
      <c r="BX634" s="113"/>
      <c r="BY634" s="113"/>
      <c r="BZ634" s="113"/>
      <c r="CA634" s="113"/>
      <c r="CB634" s="113"/>
      <c r="CC634" s="113"/>
      <c r="CD634" s="113"/>
      <c r="CE634" s="113"/>
      <c r="CF634" s="113"/>
      <c r="CG634" s="113"/>
      <c r="CH634" s="113"/>
      <c r="CI634" s="113"/>
      <c r="CJ634" s="113"/>
      <c r="CK634" s="113"/>
      <c r="CL634" s="113"/>
      <c r="CM634" s="113"/>
    </row>
    <row r="635" spans="6:91" x14ac:dyDescent="0.25">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3"/>
      <c r="AL635" s="113"/>
      <c r="AM635" s="113"/>
      <c r="AN635" s="113"/>
      <c r="AO635" s="113"/>
      <c r="AP635" s="113"/>
      <c r="AQ635" s="113"/>
      <c r="AR635" s="113"/>
      <c r="AS635" s="113"/>
      <c r="AT635" s="113"/>
      <c r="AU635" s="113"/>
      <c r="AV635" s="113"/>
      <c r="AW635" s="113"/>
      <c r="AX635" s="113"/>
      <c r="AY635" s="113"/>
      <c r="AZ635" s="113"/>
      <c r="BA635" s="113"/>
      <c r="BB635" s="113"/>
      <c r="BC635" s="113"/>
      <c r="BD635" s="113"/>
      <c r="BE635" s="113"/>
      <c r="BF635" s="113"/>
      <c r="BG635" s="113"/>
      <c r="BH635" s="113"/>
      <c r="BI635" s="113"/>
      <c r="BJ635" s="113"/>
      <c r="BK635" s="113"/>
      <c r="BL635" s="113"/>
      <c r="BM635" s="113"/>
      <c r="BN635" s="113"/>
      <c r="BO635" s="113"/>
      <c r="BP635" s="113"/>
      <c r="BQ635" s="113"/>
      <c r="BR635" s="113"/>
      <c r="BS635" s="113"/>
      <c r="BT635" s="113"/>
      <c r="BU635" s="113"/>
      <c r="BV635" s="113"/>
      <c r="BW635" s="113"/>
      <c r="BX635" s="113"/>
      <c r="BY635" s="113"/>
      <c r="BZ635" s="113"/>
      <c r="CA635" s="113"/>
      <c r="CB635" s="113"/>
      <c r="CC635" s="113"/>
      <c r="CD635" s="113"/>
      <c r="CE635" s="113"/>
      <c r="CF635" s="113"/>
      <c r="CG635" s="113"/>
      <c r="CH635" s="113"/>
      <c r="CI635" s="113"/>
      <c r="CJ635" s="113"/>
      <c r="CK635" s="113"/>
      <c r="CL635" s="113"/>
      <c r="CM635" s="113"/>
    </row>
    <row r="636" spans="6:91" x14ac:dyDescent="0.25">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3"/>
      <c r="AL636" s="113"/>
      <c r="AM636" s="113"/>
      <c r="AN636" s="113"/>
      <c r="AO636" s="113"/>
      <c r="AP636" s="113"/>
      <c r="AQ636" s="113"/>
      <c r="AR636" s="113"/>
      <c r="AS636" s="113"/>
      <c r="AT636" s="113"/>
      <c r="AU636" s="113"/>
      <c r="AV636" s="113"/>
      <c r="AW636" s="113"/>
      <c r="AX636" s="113"/>
      <c r="AY636" s="113"/>
      <c r="AZ636" s="113"/>
      <c r="BA636" s="113"/>
      <c r="BB636" s="113"/>
      <c r="BC636" s="113"/>
      <c r="BD636" s="113"/>
      <c r="BE636" s="113"/>
      <c r="BF636" s="113"/>
      <c r="BG636" s="113"/>
      <c r="BH636" s="113"/>
      <c r="BI636" s="113"/>
      <c r="BJ636" s="113"/>
      <c r="BK636" s="113"/>
      <c r="BL636" s="113"/>
      <c r="BM636" s="113"/>
      <c r="BN636" s="113"/>
      <c r="BO636" s="113"/>
      <c r="BP636" s="113"/>
      <c r="BQ636" s="113"/>
      <c r="BR636" s="113"/>
      <c r="BS636" s="113"/>
      <c r="BT636" s="113"/>
      <c r="BU636" s="113"/>
      <c r="BV636" s="113"/>
      <c r="BW636" s="113"/>
      <c r="BX636" s="113"/>
      <c r="BY636" s="113"/>
      <c r="BZ636" s="113"/>
      <c r="CA636" s="113"/>
      <c r="CB636" s="113"/>
      <c r="CC636" s="113"/>
      <c r="CD636" s="113"/>
      <c r="CE636" s="113"/>
      <c r="CF636" s="113"/>
      <c r="CG636" s="113"/>
      <c r="CH636" s="113"/>
      <c r="CI636" s="113"/>
      <c r="CJ636" s="113"/>
      <c r="CK636" s="113"/>
      <c r="CL636" s="113"/>
      <c r="CM636" s="113"/>
    </row>
    <row r="637" spans="6:91" x14ac:dyDescent="0.25">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3"/>
      <c r="AL637" s="113"/>
      <c r="AM637" s="113"/>
      <c r="AN637" s="113"/>
      <c r="AO637" s="113"/>
      <c r="AP637" s="113"/>
      <c r="AQ637" s="113"/>
      <c r="AR637" s="113"/>
      <c r="AS637" s="113"/>
      <c r="AT637" s="113"/>
      <c r="AU637" s="113"/>
      <c r="AV637" s="113"/>
      <c r="AW637" s="113"/>
      <c r="AX637" s="113"/>
      <c r="AY637" s="113"/>
      <c r="AZ637" s="113"/>
      <c r="BA637" s="113"/>
      <c r="BB637" s="113"/>
      <c r="BC637" s="113"/>
      <c r="BD637" s="113"/>
      <c r="BE637" s="113"/>
      <c r="BF637" s="113"/>
      <c r="BG637" s="113"/>
      <c r="BH637" s="113"/>
      <c r="BI637" s="113"/>
      <c r="BJ637" s="113"/>
      <c r="BK637" s="113"/>
      <c r="BL637" s="113"/>
      <c r="BM637" s="113"/>
      <c r="BN637" s="113"/>
      <c r="BO637" s="113"/>
      <c r="BP637" s="113"/>
      <c r="BQ637" s="113"/>
      <c r="BR637" s="113"/>
      <c r="BS637" s="113"/>
      <c r="BT637" s="113"/>
      <c r="BU637" s="113"/>
      <c r="BV637" s="113"/>
      <c r="BW637" s="113"/>
      <c r="BX637" s="113"/>
      <c r="BY637" s="113"/>
      <c r="BZ637" s="113"/>
      <c r="CA637" s="113"/>
      <c r="CB637" s="113"/>
      <c r="CC637" s="113"/>
      <c r="CD637" s="113"/>
      <c r="CE637" s="113"/>
      <c r="CF637" s="113"/>
      <c r="CG637" s="113"/>
      <c r="CH637" s="113"/>
      <c r="CI637" s="113"/>
      <c r="CJ637" s="113"/>
      <c r="CK637" s="113"/>
      <c r="CL637" s="113"/>
      <c r="CM637" s="113"/>
    </row>
    <row r="638" spans="6:91" x14ac:dyDescent="0.25">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3"/>
      <c r="AL638" s="113"/>
      <c r="AM638" s="113"/>
      <c r="AN638" s="113"/>
      <c r="AO638" s="113"/>
      <c r="AP638" s="113"/>
      <c r="AQ638" s="113"/>
      <c r="AR638" s="113"/>
      <c r="AS638" s="113"/>
      <c r="AT638" s="113"/>
      <c r="AU638" s="113"/>
      <c r="AV638" s="113"/>
      <c r="AW638" s="113"/>
      <c r="AX638" s="113"/>
      <c r="AY638" s="113"/>
      <c r="AZ638" s="113"/>
      <c r="BA638" s="113"/>
      <c r="BB638" s="113"/>
      <c r="BC638" s="113"/>
      <c r="BD638" s="113"/>
      <c r="BE638" s="113"/>
      <c r="BF638" s="113"/>
      <c r="BG638" s="113"/>
      <c r="BH638" s="113"/>
      <c r="BI638" s="113"/>
      <c r="BJ638" s="113"/>
      <c r="BK638" s="113"/>
      <c r="BL638" s="113"/>
      <c r="BM638" s="113"/>
      <c r="BN638" s="113"/>
      <c r="BO638" s="113"/>
      <c r="BP638" s="113"/>
      <c r="BQ638" s="113"/>
      <c r="BR638" s="113"/>
      <c r="BS638" s="113"/>
      <c r="BT638" s="113"/>
      <c r="BU638" s="113"/>
      <c r="BV638" s="113"/>
      <c r="BW638" s="113"/>
      <c r="BX638" s="113"/>
      <c r="BY638" s="113"/>
      <c r="BZ638" s="113"/>
      <c r="CA638" s="113"/>
      <c r="CB638" s="113"/>
      <c r="CC638" s="113"/>
      <c r="CD638" s="113"/>
      <c r="CE638" s="113"/>
      <c r="CF638" s="113"/>
      <c r="CG638" s="113"/>
      <c r="CH638" s="113"/>
      <c r="CI638" s="113"/>
      <c r="CJ638" s="113"/>
      <c r="CK638" s="113"/>
      <c r="CL638" s="113"/>
      <c r="CM638" s="113"/>
    </row>
    <row r="639" spans="6:91" x14ac:dyDescent="0.25">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3"/>
      <c r="AL639" s="113"/>
      <c r="AM639" s="113"/>
      <c r="AN639" s="113"/>
      <c r="AO639" s="113"/>
      <c r="AP639" s="113"/>
      <c r="AQ639" s="113"/>
      <c r="AR639" s="113"/>
      <c r="AS639" s="113"/>
      <c r="AT639" s="113"/>
      <c r="AU639" s="113"/>
      <c r="AV639" s="113"/>
      <c r="AW639" s="113"/>
      <c r="AX639" s="113"/>
      <c r="AY639" s="113"/>
      <c r="AZ639" s="113"/>
      <c r="BA639" s="113"/>
      <c r="BB639" s="113"/>
      <c r="BC639" s="113"/>
      <c r="BD639" s="113"/>
      <c r="BE639" s="113"/>
      <c r="BF639" s="113"/>
      <c r="BG639" s="113"/>
      <c r="BH639" s="113"/>
      <c r="BI639" s="113"/>
      <c r="BJ639" s="113"/>
      <c r="BK639" s="113"/>
      <c r="BL639" s="113"/>
      <c r="BM639" s="113"/>
      <c r="BN639" s="113"/>
      <c r="BO639" s="113"/>
      <c r="BP639" s="113"/>
      <c r="BQ639" s="113"/>
      <c r="BR639" s="113"/>
      <c r="BS639" s="113"/>
      <c r="BT639" s="113"/>
      <c r="BU639" s="113"/>
      <c r="BV639" s="113"/>
      <c r="BW639" s="113"/>
      <c r="BX639" s="113"/>
      <c r="BY639" s="113"/>
      <c r="BZ639" s="113"/>
      <c r="CA639" s="113"/>
      <c r="CB639" s="113"/>
      <c r="CC639" s="113"/>
      <c r="CD639" s="113"/>
      <c r="CE639" s="113"/>
      <c r="CF639" s="113"/>
      <c r="CG639" s="113"/>
      <c r="CH639" s="113"/>
      <c r="CI639" s="113"/>
      <c r="CJ639" s="113"/>
      <c r="CK639" s="113"/>
      <c r="CL639" s="113"/>
      <c r="CM639" s="113"/>
    </row>
    <row r="640" spans="6:91" x14ac:dyDescent="0.25">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3"/>
      <c r="AL640" s="113"/>
      <c r="AM640" s="113"/>
      <c r="AN640" s="113"/>
      <c r="AO640" s="113"/>
      <c r="AP640" s="113"/>
      <c r="AQ640" s="113"/>
      <c r="AR640" s="113"/>
      <c r="AS640" s="113"/>
      <c r="AT640" s="113"/>
      <c r="AU640" s="113"/>
      <c r="AV640" s="113"/>
      <c r="AW640" s="113"/>
      <c r="AX640" s="113"/>
      <c r="AY640" s="113"/>
      <c r="AZ640" s="113"/>
      <c r="BA640" s="113"/>
      <c r="BB640" s="113"/>
      <c r="BC640" s="113"/>
      <c r="BD640" s="113"/>
      <c r="BE640" s="113"/>
      <c r="BF640" s="113"/>
      <c r="BG640" s="113"/>
      <c r="BH640" s="113"/>
      <c r="BI640" s="113"/>
      <c r="BJ640" s="113"/>
      <c r="BK640" s="113"/>
      <c r="BL640" s="113"/>
      <c r="BM640" s="113"/>
      <c r="BN640" s="113"/>
      <c r="BO640" s="113"/>
      <c r="BP640" s="113"/>
      <c r="BQ640" s="113"/>
      <c r="BR640" s="113"/>
      <c r="BS640" s="113"/>
      <c r="BT640" s="113"/>
      <c r="BU640" s="113"/>
      <c r="BV640" s="113"/>
      <c r="BW640" s="113"/>
      <c r="BX640" s="113"/>
      <c r="BY640" s="113"/>
      <c r="BZ640" s="113"/>
      <c r="CA640" s="113"/>
      <c r="CB640" s="113"/>
      <c r="CC640" s="113"/>
      <c r="CD640" s="113"/>
      <c r="CE640" s="113"/>
      <c r="CF640" s="113"/>
      <c r="CG640" s="113"/>
      <c r="CH640" s="113"/>
      <c r="CI640" s="113"/>
      <c r="CJ640" s="113"/>
      <c r="CK640" s="113"/>
      <c r="CL640" s="113"/>
      <c r="CM640" s="113"/>
    </row>
    <row r="641" spans="6:91" x14ac:dyDescent="0.25">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3"/>
      <c r="AL641" s="113"/>
      <c r="AM641" s="113"/>
      <c r="AN641" s="113"/>
      <c r="AO641" s="113"/>
      <c r="AP641" s="113"/>
      <c r="AQ641" s="113"/>
      <c r="AR641" s="113"/>
      <c r="AS641" s="113"/>
      <c r="AT641" s="113"/>
      <c r="AU641" s="113"/>
      <c r="AV641" s="113"/>
      <c r="AW641" s="113"/>
      <c r="AX641" s="113"/>
      <c r="AY641" s="113"/>
      <c r="AZ641" s="113"/>
      <c r="BA641" s="113"/>
      <c r="BB641" s="113"/>
      <c r="BC641" s="113"/>
      <c r="BD641" s="113"/>
      <c r="BE641" s="113"/>
      <c r="BF641" s="113"/>
      <c r="BG641" s="113"/>
      <c r="BH641" s="113"/>
      <c r="BI641" s="113"/>
      <c r="BJ641" s="113"/>
      <c r="BK641" s="113"/>
      <c r="BL641" s="113"/>
      <c r="BM641" s="113"/>
      <c r="BN641" s="113"/>
      <c r="BO641" s="113"/>
      <c r="BP641" s="113"/>
      <c r="BQ641" s="113"/>
      <c r="BR641" s="113"/>
      <c r="BS641" s="113"/>
      <c r="BT641" s="113"/>
      <c r="BU641" s="113"/>
      <c r="BV641" s="113"/>
      <c r="BW641" s="113"/>
      <c r="BX641" s="113"/>
      <c r="BY641" s="113"/>
      <c r="BZ641" s="113"/>
      <c r="CA641" s="113"/>
      <c r="CB641" s="113"/>
      <c r="CC641" s="113"/>
      <c r="CD641" s="113"/>
      <c r="CE641" s="113"/>
      <c r="CF641" s="113"/>
      <c r="CG641" s="113"/>
      <c r="CH641" s="113"/>
      <c r="CI641" s="113"/>
      <c r="CJ641" s="113"/>
      <c r="CK641" s="113"/>
      <c r="CL641" s="113"/>
      <c r="CM641" s="113"/>
    </row>
    <row r="642" spans="6:91" x14ac:dyDescent="0.25">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3"/>
      <c r="AL642" s="113"/>
      <c r="AM642" s="113"/>
      <c r="AN642" s="113"/>
      <c r="AO642" s="113"/>
      <c r="AP642" s="113"/>
      <c r="AQ642" s="113"/>
      <c r="AR642" s="113"/>
      <c r="AS642" s="113"/>
      <c r="AT642" s="113"/>
      <c r="AU642" s="113"/>
      <c r="AV642" s="113"/>
      <c r="AW642" s="113"/>
      <c r="AX642" s="113"/>
      <c r="AY642" s="113"/>
      <c r="AZ642" s="113"/>
      <c r="BA642" s="113"/>
      <c r="BB642" s="113"/>
      <c r="BC642" s="113"/>
      <c r="BD642" s="113"/>
      <c r="BE642" s="113"/>
      <c r="BF642" s="113"/>
      <c r="BG642" s="113"/>
      <c r="BH642" s="113"/>
      <c r="BI642" s="113"/>
      <c r="BJ642" s="113"/>
      <c r="BK642" s="113"/>
      <c r="BL642" s="113"/>
      <c r="BM642" s="113"/>
      <c r="BN642" s="113"/>
      <c r="BO642" s="113"/>
      <c r="BP642" s="113"/>
      <c r="BQ642" s="113"/>
      <c r="BR642" s="113"/>
      <c r="BS642" s="113"/>
      <c r="BT642" s="113"/>
      <c r="BU642" s="113"/>
      <c r="BV642" s="113"/>
      <c r="BW642" s="113"/>
      <c r="BX642" s="113"/>
      <c r="BY642" s="113"/>
      <c r="BZ642" s="113"/>
      <c r="CA642" s="113"/>
      <c r="CB642" s="113"/>
      <c r="CC642" s="113"/>
      <c r="CD642" s="113"/>
      <c r="CE642" s="113"/>
      <c r="CF642" s="113"/>
      <c r="CG642" s="113"/>
      <c r="CH642" s="113"/>
      <c r="CI642" s="113"/>
      <c r="CJ642" s="113"/>
      <c r="CK642" s="113"/>
      <c r="CL642" s="113"/>
      <c r="CM642" s="113"/>
    </row>
    <row r="643" spans="6:91" x14ac:dyDescent="0.25">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3"/>
      <c r="AY643" s="113"/>
      <c r="AZ643" s="113"/>
      <c r="BA643" s="113"/>
      <c r="BB643" s="113"/>
      <c r="BC643" s="113"/>
      <c r="BD643" s="113"/>
      <c r="BE643" s="113"/>
      <c r="BF643" s="113"/>
      <c r="BG643" s="113"/>
      <c r="BH643" s="113"/>
      <c r="BI643" s="113"/>
      <c r="BJ643" s="113"/>
      <c r="BK643" s="113"/>
      <c r="BL643" s="113"/>
      <c r="BM643" s="113"/>
      <c r="BN643" s="113"/>
      <c r="BO643" s="113"/>
      <c r="BP643" s="113"/>
      <c r="BQ643" s="113"/>
      <c r="BR643" s="113"/>
      <c r="BS643" s="113"/>
      <c r="BT643" s="113"/>
      <c r="BU643" s="113"/>
      <c r="BV643" s="113"/>
      <c r="BW643" s="113"/>
      <c r="BX643" s="113"/>
      <c r="BY643" s="113"/>
      <c r="BZ643" s="113"/>
      <c r="CA643" s="113"/>
      <c r="CB643" s="113"/>
      <c r="CC643" s="113"/>
      <c r="CD643" s="113"/>
      <c r="CE643" s="113"/>
      <c r="CF643" s="113"/>
      <c r="CG643" s="113"/>
      <c r="CH643" s="113"/>
      <c r="CI643" s="113"/>
      <c r="CJ643" s="113"/>
      <c r="CK643" s="113"/>
      <c r="CL643" s="113"/>
      <c r="CM643" s="113"/>
    </row>
    <row r="644" spans="6:91" x14ac:dyDescent="0.25">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3"/>
      <c r="AY644" s="113"/>
      <c r="AZ644" s="113"/>
      <c r="BA644" s="113"/>
      <c r="BB644" s="113"/>
      <c r="BC644" s="113"/>
      <c r="BD644" s="113"/>
      <c r="BE644" s="113"/>
      <c r="BF644" s="113"/>
      <c r="BG644" s="113"/>
      <c r="BH644" s="113"/>
      <c r="BI644" s="113"/>
      <c r="BJ644" s="113"/>
      <c r="BK644" s="113"/>
      <c r="BL644" s="113"/>
      <c r="BM644" s="113"/>
      <c r="BN644" s="113"/>
      <c r="BO644" s="113"/>
      <c r="BP644" s="113"/>
      <c r="BQ644" s="113"/>
      <c r="BR644" s="113"/>
      <c r="BS644" s="113"/>
      <c r="BT644" s="113"/>
      <c r="BU644" s="113"/>
      <c r="BV644" s="113"/>
      <c r="BW644" s="113"/>
      <c r="BX644" s="113"/>
      <c r="BY644" s="113"/>
      <c r="BZ644" s="113"/>
      <c r="CA644" s="113"/>
      <c r="CB644" s="113"/>
      <c r="CC644" s="113"/>
      <c r="CD644" s="113"/>
      <c r="CE644" s="113"/>
      <c r="CF644" s="113"/>
      <c r="CG644" s="113"/>
      <c r="CH644" s="113"/>
      <c r="CI644" s="113"/>
      <c r="CJ644" s="113"/>
      <c r="CK644" s="113"/>
      <c r="CL644" s="113"/>
      <c r="CM644" s="113"/>
    </row>
    <row r="645" spans="6:91" x14ac:dyDescent="0.25">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3"/>
      <c r="AY645" s="113"/>
      <c r="AZ645" s="113"/>
      <c r="BA645" s="113"/>
      <c r="BB645" s="113"/>
      <c r="BC645" s="113"/>
      <c r="BD645" s="113"/>
      <c r="BE645" s="113"/>
      <c r="BF645" s="113"/>
      <c r="BG645" s="113"/>
      <c r="BH645" s="113"/>
      <c r="BI645" s="113"/>
      <c r="BJ645" s="113"/>
      <c r="BK645" s="113"/>
      <c r="BL645" s="113"/>
      <c r="BM645" s="113"/>
      <c r="BN645" s="113"/>
      <c r="BO645" s="113"/>
      <c r="BP645" s="113"/>
      <c r="BQ645" s="113"/>
      <c r="BR645" s="113"/>
      <c r="BS645" s="113"/>
      <c r="BT645" s="113"/>
      <c r="BU645" s="113"/>
      <c r="BV645" s="113"/>
      <c r="BW645" s="113"/>
      <c r="BX645" s="113"/>
      <c r="BY645" s="113"/>
      <c r="BZ645" s="113"/>
      <c r="CA645" s="113"/>
      <c r="CB645" s="113"/>
      <c r="CC645" s="113"/>
      <c r="CD645" s="113"/>
      <c r="CE645" s="113"/>
      <c r="CF645" s="113"/>
      <c r="CG645" s="113"/>
      <c r="CH645" s="113"/>
      <c r="CI645" s="113"/>
      <c r="CJ645" s="113"/>
      <c r="CK645" s="113"/>
      <c r="CL645" s="113"/>
      <c r="CM645" s="113"/>
    </row>
    <row r="646" spans="6:91" x14ac:dyDescent="0.25">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3"/>
      <c r="AL646" s="113"/>
      <c r="AM646" s="113"/>
      <c r="AN646" s="113"/>
      <c r="AO646" s="113"/>
      <c r="AP646" s="113"/>
      <c r="AQ646" s="113"/>
      <c r="AR646" s="113"/>
      <c r="AS646" s="113"/>
      <c r="AT646" s="113"/>
      <c r="AU646" s="113"/>
      <c r="AV646" s="113"/>
      <c r="AW646" s="113"/>
      <c r="AX646" s="113"/>
      <c r="AY646" s="113"/>
      <c r="AZ646" s="113"/>
      <c r="BA646" s="113"/>
      <c r="BB646" s="113"/>
      <c r="BC646" s="113"/>
      <c r="BD646" s="113"/>
      <c r="BE646" s="113"/>
      <c r="BF646" s="113"/>
      <c r="BG646" s="113"/>
      <c r="BH646" s="113"/>
      <c r="BI646" s="113"/>
      <c r="BJ646" s="113"/>
      <c r="BK646" s="113"/>
      <c r="BL646" s="113"/>
      <c r="BM646" s="113"/>
      <c r="BN646" s="113"/>
      <c r="BO646" s="113"/>
      <c r="BP646" s="113"/>
      <c r="BQ646" s="113"/>
      <c r="BR646" s="113"/>
      <c r="BS646" s="113"/>
      <c r="BT646" s="113"/>
      <c r="BU646" s="113"/>
      <c r="BV646" s="113"/>
      <c r="BW646" s="113"/>
      <c r="BX646" s="113"/>
      <c r="BY646" s="113"/>
      <c r="BZ646" s="113"/>
      <c r="CA646" s="113"/>
      <c r="CB646" s="113"/>
      <c r="CC646" s="113"/>
      <c r="CD646" s="113"/>
      <c r="CE646" s="113"/>
      <c r="CF646" s="113"/>
      <c r="CG646" s="113"/>
      <c r="CH646" s="113"/>
      <c r="CI646" s="113"/>
      <c r="CJ646" s="113"/>
      <c r="CK646" s="113"/>
      <c r="CL646" s="113"/>
      <c r="CM646" s="113"/>
    </row>
    <row r="647" spans="6:91" x14ac:dyDescent="0.25">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3"/>
      <c r="AL647" s="113"/>
      <c r="AM647" s="113"/>
      <c r="AN647" s="113"/>
      <c r="AO647" s="113"/>
      <c r="AP647" s="113"/>
      <c r="AQ647" s="113"/>
      <c r="AR647" s="113"/>
      <c r="AS647" s="113"/>
      <c r="AT647" s="113"/>
      <c r="AU647" s="113"/>
      <c r="AV647" s="113"/>
      <c r="AW647" s="113"/>
      <c r="AX647" s="113"/>
      <c r="AY647" s="113"/>
      <c r="AZ647" s="113"/>
      <c r="BA647" s="113"/>
      <c r="BB647" s="113"/>
      <c r="BC647" s="113"/>
      <c r="BD647" s="113"/>
      <c r="BE647" s="113"/>
      <c r="BF647" s="113"/>
      <c r="BG647" s="113"/>
      <c r="BH647" s="113"/>
      <c r="BI647" s="113"/>
      <c r="BJ647" s="113"/>
      <c r="BK647" s="113"/>
      <c r="BL647" s="113"/>
      <c r="BM647" s="113"/>
      <c r="BN647" s="113"/>
      <c r="BO647" s="113"/>
      <c r="BP647" s="113"/>
      <c r="BQ647" s="113"/>
      <c r="BR647" s="113"/>
      <c r="BS647" s="113"/>
      <c r="BT647" s="113"/>
      <c r="BU647" s="113"/>
      <c r="BV647" s="113"/>
      <c r="BW647" s="113"/>
      <c r="BX647" s="113"/>
      <c r="BY647" s="113"/>
      <c r="BZ647" s="113"/>
      <c r="CA647" s="113"/>
      <c r="CB647" s="113"/>
      <c r="CC647" s="113"/>
      <c r="CD647" s="113"/>
      <c r="CE647" s="113"/>
      <c r="CF647" s="113"/>
      <c r="CG647" s="113"/>
      <c r="CH647" s="113"/>
      <c r="CI647" s="113"/>
      <c r="CJ647" s="113"/>
      <c r="CK647" s="113"/>
      <c r="CL647" s="113"/>
      <c r="CM647" s="113"/>
    </row>
    <row r="648" spans="6:91" x14ac:dyDescent="0.25">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3"/>
      <c r="AL648" s="113"/>
      <c r="AM648" s="113"/>
      <c r="AN648" s="113"/>
      <c r="AO648" s="113"/>
      <c r="AP648" s="113"/>
      <c r="AQ648" s="113"/>
      <c r="AR648" s="113"/>
      <c r="AS648" s="113"/>
      <c r="AT648" s="113"/>
      <c r="AU648" s="113"/>
      <c r="AV648" s="113"/>
      <c r="AW648" s="113"/>
      <c r="AX648" s="113"/>
      <c r="AY648" s="113"/>
      <c r="AZ648" s="113"/>
      <c r="BA648" s="113"/>
      <c r="BB648" s="113"/>
      <c r="BC648" s="113"/>
      <c r="BD648" s="113"/>
      <c r="BE648" s="113"/>
      <c r="BF648" s="113"/>
      <c r="BG648" s="113"/>
      <c r="BH648" s="113"/>
      <c r="BI648" s="113"/>
      <c r="BJ648" s="113"/>
      <c r="BK648" s="113"/>
      <c r="BL648" s="113"/>
      <c r="BM648" s="113"/>
      <c r="BN648" s="113"/>
      <c r="BO648" s="113"/>
      <c r="BP648" s="113"/>
      <c r="BQ648" s="113"/>
      <c r="BR648" s="113"/>
      <c r="BS648" s="113"/>
      <c r="BT648" s="113"/>
      <c r="BU648" s="113"/>
      <c r="BV648" s="113"/>
      <c r="BW648" s="113"/>
      <c r="BX648" s="113"/>
      <c r="BY648" s="113"/>
      <c r="BZ648" s="113"/>
      <c r="CA648" s="113"/>
      <c r="CB648" s="113"/>
      <c r="CC648" s="113"/>
      <c r="CD648" s="113"/>
      <c r="CE648" s="113"/>
      <c r="CF648" s="113"/>
      <c r="CG648" s="113"/>
      <c r="CH648" s="113"/>
      <c r="CI648" s="113"/>
      <c r="CJ648" s="113"/>
      <c r="CK648" s="113"/>
      <c r="CL648" s="113"/>
      <c r="CM648" s="113"/>
    </row>
    <row r="649" spans="6:91" x14ac:dyDescent="0.25">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3"/>
      <c r="AL649" s="113"/>
      <c r="AM649" s="113"/>
      <c r="AN649" s="113"/>
      <c r="AO649" s="113"/>
      <c r="AP649" s="113"/>
      <c r="AQ649" s="113"/>
      <c r="AR649" s="113"/>
      <c r="AS649" s="113"/>
      <c r="AT649" s="113"/>
      <c r="AU649" s="113"/>
      <c r="AV649" s="113"/>
      <c r="AW649" s="113"/>
      <c r="AX649" s="113"/>
      <c r="AY649" s="113"/>
      <c r="AZ649" s="113"/>
      <c r="BA649" s="113"/>
      <c r="BB649" s="113"/>
      <c r="BC649" s="113"/>
      <c r="BD649" s="113"/>
      <c r="BE649" s="113"/>
      <c r="BF649" s="113"/>
      <c r="BG649" s="113"/>
      <c r="BH649" s="113"/>
      <c r="BI649" s="113"/>
      <c r="BJ649" s="113"/>
      <c r="BK649" s="113"/>
      <c r="BL649" s="113"/>
      <c r="BM649" s="113"/>
      <c r="BN649" s="113"/>
      <c r="BO649" s="113"/>
      <c r="BP649" s="113"/>
      <c r="BQ649" s="113"/>
      <c r="BR649" s="113"/>
      <c r="BS649" s="113"/>
      <c r="BT649" s="113"/>
      <c r="BU649" s="113"/>
      <c r="BV649" s="113"/>
      <c r="BW649" s="113"/>
      <c r="BX649" s="113"/>
      <c r="BY649" s="113"/>
      <c r="BZ649" s="113"/>
      <c r="CA649" s="113"/>
      <c r="CB649" s="113"/>
      <c r="CC649" s="113"/>
      <c r="CD649" s="113"/>
      <c r="CE649" s="113"/>
      <c r="CF649" s="113"/>
      <c r="CG649" s="113"/>
      <c r="CH649" s="113"/>
      <c r="CI649" s="113"/>
      <c r="CJ649" s="113"/>
      <c r="CK649" s="113"/>
      <c r="CL649" s="113"/>
      <c r="CM649" s="113"/>
    </row>
    <row r="650" spans="6:91" x14ac:dyDescent="0.25">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3"/>
      <c r="AL650" s="113"/>
      <c r="AM650" s="113"/>
      <c r="AN650" s="113"/>
      <c r="AO650" s="113"/>
      <c r="AP650" s="113"/>
      <c r="AQ650" s="113"/>
      <c r="AR650" s="113"/>
      <c r="AS650" s="113"/>
      <c r="AT650" s="113"/>
      <c r="AU650" s="113"/>
      <c r="AV650" s="113"/>
      <c r="AW650" s="113"/>
      <c r="AX650" s="113"/>
      <c r="AY650" s="113"/>
      <c r="AZ650" s="113"/>
      <c r="BA650" s="113"/>
      <c r="BB650" s="113"/>
      <c r="BC650" s="113"/>
      <c r="BD650" s="113"/>
      <c r="BE650" s="113"/>
      <c r="BF650" s="113"/>
      <c r="BG650" s="113"/>
      <c r="BH650" s="113"/>
      <c r="BI650" s="113"/>
      <c r="BJ650" s="113"/>
      <c r="BK650" s="113"/>
      <c r="BL650" s="113"/>
      <c r="BM650" s="113"/>
      <c r="BN650" s="113"/>
      <c r="BO650" s="113"/>
      <c r="BP650" s="113"/>
      <c r="BQ650" s="113"/>
      <c r="BR650" s="113"/>
      <c r="BS650" s="113"/>
      <c r="BT650" s="113"/>
      <c r="BU650" s="113"/>
      <c r="BV650" s="113"/>
      <c r="BW650" s="113"/>
      <c r="BX650" s="113"/>
      <c r="BY650" s="113"/>
      <c r="BZ650" s="113"/>
      <c r="CA650" s="113"/>
      <c r="CB650" s="113"/>
      <c r="CC650" s="113"/>
      <c r="CD650" s="113"/>
      <c r="CE650" s="113"/>
      <c r="CF650" s="113"/>
      <c r="CG650" s="113"/>
      <c r="CH650" s="113"/>
      <c r="CI650" s="113"/>
      <c r="CJ650" s="113"/>
      <c r="CK650" s="113"/>
      <c r="CL650" s="113"/>
      <c r="CM650" s="113"/>
    </row>
    <row r="651" spans="6:91" x14ac:dyDescent="0.25">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3"/>
      <c r="AL651" s="113"/>
      <c r="AM651" s="113"/>
      <c r="AN651" s="113"/>
      <c r="AO651" s="113"/>
      <c r="AP651" s="113"/>
      <c r="AQ651" s="113"/>
      <c r="AR651" s="113"/>
      <c r="AS651" s="113"/>
      <c r="AT651" s="113"/>
      <c r="AU651" s="113"/>
      <c r="AV651" s="113"/>
      <c r="AW651" s="113"/>
      <c r="AX651" s="113"/>
      <c r="AY651" s="113"/>
      <c r="AZ651" s="113"/>
      <c r="BA651" s="113"/>
      <c r="BB651" s="113"/>
      <c r="BC651" s="113"/>
      <c r="BD651" s="113"/>
      <c r="BE651" s="113"/>
      <c r="BF651" s="113"/>
      <c r="BG651" s="113"/>
      <c r="BH651" s="113"/>
      <c r="BI651" s="113"/>
      <c r="BJ651" s="113"/>
      <c r="BK651" s="113"/>
      <c r="BL651" s="113"/>
      <c r="BM651" s="113"/>
      <c r="BN651" s="113"/>
      <c r="BO651" s="113"/>
      <c r="BP651" s="113"/>
      <c r="BQ651" s="113"/>
      <c r="BR651" s="113"/>
      <c r="BS651" s="113"/>
      <c r="BT651" s="113"/>
      <c r="BU651" s="113"/>
      <c r="BV651" s="113"/>
      <c r="BW651" s="113"/>
      <c r="BX651" s="113"/>
      <c r="BY651" s="113"/>
      <c r="BZ651" s="113"/>
      <c r="CA651" s="113"/>
      <c r="CB651" s="113"/>
      <c r="CC651" s="113"/>
      <c r="CD651" s="113"/>
      <c r="CE651" s="113"/>
      <c r="CF651" s="113"/>
      <c r="CG651" s="113"/>
      <c r="CH651" s="113"/>
      <c r="CI651" s="113"/>
      <c r="CJ651" s="113"/>
      <c r="CK651" s="113"/>
      <c r="CL651" s="113"/>
      <c r="CM651" s="113"/>
    </row>
    <row r="652" spans="6:91" x14ac:dyDescent="0.25">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3"/>
      <c r="AL652" s="113"/>
      <c r="AM652" s="113"/>
      <c r="AN652" s="113"/>
      <c r="AO652" s="113"/>
      <c r="AP652" s="113"/>
      <c r="AQ652" s="113"/>
      <c r="AR652" s="113"/>
      <c r="AS652" s="113"/>
      <c r="AT652" s="113"/>
      <c r="AU652" s="113"/>
      <c r="AV652" s="113"/>
      <c r="AW652" s="113"/>
      <c r="AX652" s="113"/>
      <c r="AY652" s="113"/>
      <c r="AZ652" s="113"/>
      <c r="BA652" s="113"/>
      <c r="BB652" s="113"/>
      <c r="BC652" s="113"/>
      <c r="BD652" s="113"/>
      <c r="BE652" s="113"/>
      <c r="BF652" s="113"/>
      <c r="BG652" s="113"/>
      <c r="BH652" s="113"/>
      <c r="BI652" s="113"/>
      <c r="BJ652" s="113"/>
      <c r="BK652" s="113"/>
      <c r="BL652" s="113"/>
      <c r="BM652" s="113"/>
      <c r="BN652" s="113"/>
      <c r="BO652" s="113"/>
      <c r="BP652" s="113"/>
      <c r="BQ652" s="113"/>
      <c r="BR652" s="113"/>
      <c r="BS652" s="113"/>
      <c r="BT652" s="113"/>
      <c r="BU652" s="113"/>
      <c r="BV652" s="113"/>
      <c r="BW652" s="113"/>
      <c r="BX652" s="113"/>
      <c r="BY652" s="113"/>
      <c r="BZ652" s="113"/>
      <c r="CA652" s="113"/>
      <c r="CB652" s="113"/>
      <c r="CC652" s="113"/>
      <c r="CD652" s="113"/>
      <c r="CE652" s="113"/>
      <c r="CF652" s="113"/>
      <c r="CG652" s="113"/>
      <c r="CH652" s="113"/>
      <c r="CI652" s="113"/>
      <c r="CJ652" s="113"/>
      <c r="CK652" s="113"/>
      <c r="CL652" s="113"/>
      <c r="CM652" s="113"/>
    </row>
    <row r="653" spans="6:91" x14ac:dyDescent="0.25">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3"/>
      <c r="AL653" s="113"/>
      <c r="AM653" s="113"/>
      <c r="AN653" s="113"/>
      <c r="AO653" s="113"/>
      <c r="AP653" s="113"/>
      <c r="AQ653" s="113"/>
      <c r="AR653" s="113"/>
      <c r="AS653" s="113"/>
      <c r="AT653" s="113"/>
      <c r="AU653" s="113"/>
      <c r="AV653" s="113"/>
      <c r="AW653" s="113"/>
      <c r="AX653" s="113"/>
      <c r="AY653" s="113"/>
      <c r="AZ653" s="113"/>
      <c r="BA653" s="113"/>
      <c r="BB653" s="113"/>
      <c r="BC653" s="113"/>
      <c r="BD653" s="113"/>
      <c r="BE653" s="113"/>
      <c r="BF653" s="113"/>
      <c r="BG653" s="113"/>
      <c r="BH653" s="113"/>
      <c r="BI653" s="113"/>
      <c r="BJ653" s="113"/>
      <c r="BK653" s="113"/>
      <c r="BL653" s="113"/>
      <c r="BM653" s="113"/>
      <c r="BN653" s="113"/>
      <c r="BO653" s="113"/>
      <c r="BP653" s="113"/>
      <c r="BQ653" s="113"/>
      <c r="BR653" s="113"/>
      <c r="BS653" s="113"/>
      <c r="BT653" s="113"/>
      <c r="BU653" s="113"/>
      <c r="BV653" s="113"/>
      <c r="BW653" s="113"/>
      <c r="BX653" s="113"/>
      <c r="BY653" s="113"/>
      <c r="BZ653" s="113"/>
      <c r="CA653" s="113"/>
      <c r="CB653" s="113"/>
      <c r="CC653" s="113"/>
      <c r="CD653" s="113"/>
      <c r="CE653" s="113"/>
      <c r="CF653" s="113"/>
      <c r="CG653" s="113"/>
      <c r="CH653" s="113"/>
      <c r="CI653" s="113"/>
      <c r="CJ653" s="113"/>
      <c r="CK653" s="113"/>
      <c r="CL653" s="113"/>
      <c r="CM653" s="113"/>
    </row>
    <row r="654" spans="6:91" x14ac:dyDescent="0.25">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3"/>
      <c r="AL654" s="113"/>
      <c r="AM654" s="113"/>
      <c r="AN654" s="113"/>
      <c r="AO654" s="113"/>
      <c r="AP654" s="113"/>
      <c r="AQ654" s="113"/>
      <c r="AR654" s="113"/>
      <c r="AS654" s="113"/>
      <c r="AT654" s="113"/>
      <c r="AU654" s="113"/>
      <c r="AV654" s="113"/>
      <c r="AW654" s="113"/>
      <c r="AX654" s="113"/>
      <c r="AY654" s="113"/>
      <c r="AZ654" s="113"/>
      <c r="BA654" s="113"/>
      <c r="BB654" s="113"/>
      <c r="BC654" s="113"/>
      <c r="BD654" s="113"/>
      <c r="BE654" s="113"/>
      <c r="BF654" s="113"/>
      <c r="BG654" s="113"/>
      <c r="BH654" s="113"/>
      <c r="BI654" s="113"/>
      <c r="BJ654" s="113"/>
      <c r="BK654" s="113"/>
      <c r="BL654" s="113"/>
      <c r="BM654" s="113"/>
      <c r="BN654" s="113"/>
      <c r="BO654" s="113"/>
      <c r="BP654" s="113"/>
      <c r="BQ654" s="113"/>
      <c r="BR654" s="113"/>
      <c r="BS654" s="113"/>
      <c r="BT654" s="113"/>
      <c r="BU654" s="113"/>
      <c r="BV654" s="113"/>
      <c r="BW654" s="113"/>
      <c r="BX654" s="113"/>
      <c r="BY654" s="113"/>
      <c r="BZ654" s="113"/>
      <c r="CA654" s="113"/>
      <c r="CB654" s="113"/>
      <c r="CC654" s="113"/>
      <c r="CD654" s="113"/>
      <c r="CE654" s="113"/>
      <c r="CF654" s="113"/>
      <c r="CG654" s="113"/>
      <c r="CH654" s="113"/>
      <c r="CI654" s="113"/>
      <c r="CJ654" s="113"/>
      <c r="CK654" s="113"/>
      <c r="CL654" s="113"/>
      <c r="CM654" s="113"/>
    </row>
    <row r="655" spans="6:91" x14ac:dyDescent="0.25">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3"/>
      <c r="AL655" s="113"/>
      <c r="AM655" s="113"/>
      <c r="AN655" s="113"/>
      <c r="AO655" s="113"/>
      <c r="AP655" s="113"/>
      <c r="AQ655" s="113"/>
      <c r="AR655" s="113"/>
      <c r="AS655" s="113"/>
      <c r="AT655" s="113"/>
      <c r="AU655" s="113"/>
      <c r="AV655" s="113"/>
      <c r="AW655" s="113"/>
      <c r="AX655" s="113"/>
      <c r="AY655" s="113"/>
      <c r="AZ655" s="113"/>
      <c r="BA655" s="113"/>
      <c r="BB655" s="113"/>
      <c r="BC655" s="113"/>
      <c r="BD655" s="113"/>
      <c r="BE655" s="113"/>
      <c r="BF655" s="113"/>
      <c r="BG655" s="113"/>
      <c r="BH655" s="113"/>
      <c r="BI655" s="113"/>
      <c r="BJ655" s="113"/>
      <c r="BK655" s="113"/>
      <c r="BL655" s="113"/>
      <c r="BM655" s="113"/>
      <c r="BN655" s="113"/>
      <c r="BO655" s="113"/>
      <c r="BP655" s="113"/>
      <c r="BQ655" s="113"/>
      <c r="BR655" s="113"/>
      <c r="BS655" s="113"/>
      <c r="BT655" s="113"/>
      <c r="BU655" s="113"/>
      <c r="BV655" s="113"/>
      <c r="BW655" s="113"/>
      <c r="BX655" s="113"/>
      <c r="BY655" s="113"/>
      <c r="BZ655" s="113"/>
      <c r="CA655" s="113"/>
      <c r="CB655" s="113"/>
      <c r="CC655" s="113"/>
      <c r="CD655" s="113"/>
      <c r="CE655" s="113"/>
      <c r="CF655" s="113"/>
      <c r="CG655" s="113"/>
      <c r="CH655" s="113"/>
      <c r="CI655" s="113"/>
      <c r="CJ655" s="113"/>
      <c r="CK655" s="113"/>
      <c r="CL655" s="113"/>
      <c r="CM655" s="113"/>
    </row>
    <row r="656" spans="6:91" x14ac:dyDescent="0.25">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3"/>
      <c r="AL656" s="113"/>
      <c r="AM656" s="113"/>
      <c r="AN656" s="113"/>
      <c r="AO656" s="113"/>
      <c r="AP656" s="113"/>
      <c r="AQ656" s="113"/>
      <c r="AR656" s="113"/>
      <c r="AS656" s="113"/>
      <c r="AT656" s="113"/>
      <c r="AU656" s="113"/>
      <c r="AV656" s="113"/>
      <c r="AW656" s="113"/>
      <c r="AX656" s="113"/>
      <c r="AY656" s="113"/>
      <c r="AZ656" s="113"/>
      <c r="BA656" s="113"/>
      <c r="BB656" s="113"/>
      <c r="BC656" s="113"/>
      <c r="BD656" s="113"/>
      <c r="BE656" s="113"/>
      <c r="BF656" s="113"/>
      <c r="BG656" s="113"/>
      <c r="BH656" s="113"/>
      <c r="BI656" s="113"/>
      <c r="BJ656" s="113"/>
      <c r="BK656" s="113"/>
      <c r="BL656" s="113"/>
      <c r="BM656" s="113"/>
      <c r="BN656" s="113"/>
      <c r="BO656" s="113"/>
      <c r="BP656" s="113"/>
      <c r="BQ656" s="113"/>
      <c r="BR656" s="113"/>
      <c r="BS656" s="113"/>
      <c r="BT656" s="113"/>
      <c r="BU656" s="113"/>
      <c r="BV656" s="113"/>
      <c r="BW656" s="113"/>
      <c r="BX656" s="113"/>
      <c r="BY656" s="113"/>
      <c r="BZ656" s="113"/>
      <c r="CA656" s="113"/>
      <c r="CB656" s="113"/>
      <c r="CC656" s="113"/>
      <c r="CD656" s="113"/>
      <c r="CE656" s="113"/>
      <c r="CF656" s="113"/>
      <c r="CG656" s="113"/>
      <c r="CH656" s="113"/>
      <c r="CI656" s="113"/>
      <c r="CJ656" s="113"/>
      <c r="CK656" s="113"/>
      <c r="CL656" s="113"/>
      <c r="CM656" s="113"/>
    </row>
    <row r="657" spans="6:91" x14ac:dyDescent="0.25">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3"/>
      <c r="AL657" s="113"/>
      <c r="AM657" s="113"/>
      <c r="AN657" s="113"/>
      <c r="AO657" s="113"/>
      <c r="AP657" s="113"/>
      <c r="AQ657" s="113"/>
      <c r="AR657" s="113"/>
      <c r="AS657" s="113"/>
      <c r="AT657" s="113"/>
      <c r="AU657" s="113"/>
      <c r="AV657" s="113"/>
      <c r="AW657" s="113"/>
      <c r="AX657" s="113"/>
      <c r="AY657" s="113"/>
      <c r="AZ657" s="113"/>
      <c r="BA657" s="113"/>
      <c r="BB657" s="113"/>
      <c r="BC657" s="113"/>
      <c r="BD657" s="113"/>
      <c r="BE657" s="113"/>
      <c r="BF657" s="113"/>
      <c r="BG657" s="113"/>
      <c r="BH657" s="113"/>
      <c r="BI657" s="113"/>
      <c r="BJ657" s="113"/>
      <c r="BK657" s="113"/>
      <c r="BL657" s="113"/>
      <c r="BM657" s="113"/>
      <c r="BN657" s="113"/>
      <c r="BO657" s="113"/>
      <c r="BP657" s="113"/>
      <c r="BQ657" s="113"/>
      <c r="BR657" s="113"/>
      <c r="BS657" s="113"/>
      <c r="BT657" s="113"/>
      <c r="BU657" s="113"/>
      <c r="BV657" s="113"/>
      <c r="BW657" s="113"/>
      <c r="BX657" s="113"/>
      <c r="BY657" s="113"/>
      <c r="BZ657" s="113"/>
      <c r="CA657" s="113"/>
      <c r="CB657" s="113"/>
      <c r="CC657" s="113"/>
      <c r="CD657" s="113"/>
      <c r="CE657" s="113"/>
      <c r="CF657" s="113"/>
      <c r="CG657" s="113"/>
      <c r="CH657" s="113"/>
      <c r="CI657" s="113"/>
      <c r="CJ657" s="113"/>
      <c r="CK657" s="113"/>
      <c r="CL657" s="113"/>
      <c r="CM657" s="113"/>
    </row>
    <row r="658" spans="6:91" x14ac:dyDescent="0.25">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3"/>
      <c r="AL658" s="113"/>
      <c r="AM658" s="113"/>
      <c r="AN658" s="113"/>
      <c r="AO658" s="113"/>
      <c r="AP658" s="113"/>
      <c r="AQ658" s="113"/>
      <c r="AR658" s="113"/>
      <c r="AS658" s="113"/>
      <c r="AT658" s="113"/>
      <c r="AU658" s="113"/>
      <c r="AV658" s="113"/>
      <c r="AW658" s="113"/>
      <c r="AX658" s="113"/>
      <c r="AY658" s="113"/>
      <c r="AZ658" s="113"/>
      <c r="BA658" s="113"/>
      <c r="BB658" s="113"/>
      <c r="BC658" s="113"/>
      <c r="BD658" s="113"/>
      <c r="BE658" s="113"/>
      <c r="BF658" s="113"/>
      <c r="BG658" s="113"/>
      <c r="BH658" s="113"/>
      <c r="BI658" s="113"/>
      <c r="BJ658" s="113"/>
      <c r="BK658" s="113"/>
      <c r="BL658" s="113"/>
      <c r="BM658" s="113"/>
      <c r="BN658" s="113"/>
      <c r="BO658" s="113"/>
      <c r="BP658" s="113"/>
      <c r="BQ658" s="113"/>
      <c r="BR658" s="113"/>
      <c r="BS658" s="113"/>
      <c r="BT658" s="113"/>
      <c r="BU658" s="113"/>
      <c r="BV658" s="113"/>
      <c r="BW658" s="113"/>
      <c r="BX658" s="113"/>
      <c r="BY658" s="113"/>
      <c r="BZ658" s="113"/>
      <c r="CA658" s="113"/>
      <c r="CB658" s="113"/>
      <c r="CC658" s="113"/>
      <c r="CD658" s="113"/>
      <c r="CE658" s="113"/>
      <c r="CF658" s="113"/>
      <c r="CG658" s="113"/>
      <c r="CH658" s="113"/>
      <c r="CI658" s="113"/>
      <c r="CJ658" s="113"/>
      <c r="CK658" s="113"/>
      <c r="CL658" s="113"/>
      <c r="CM658" s="113"/>
    </row>
    <row r="659" spans="6:91" x14ac:dyDescent="0.25">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3"/>
      <c r="AL659" s="113"/>
      <c r="AM659" s="113"/>
      <c r="AN659" s="113"/>
      <c r="AO659" s="113"/>
      <c r="AP659" s="113"/>
      <c r="AQ659" s="113"/>
      <c r="AR659" s="113"/>
      <c r="AS659" s="113"/>
      <c r="AT659" s="113"/>
      <c r="AU659" s="113"/>
      <c r="AV659" s="113"/>
      <c r="AW659" s="113"/>
      <c r="AX659" s="113"/>
      <c r="AY659" s="113"/>
      <c r="AZ659" s="113"/>
      <c r="BA659" s="113"/>
      <c r="BB659" s="113"/>
      <c r="BC659" s="113"/>
      <c r="BD659" s="113"/>
      <c r="BE659" s="113"/>
      <c r="BF659" s="113"/>
      <c r="BG659" s="113"/>
      <c r="BH659" s="113"/>
      <c r="BI659" s="113"/>
      <c r="BJ659" s="113"/>
      <c r="BK659" s="113"/>
      <c r="BL659" s="113"/>
      <c r="BM659" s="113"/>
      <c r="BN659" s="113"/>
      <c r="BO659" s="113"/>
      <c r="BP659" s="113"/>
      <c r="BQ659" s="113"/>
      <c r="BR659" s="113"/>
      <c r="BS659" s="113"/>
      <c r="BT659" s="113"/>
      <c r="BU659" s="113"/>
      <c r="BV659" s="113"/>
      <c r="BW659" s="113"/>
      <c r="BX659" s="113"/>
      <c r="BY659" s="113"/>
      <c r="BZ659" s="113"/>
      <c r="CA659" s="113"/>
      <c r="CB659" s="113"/>
      <c r="CC659" s="113"/>
      <c r="CD659" s="113"/>
      <c r="CE659" s="113"/>
      <c r="CF659" s="113"/>
      <c r="CG659" s="113"/>
      <c r="CH659" s="113"/>
      <c r="CI659" s="113"/>
      <c r="CJ659" s="113"/>
      <c r="CK659" s="113"/>
      <c r="CL659" s="113"/>
      <c r="CM659" s="113"/>
    </row>
    <row r="660" spans="6:91" x14ac:dyDescent="0.25">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3"/>
      <c r="AL660" s="113"/>
      <c r="AM660" s="113"/>
      <c r="AN660" s="113"/>
      <c r="AO660" s="113"/>
      <c r="AP660" s="113"/>
      <c r="AQ660" s="113"/>
      <c r="AR660" s="113"/>
      <c r="AS660" s="113"/>
      <c r="AT660" s="113"/>
      <c r="AU660" s="113"/>
      <c r="AV660" s="113"/>
      <c r="AW660" s="113"/>
      <c r="AX660" s="113"/>
      <c r="AY660" s="113"/>
      <c r="AZ660" s="113"/>
      <c r="BA660" s="113"/>
      <c r="BB660" s="113"/>
      <c r="BC660" s="113"/>
      <c r="BD660" s="113"/>
      <c r="BE660" s="113"/>
      <c r="BF660" s="113"/>
      <c r="BG660" s="113"/>
      <c r="BH660" s="113"/>
      <c r="BI660" s="113"/>
      <c r="BJ660" s="113"/>
      <c r="BK660" s="113"/>
      <c r="BL660" s="113"/>
      <c r="BM660" s="113"/>
      <c r="BN660" s="113"/>
      <c r="BO660" s="113"/>
      <c r="BP660" s="113"/>
      <c r="BQ660" s="113"/>
      <c r="BR660" s="113"/>
      <c r="BS660" s="113"/>
      <c r="BT660" s="113"/>
      <c r="BU660" s="113"/>
      <c r="BV660" s="113"/>
      <c r="BW660" s="113"/>
      <c r="BX660" s="113"/>
      <c r="BY660" s="113"/>
      <c r="BZ660" s="113"/>
      <c r="CA660" s="113"/>
      <c r="CB660" s="113"/>
      <c r="CC660" s="113"/>
      <c r="CD660" s="113"/>
      <c r="CE660" s="113"/>
      <c r="CF660" s="113"/>
      <c r="CG660" s="113"/>
      <c r="CH660" s="113"/>
      <c r="CI660" s="113"/>
      <c r="CJ660" s="113"/>
      <c r="CK660" s="113"/>
      <c r="CL660" s="113"/>
      <c r="CM660" s="113"/>
    </row>
    <row r="661" spans="6:91" x14ac:dyDescent="0.25">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c r="AB661" s="113"/>
      <c r="AC661" s="113"/>
      <c r="AD661" s="113"/>
      <c r="AE661" s="113"/>
      <c r="AF661" s="113"/>
      <c r="AG661" s="113"/>
      <c r="AH661" s="113"/>
      <c r="AI661" s="113"/>
      <c r="AJ661" s="113"/>
      <c r="AK661" s="113"/>
      <c r="AL661" s="113"/>
      <c r="AM661" s="113"/>
      <c r="AN661" s="113"/>
      <c r="AO661" s="113"/>
      <c r="AP661" s="113"/>
      <c r="AQ661" s="113"/>
      <c r="AR661" s="113"/>
      <c r="AS661" s="113"/>
      <c r="AT661" s="113"/>
      <c r="AU661" s="113"/>
      <c r="AV661" s="113"/>
      <c r="AW661" s="113"/>
      <c r="AX661" s="113"/>
      <c r="AY661" s="113"/>
      <c r="AZ661" s="113"/>
      <c r="BA661" s="113"/>
      <c r="BB661" s="113"/>
      <c r="BC661" s="113"/>
      <c r="BD661" s="113"/>
      <c r="BE661" s="113"/>
      <c r="BF661" s="113"/>
      <c r="BG661" s="113"/>
      <c r="BH661" s="113"/>
      <c r="BI661" s="113"/>
      <c r="BJ661" s="113"/>
      <c r="BK661" s="113"/>
      <c r="BL661" s="113"/>
      <c r="BM661" s="113"/>
      <c r="BN661" s="113"/>
      <c r="BO661" s="113"/>
      <c r="BP661" s="113"/>
      <c r="BQ661" s="113"/>
      <c r="BR661" s="113"/>
      <c r="BS661" s="113"/>
      <c r="BT661" s="113"/>
      <c r="BU661" s="113"/>
      <c r="BV661" s="113"/>
      <c r="BW661" s="113"/>
      <c r="BX661" s="113"/>
      <c r="BY661" s="113"/>
      <c r="BZ661" s="113"/>
      <c r="CA661" s="113"/>
      <c r="CB661" s="113"/>
      <c r="CC661" s="113"/>
      <c r="CD661" s="113"/>
      <c r="CE661" s="113"/>
      <c r="CF661" s="113"/>
      <c r="CG661" s="113"/>
      <c r="CH661" s="113"/>
      <c r="CI661" s="113"/>
      <c r="CJ661" s="113"/>
      <c r="CK661" s="113"/>
      <c r="CL661" s="113"/>
      <c r="CM661" s="113"/>
    </row>
    <row r="662" spans="6:91" x14ac:dyDescent="0.25">
      <c r="F662" s="113"/>
      <c r="G662" s="113"/>
      <c r="H662" s="113"/>
      <c r="I662" s="113"/>
      <c r="J662" s="113"/>
      <c r="K662" s="113"/>
      <c r="L662" s="113"/>
      <c r="M662" s="113"/>
      <c r="N662" s="113"/>
      <c r="O662" s="113"/>
      <c r="P662" s="113"/>
      <c r="Q662" s="113"/>
      <c r="R662" s="113"/>
      <c r="S662" s="113"/>
      <c r="T662" s="113"/>
      <c r="U662" s="113"/>
      <c r="V662" s="113"/>
      <c r="W662" s="113"/>
      <c r="X662" s="113"/>
      <c r="Y662" s="113"/>
      <c r="Z662" s="113"/>
      <c r="AA662" s="113"/>
      <c r="AB662" s="113"/>
      <c r="AC662" s="113"/>
      <c r="AD662" s="113"/>
      <c r="AE662" s="113"/>
      <c r="AF662" s="113"/>
      <c r="AG662" s="113"/>
      <c r="AH662" s="113"/>
      <c r="AI662" s="113"/>
      <c r="AJ662" s="113"/>
      <c r="AK662" s="113"/>
      <c r="AL662" s="113"/>
      <c r="AM662" s="113"/>
      <c r="AN662" s="113"/>
      <c r="AO662" s="113"/>
      <c r="AP662" s="113"/>
      <c r="AQ662" s="113"/>
      <c r="AR662" s="113"/>
      <c r="AS662" s="113"/>
      <c r="AT662" s="113"/>
      <c r="AU662" s="113"/>
      <c r="AV662" s="113"/>
      <c r="AW662" s="113"/>
      <c r="AX662" s="113"/>
      <c r="AY662" s="113"/>
      <c r="AZ662" s="113"/>
      <c r="BA662" s="113"/>
      <c r="BB662" s="113"/>
      <c r="BC662" s="113"/>
      <c r="BD662" s="113"/>
      <c r="BE662" s="113"/>
      <c r="BF662" s="113"/>
      <c r="BG662" s="113"/>
      <c r="BH662" s="113"/>
      <c r="BI662" s="113"/>
      <c r="BJ662" s="113"/>
      <c r="BK662" s="113"/>
      <c r="BL662" s="113"/>
      <c r="BM662" s="113"/>
      <c r="BN662" s="113"/>
      <c r="BO662" s="113"/>
      <c r="BP662" s="113"/>
      <c r="BQ662" s="113"/>
      <c r="BR662" s="113"/>
      <c r="BS662" s="113"/>
      <c r="BT662" s="113"/>
      <c r="BU662" s="113"/>
      <c r="BV662" s="113"/>
      <c r="BW662" s="113"/>
      <c r="BX662" s="113"/>
      <c r="BY662" s="113"/>
      <c r="BZ662" s="113"/>
      <c r="CA662" s="113"/>
      <c r="CB662" s="113"/>
      <c r="CC662" s="113"/>
      <c r="CD662" s="113"/>
      <c r="CE662" s="113"/>
      <c r="CF662" s="113"/>
      <c r="CG662" s="113"/>
      <c r="CH662" s="113"/>
      <c r="CI662" s="113"/>
      <c r="CJ662" s="113"/>
      <c r="CK662" s="113"/>
      <c r="CL662" s="113"/>
      <c r="CM662" s="113"/>
    </row>
    <row r="663" spans="6:91" x14ac:dyDescent="0.25">
      <c r="F663" s="113"/>
      <c r="G663" s="113"/>
      <c r="H663" s="113"/>
      <c r="I663" s="113"/>
      <c r="J663" s="113"/>
      <c r="K663" s="113"/>
      <c r="L663" s="113"/>
      <c r="M663" s="113"/>
      <c r="N663" s="113"/>
      <c r="O663" s="113"/>
      <c r="P663" s="113"/>
      <c r="Q663" s="113"/>
      <c r="R663" s="113"/>
      <c r="S663" s="113"/>
      <c r="T663" s="113"/>
      <c r="U663" s="113"/>
      <c r="V663" s="113"/>
      <c r="W663" s="113"/>
      <c r="X663" s="113"/>
      <c r="Y663" s="113"/>
      <c r="Z663" s="113"/>
      <c r="AA663" s="113"/>
      <c r="AB663" s="113"/>
      <c r="AC663" s="113"/>
      <c r="AD663" s="113"/>
      <c r="AE663" s="113"/>
      <c r="AF663" s="113"/>
      <c r="AG663" s="113"/>
      <c r="AH663" s="113"/>
      <c r="AI663" s="113"/>
      <c r="AJ663" s="113"/>
      <c r="AK663" s="113"/>
      <c r="AL663" s="113"/>
      <c r="AM663" s="113"/>
      <c r="AN663" s="113"/>
      <c r="AO663" s="113"/>
      <c r="AP663" s="113"/>
      <c r="AQ663" s="113"/>
      <c r="AR663" s="113"/>
      <c r="AS663" s="113"/>
      <c r="AT663" s="113"/>
      <c r="AU663" s="113"/>
      <c r="AV663" s="113"/>
      <c r="AW663" s="113"/>
      <c r="AX663" s="113"/>
      <c r="AY663" s="113"/>
      <c r="AZ663" s="113"/>
      <c r="BA663" s="113"/>
      <c r="BB663" s="113"/>
      <c r="BC663" s="113"/>
      <c r="BD663" s="113"/>
      <c r="BE663" s="113"/>
      <c r="BF663" s="113"/>
      <c r="BG663" s="113"/>
      <c r="BH663" s="113"/>
      <c r="BI663" s="113"/>
      <c r="BJ663" s="113"/>
      <c r="BK663" s="113"/>
      <c r="BL663" s="113"/>
      <c r="BM663" s="113"/>
      <c r="BN663" s="113"/>
      <c r="BO663" s="113"/>
      <c r="BP663" s="113"/>
      <c r="BQ663" s="113"/>
      <c r="BR663" s="113"/>
      <c r="BS663" s="113"/>
      <c r="BT663" s="113"/>
      <c r="BU663" s="113"/>
      <c r="BV663" s="113"/>
      <c r="BW663" s="113"/>
      <c r="BX663" s="113"/>
      <c r="BY663" s="113"/>
      <c r="BZ663" s="113"/>
      <c r="CA663" s="113"/>
      <c r="CB663" s="113"/>
      <c r="CC663" s="113"/>
      <c r="CD663" s="113"/>
      <c r="CE663" s="113"/>
      <c r="CF663" s="113"/>
      <c r="CG663" s="113"/>
      <c r="CH663" s="113"/>
      <c r="CI663" s="113"/>
      <c r="CJ663" s="113"/>
      <c r="CK663" s="113"/>
      <c r="CL663" s="113"/>
      <c r="CM663" s="113"/>
    </row>
    <row r="664" spans="6:91" x14ac:dyDescent="0.25">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3"/>
      <c r="AL664" s="113"/>
      <c r="AM664" s="113"/>
      <c r="AN664" s="113"/>
      <c r="AO664" s="113"/>
      <c r="AP664" s="113"/>
      <c r="AQ664" s="113"/>
      <c r="AR664" s="113"/>
      <c r="AS664" s="113"/>
      <c r="AT664" s="113"/>
      <c r="AU664" s="113"/>
      <c r="AV664" s="113"/>
      <c r="AW664" s="113"/>
      <c r="AX664" s="113"/>
      <c r="AY664" s="113"/>
      <c r="AZ664" s="113"/>
      <c r="BA664" s="113"/>
      <c r="BB664" s="113"/>
      <c r="BC664" s="113"/>
      <c r="BD664" s="113"/>
      <c r="BE664" s="113"/>
      <c r="BF664" s="113"/>
      <c r="BG664" s="113"/>
      <c r="BH664" s="113"/>
      <c r="BI664" s="113"/>
      <c r="BJ664" s="113"/>
      <c r="BK664" s="113"/>
      <c r="BL664" s="113"/>
      <c r="BM664" s="113"/>
      <c r="BN664" s="113"/>
      <c r="BO664" s="113"/>
      <c r="BP664" s="113"/>
      <c r="BQ664" s="113"/>
      <c r="BR664" s="113"/>
      <c r="BS664" s="113"/>
      <c r="BT664" s="113"/>
      <c r="BU664" s="113"/>
      <c r="BV664" s="113"/>
      <c r="BW664" s="113"/>
      <c r="BX664" s="113"/>
      <c r="BY664" s="113"/>
      <c r="BZ664" s="113"/>
      <c r="CA664" s="113"/>
      <c r="CB664" s="113"/>
      <c r="CC664" s="113"/>
      <c r="CD664" s="113"/>
      <c r="CE664" s="113"/>
      <c r="CF664" s="113"/>
      <c r="CG664" s="113"/>
      <c r="CH664" s="113"/>
      <c r="CI664" s="113"/>
      <c r="CJ664" s="113"/>
      <c r="CK664" s="113"/>
      <c r="CL664" s="113"/>
      <c r="CM664" s="113"/>
    </row>
    <row r="665" spans="6:91" x14ac:dyDescent="0.25">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3"/>
      <c r="AL665" s="113"/>
      <c r="AM665" s="113"/>
      <c r="AN665" s="113"/>
      <c r="AO665" s="113"/>
      <c r="AP665" s="113"/>
      <c r="AQ665" s="113"/>
      <c r="AR665" s="113"/>
      <c r="AS665" s="113"/>
      <c r="AT665" s="113"/>
      <c r="AU665" s="113"/>
      <c r="AV665" s="113"/>
      <c r="AW665" s="113"/>
      <c r="AX665" s="113"/>
      <c r="AY665" s="113"/>
      <c r="AZ665" s="113"/>
      <c r="BA665" s="113"/>
      <c r="BB665" s="113"/>
      <c r="BC665" s="113"/>
      <c r="BD665" s="113"/>
      <c r="BE665" s="113"/>
      <c r="BF665" s="113"/>
      <c r="BG665" s="113"/>
      <c r="BH665" s="113"/>
      <c r="BI665" s="113"/>
      <c r="BJ665" s="113"/>
      <c r="BK665" s="113"/>
      <c r="BL665" s="113"/>
      <c r="BM665" s="113"/>
      <c r="BN665" s="113"/>
      <c r="BO665" s="113"/>
      <c r="BP665" s="113"/>
      <c r="BQ665" s="113"/>
      <c r="BR665" s="113"/>
      <c r="BS665" s="113"/>
      <c r="BT665" s="113"/>
      <c r="BU665" s="113"/>
      <c r="BV665" s="113"/>
      <c r="BW665" s="113"/>
      <c r="BX665" s="113"/>
      <c r="BY665" s="113"/>
      <c r="BZ665" s="113"/>
      <c r="CA665" s="113"/>
      <c r="CB665" s="113"/>
      <c r="CC665" s="113"/>
      <c r="CD665" s="113"/>
      <c r="CE665" s="113"/>
      <c r="CF665" s="113"/>
      <c r="CG665" s="113"/>
      <c r="CH665" s="113"/>
      <c r="CI665" s="113"/>
      <c r="CJ665" s="113"/>
      <c r="CK665" s="113"/>
      <c r="CL665" s="113"/>
      <c r="CM665" s="113"/>
    </row>
    <row r="666" spans="6:91" x14ac:dyDescent="0.25">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3"/>
      <c r="AL666" s="113"/>
      <c r="AM666" s="113"/>
      <c r="AN666" s="113"/>
      <c r="AO666" s="113"/>
      <c r="AP666" s="113"/>
      <c r="AQ666" s="113"/>
      <c r="AR666" s="113"/>
      <c r="AS666" s="113"/>
      <c r="AT666" s="113"/>
      <c r="AU666" s="113"/>
      <c r="AV666" s="113"/>
      <c r="AW666" s="113"/>
      <c r="AX666" s="113"/>
      <c r="AY666" s="113"/>
      <c r="AZ666" s="113"/>
      <c r="BA666" s="113"/>
      <c r="BB666" s="113"/>
      <c r="BC666" s="113"/>
      <c r="BD666" s="113"/>
      <c r="BE666" s="113"/>
      <c r="BF666" s="113"/>
      <c r="BG666" s="113"/>
      <c r="BH666" s="113"/>
      <c r="BI666" s="113"/>
      <c r="BJ666" s="113"/>
      <c r="BK666" s="113"/>
      <c r="BL666" s="113"/>
      <c r="BM666" s="113"/>
      <c r="BN666" s="113"/>
      <c r="BO666" s="113"/>
      <c r="BP666" s="113"/>
      <c r="BQ666" s="113"/>
      <c r="BR666" s="113"/>
      <c r="BS666" s="113"/>
      <c r="BT666" s="113"/>
      <c r="BU666" s="113"/>
      <c r="BV666" s="113"/>
      <c r="BW666" s="113"/>
      <c r="BX666" s="113"/>
      <c r="BY666" s="113"/>
      <c r="BZ666" s="113"/>
      <c r="CA666" s="113"/>
      <c r="CB666" s="113"/>
      <c r="CC666" s="113"/>
      <c r="CD666" s="113"/>
      <c r="CE666" s="113"/>
      <c r="CF666" s="113"/>
      <c r="CG666" s="113"/>
      <c r="CH666" s="113"/>
      <c r="CI666" s="113"/>
      <c r="CJ666" s="113"/>
      <c r="CK666" s="113"/>
      <c r="CL666" s="113"/>
      <c r="CM666" s="113"/>
    </row>
    <row r="667" spans="6:91" x14ac:dyDescent="0.25">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3"/>
      <c r="AL667" s="113"/>
      <c r="AM667" s="113"/>
      <c r="AN667" s="113"/>
      <c r="AO667" s="113"/>
      <c r="AP667" s="113"/>
      <c r="AQ667" s="113"/>
      <c r="AR667" s="113"/>
      <c r="AS667" s="113"/>
      <c r="AT667" s="113"/>
      <c r="AU667" s="113"/>
      <c r="AV667" s="113"/>
      <c r="AW667" s="113"/>
      <c r="AX667" s="113"/>
      <c r="AY667" s="113"/>
      <c r="AZ667" s="113"/>
      <c r="BA667" s="113"/>
      <c r="BB667" s="113"/>
      <c r="BC667" s="113"/>
      <c r="BD667" s="113"/>
      <c r="BE667" s="113"/>
      <c r="BF667" s="113"/>
      <c r="BG667" s="113"/>
      <c r="BH667" s="113"/>
      <c r="BI667" s="113"/>
      <c r="BJ667" s="113"/>
      <c r="BK667" s="113"/>
      <c r="BL667" s="113"/>
      <c r="BM667" s="113"/>
      <c r="BN667" s="113"/>
      <c r="BO667" s="113"/>
      <c r="BP667" s="113"/>
      <c r="BQ667" s="113"/>
      <c r="BR667" s="113"/>
      <c r="BS667" s="113"/>
      <c r="BT667" s="113"/>
      <c r="BU667" s="113"/>
      <c r="BV667" s="113"/>
      <c r="BW667" s="113"/>
      <c r="BX667" s="113"/>
      <c r="BY667" s="113"/>
      <c r="BZ667" s="113"/>
      <c r="CA667" s="113"/>
      <c r="CB667" s="113"/>
      <c r="CC667" s="113"/>
      <c r="CD667" s="113"/>
      <c r="CE667" s="113"/>
      <c r="CF667" s="113"/>
      <c r="CG667" s="113"/>
      <c r="CH667" s="113"/>
      <c r="CI667" s="113"/>
      <c r="CJ667" s="113"/>
      <c r="CK667" s="113"/>
      <c r="CL667" s="113"/>
      <c r="CM667" s="113"/>
    </row>
    <row r="668" spans="6:91" x14ac:dyDescent="0.25">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3"/>
      <c r="AL668" s="113"/>
      <c r="AM668" s="113"/>
      <c r="AN668" s="113"/>
      <c r="AO668" s="113"/>
      <c r="AP668" s="113"/>
      <c r="AQ668" s="113"/>
      <c r="AR668" s="113"/>
      <c r="AS668" s="113"/>
      <c r="AT668" s="113"/>
      <c r="AU668" s="113"/>
      <c r="AV668" s="113"/>
      <c r="AW668" s="113"/>
      <c r="AX668" s="113"/>
      <c r="AY668" s="113"/>
      <c r="AZ668" s="113"/>
      <c r="BA668" s="113"/>
      <c r="BB668" s="113"/>
      <c r="BC668" s="113"/>
      <c r="BD668" s="113"/>
      <c r="BE668" s="113"/>
      <c r="BF668" s="113"/>
      <c r="BG668" s="113"/>
      <c r="BH668" s="113"/>
      <c r="BI668" s="113"/>
      <c r="BJ668" s="113"/>
      <c r="BK668" s="113"/>
      <c r="BL668" s="113"/>
      <c r="BM668" s="113"/>
      <c r="BN668" s="113"/>
      <c r="BO668" s="113"/>
      <c r="BP668" s="113"/>
      <c r="BQ668" s="113"/>
      <c r="BR668" s="113"/>
      <c r="BS668" s="113"/>
      <c r="BT668" s="113"/>
      <c r="BU668" s="113"/>
      <c r="BV668" s="113"/>
      <c r="BW668" s="113"/>
      <c r="BX668" s="113"/>
      <c r="BY668" s="113"/>
      <c r="BZ668" s="113"/>
      <c r="CA668" s="113"/>
      <c r="CB668" s="113"/>
      <c r="CC668" s="113"/>
      <c r="CD668" s="113"/>
      <c r="CE668" s="113"/>
      <c r="CF668" s="113"/>
      <c r="CG668" s="113"/>
      <c r="CH668" s="113"/>
      <c r="CI668" s="113"/>
      <c r="CJ668" s="113"/>
      <c r="CK668" s="113"/>
      <c r="CL668" s="113"/>
      <c r="CM668" s="113"/>
    </row>
    <row r="669" spans="6:91" x14ac:dyDescent="0.25">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3"/>
      <c r="AL669" s="113"/>
      <c r="AM669" s="113"/>
      <c r="AN669" s="113"/>
      <c r="AO669" s="113"/>
      <c r="AP669" s="113"/>
      <c r="AQ669" s="113"/>
      <c r="AR669" s="113"/>
      <c r="AS669" s="113"/>
      <c r="AT669" s="113"/>
      <c r="AU669" s="113"/>
      <c r="AV669" s="113"/>
      <c r="AW669" s="113"/>
      <c r="AX669" s="113"/>
      <c r="AY669" s="113"/>
      <c r="AZ669" s="113"/>
      <c r="BA669" s="113"/>
      <c r="BB669" s="113"/>
      <c r="BC669" s="113"/>
      <c r="BD669" s="113"/>
      <c r="BE669" s="113"/>
      <c r="BF669" s="113"/>
      <c r="BG669" s="113"/>
      <c r="BH669" s="113"/>
      <c r="BI669" s="113"/>
      <c r="BJ669" s="113"/>
      <c r="BK669" s="113"/>
      <c r="BL669" s="113"/>
      <c r="BM669" s="113"/>
      <c r="BN669" s="113"/>
      <c r="BO669" s="113"/>
      <c r="BP669" s="113"/>
      <c r="BQ669" s="113"/>
      <c r="BR669" s="113"/>
      <c r="BS669" s="113"/>
      <c r="BT669" s="113"/>
      <c r="BU669" s="113"/>
      <c r="BV669" s="113"/>
      <c r="BW669" s="113"/>
      <c r="BX669" s="113"/>
      <c r="BY669" s="113"/>
      <c r="BZ669" s="113"/>
      <c r="CA669" s="113"/>
      <c r="CB669" s="113"/>
      <c r="CC669" s="113"/>
      <c r="CD669" s="113"/>
      <c r="CE669" s="113"/>
      <c r="CF669" s="113"/>
      <c r="CG669" s="113"/>
      <c r="CH669" s="113"/>
      <c r="CI669" s="113"/>
      <c r="CJ669" s="113"/>
      <c r="CK669" s="113"/>
      <c r="CL669" s="113"/>
      <c r="CM669" s="113"/>
    </row>
    <row r="670" spans="6:91" x14ac:dyDescent="0.25">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3"/>
      <c r="AL670" s="113"/>
      <c r="AM670" s="113"/>
      <c r="AN670" s="113"/>
      <c r="AO670" s="113"/>
      <c r="AP670" s="113"/>
      <c r="AQ670" s="113"/>
      <c r="AR670" s="113"/>
      <c r="AS670" s="113"/>
      <c r="AT670" s="113"/>
      <c r="AU670" s="113"/>
      <c r="AV670" s="113"/>
      <c r="AW670" s="113"/>
      <c r="AX670" s="113"/>
      <c r="AY670" s="113"/>
      <c r="AZ670" s="113"/>
      <c r="BA670" s="113"/>
      <c r="BB670" s="113"/>
      <c r="BC670" s="113"/>
      <c r="BD670" s="113"/>
      <c r="BE670" s="113"/>
      <c r="BF670" s="113"/>
      <c r="BG670" s="113"/>
      <c r="BH670" s="113"/>
      <c r="BI670" s="113"/>
      <c r="BJ670" s="113"/>
      <c r="BK670" s="113"/>
      <c r="BL670" s="113"/>
      <c r="BM670" s="113"/>
      <c r="BN670" s="113"/>
      <c r="BO670" s="113"/>
      <c r="BP670" s="113"/>
      <c r="BQ670" s="113"/>
      <c r="BR670" s="113"/>
      <c r="BS670" s="113"/>
      <c r="BT670" s="113"/>
      <c r="BU670" s="113"/>
      <c r="BV670" s="113"/>
      <c r="BW670" s="113"/>
      <c r="BX670" s="113"/>
      <c r="BY670" s="113"/>
      <c r="BZ670" s="113"/>
      <c r="CA670" s="113"/>
      <c r="CB670" s="113"/>
      <c r="CC670" s="113"/>
      <c r="CD670" s="113"/>
      <c r="CE670" s="113"/>
      <c r="CF670" s="113"/>
      <c r="CG670" s="113"/>
      <c r="CH670" s="113"/>
      <c r="CI670" s="113"/>
      <c r="CJ670" s="113"/>
      <c r="CK670" s="113"/>
      <c r="CL670" s="113"/>
      <c r="CM670" s="113"/>
    </row>
    <row r="671" spans="6:91" x14ac:dyDescent="0.25">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3"/>
      <c r="AL671" s="113"/>
      <c r="AM671" s="113"/>
      <c r="AN671" s="113"/>
      <c r="AO671" s="113"/>
      <c r="AP671" s="113"/>
      <c r="AQ671" s="113"/>
      <c r="AR671" s="113"/>
      <c r="AS671" s="113"/>
      <c r="AT671" s="113"/>
      <c r="AU671" s="113"/>
      <c r="AV671" s="113"/>
      <c r="AW671" s="113"/>
      <c r="AX671" s="113"/>
      <c r="AY671" s="113"/>
      <c r="AZ671" s="113"/>
      <c r="BA671" s="113"/>
      <c r="BB671" s="113"/>
      <c r="BC671" s="113"/>
      <c r="BD671" s="113"/>
      <c r="BE671" s="113"/>
      <c r="BF671" s="113"/>
      <c r="BG671" s="113"/>
      <c r="BH671" s="113"/>
      <c r="BI671" s="113"/>
      <c r="BJ671" s="113"/>
      <c r="BK671" s="113"/>
      <c r="BL671" s="113"/>
      <c r="BM671" s="113"/>
      <c r="BN671" s="113"/>
      <c r="BO671" s="113"/>
      <c r="BP671" s="113"/>
      <c r="BQ671" s="113"/>
      <c r="BR671" s="113"/>
      <c r="BS671" s="113"/>
      <c r="BT671" s="113"/>
      <c r="BU671" s="113"/>
      <c r="BV671" s="113"/>
      <c r="BW671" s="113"/>
      <c r="BX671" s="113"/>
      <c r="BY671" s="113"/>
      <c r="BZ671" s="113"/>
      <c r="CA671" s="113"/>
      <c r="CB671" s="113"/>
      <c r="CC671" s="113"/>
      <c r="CD671" s="113"/>
      <c r="CE671" s="113"/>
      <c r="CF671" s="113"/>
      <c r="CG671" s="113"/>
      <c r="CH671" s="113"/>
      <c r="CI671" s="113"/>
      <c r="CJ671" s="113"/>
      <c r="CK671" s="113"/>
      <c r="CL671" s="113"/>
      <c r="CM671" s="113"/>
    </row>
    <row r="672" spans="6:91" x14ac:dyDescent="0.25">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3"/>
      <c r="AL672" s="113"/>
      <c r="AM672" s="113"/>
      <c r="AN672" s="113"/>
      <c r="AO672" s="113"/>
      <c r="AP672" s="113"/>
      <c r="AQ672" s="113"/>
      <c r="AR672" s="113"/>
      <c r="AS672" s="113"/>
      <c r="AT672" s="113"/>
      <c r="AU672" s="113"/>
      <c r="AV672" s="113"/>
      <c r="AW672" s="113"/>
      <c r="AX672" s="113"/>
      <c r="AY672" s="113"/>
      <c r="AZ672" s="113"/>
      <c r="BA672" s="113"/>
      <c r="BB672" s="113"/>
      <c r="BC672" s="113"/>
      <c r="BD672" s="113"/>
      <c r="BE672" s="113"/>
      <c r="BF672" s="113"/>
      <c r="BG672" s="113"/>
      <c r="BH672" s="113"/>
      <c r="BI672" s="113"/>
      <c r="BJ672" s="113"/>
      <c r="BK672" s="113"/>
      <c r="BL672" s="113"/>
      <c r="BM672" s="113"/>
      <c r="BN672" s="113"/>
      <c r="BO672" s="113"/>
      <c r="BP672" s="113"/>
      <c r="BQ672" s="113"/>
      <c r="BR672" s="113"/>
      <c r="BS672" s="113"/>
      <c r="BT672" s="113"/>
      <c r="BU672" s="113"/>
      <c r="BV672" s="113"/>
      <c r="BW672" s="113"/>
      <c r="BX672" s="113"/>
      <c r="BY672" s="113"/>
      <c r="BZ672" s="113"/>
      <c r="CA672" s="113"/>
      <c r="CB672" s="113"/>
      <c r="CC672" s="113"/>
      <c r="CD672" s="113"/>
      <c r="CE672" s="113"/>
      <c r="CF672" s="113"/>
      <c r="CG672" s="113"/>
      <c r="CH672" s="113"/>
      <c r="CI672" s="113"/>
      <c r="CJ672" s="113"/>
      <c r="CK672" s="113"/>
      <c r="CL672" s="113"/>
      <c r="CM672" s="113"/>
    </row>
    <row r="673" spans="6:91" x14ac:dyDescent="0.25">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3"/>
      <c r="AL673" s="113"/>
      <c r="AM673" s="113"/>
      <c r="AN673" s="113"/>
      <c r="AO673" s="113"/>
      <c r="AP673" s="113"/>
      <c r="AQ673" s="113"/>
      <c r="AR673" s="113"/>
      <c r="AS673" s="113"/>
      <c r="AT673" s="113"/>
      <c r="AU673" s="113"/>
      <c r="AV673" s="113"/>
      <c r="AW673" s="113"/>
      <c r="AX673" s="113"/>
      <c r="AY673" s="113"/>
      <c r="AZ673" s="113"/>
      <c r="BA673" s="113"/>
      <c r="BB673" s="113"/>
      <c r="BC673" s="113"/>
      <c r="BD673" s="113"/>
      <c r="BE673" s="113"/>
      <c r="BF673" s="113"/>
      <c r="BG673" s="113"/>
      <c r="BH673" s="113"/>
      <c r="BI673" s="113"/>
      <c r="BJ673" s="113"/>
      <c r="BK673" s="113"/>
      <c r="BL673" s="113"/>
      <c r="BM673" s="113"/>
      <c r="BN673" s="113"/>
      <c r="BO673" s="113"/>
      <c r="BP673" s="113"/>
      <c r="BQ673" s="113"/>
      <c r="BR673" s="113"/>
      <c r="BS673" s="113"/>
      <c r="BT673" s="113"/>
      <c r="BU673" s="113"/>
      <c r="BV673" s="113"/>
      <c r="BW673" s="113"/>
      <c r="BX673" s="113"/>
      <c r="BY673" s="113"/>
      <c r="BZ673" s="113"/>
      <c r="CA673" s="113"/>
      <c r="CB673" s="113"/>
      <c r="CC673" s="113"/>
      <c r="CD673" s="113"/>
      <c r="CE673" s="113"/>
      <c r="CF673" s="113"/>
      <c r="CG673" s="113"/>
      <c r="CH673" s="113"/>
      <c r="CI673" s="113"/>
      <c r="CJ673" s="113"/>
      <c r="CK673" s="113"/>
      <c r="CL673" s="113"/>
      <c r="CM673" s="113"/>
    </row>
    <row r="674" spans="6:91" x14ac:dyDescent="0.25">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3"/>
      <c r="AL674" s="113"/>
      <c r="AM674" s="113"/>
      <c r="AN674" s="113"/>
      <c r="AO674" s="113"/>
      <c r="AP674" s="113"/>
      <c r="AQ674" s="113"/>
      <c r="AR674" s="113"/>
      <c r="AS674" s="113"/>
      <c r="AT674" s="113"/>
      <c r="AU674" s="113"/>
      <c r="AV674" s="113"/>
      <c r="AW674" s="113"/>
      <c r="AX674" s="113"/>
      <c r="AY674" s="113"/>
      <c r="AZ674" s="113"/>
      <c r="BA674" s="113"/>
      <c r="BB674" s="113"/>
      <c r="BC674" s="113"/>
      <c r="BD674" s="113"/>
      <c r="BE674" s="113"/>
      <c r="BF674" s="113"/>
      <c r="BG674" s="113"/>
      <c r="BH674" s="113"/>
      <c r="BI674" s="113"/>
      <c r="BJ674" s="113"/>
      <c r="BK674" s="113"/>
      <c r="BL674" s="113"/>
      <c r="BM674" s="113"/>
      <c r="BN674" s="113"/>
      <c r="BO674" s="113"/>
      <c r="BP674" s="113"/>
      <c r="BQ674" s="113"/>
      <c r="BR674" s="113"/>
      <c r="BS674" s="113"/>
      <c r="BT674" s="113"/>
      <c r="BU674" s="113"/>
      <c r="BV674" s="113"/>
      <c r="BW674" s="113"/>
      <c r="BX674" s="113"/>
      <c r="BY674" s="113"/>
      <c r="BZ674" s="113"/>
      <c r="CA674" s="113"/>
      <c r="CB674" s="113"/>
      <c r="CC674" s="113"/>
      <c r="CD674" s="113"/>
      <c r="CE674" s="113"/>
      <c r="CF674" s="113"/>
      <c r="CG674" s="113"/>
      <c r="CH674" s="113"/>
      <c r="CI674" s="113"/>
      <c r="CJ674" s="113"/>
      <c r="CK674" s="113"/>
      <c r="CL674" s="113"/>
      <c r="CM674" s="113"/>
    </row>
    <row r="675" spans="6:91" x14ac:dyDescent="0.25">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3"/>
      <c r="AL675" s="113"/>
      <c r="AM675" s="113"/>
      <c r="AN675" s="113"/>
      <c r="AO675" s="113"/>
      <c r="AP675" s="113"/>
      <c r="AQ675" s="113"/>
      <c r="AR675" s="113"/>
      <c r="AS675" s="113"/>
      <c r="AT675" s="113"/>
      <c r="AU675" s="113"/>
      <c r="AV675" s="113"/>
      <c r="AW675" s="113"/>
      <c r="AX675" s="113"/>
      <c r="AY675" s="113"/>
      <c r="AZ675" s="113"/>
      <c r="BA675" s="113"/>
      <c r="BB675" s="113"/>
      <c r="BC675" s="113"/>
      <c r="BD675" s="113"/>
      <c r="BE675" s="113"/>
      <c r="BF675" s="113"/>
      <c r="BG675" s="113"/>
      <c r="BH675" s="113"/>
      <c r="BI675" s="113"/>
      <c r="BJ675" s="113"/>
      <c r="BK675" s="113"/>
      <c r="BL675" s="113"/>
      <c r="BM675" s="113"/>
      <c r="BN675" s="113"/>
      <c r="BO675" s="113"/>
      <c r="BP675" s="113"/>
      <c r="BQ675" s="113"/>
      <c r="BR675" s="113"/>
      <c r="BS675" s="113"/>
      <c r="BT675" s="113"/>
      <c r="BU675" s="113"/>
      <c r="BV675" s="113"/>
      <c r="BW675" s="113"/>
      <c r="BX675" s="113"/>
      <c r="BY675" s="113"/>
      <c r="BZ675" s="113"/>
      <c r="CA675" s="113"/>
      <c r="CB675" s="113"/>
      <c r="CC675" s="113"/>
      <c r="CD675" s="113"/>
      <c r="CE675" s="113"/>
      <c r="CF675" s="113"/>
      <c r="CG675" s="113"/>
      <c r="CH675" s="113"/>
      <c r="CI675" s="113"/>
      <c r="CJ675" s="113"/>
      <c r="CK675" s="113"/>
      <c r="CL675" s="113"/>
      <c r="CM675" s="113"/>
    </row>
    <row r="676" spans="6:91" x14ac:dyDescent="0.25">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3"/>
      <c r="AL676" s="113"/>
      <c r="AM676" s="113"/>
      <c r="AN676" s="113"/>
      <c r="AO676" s="113"/>
      <c r="AP676" s="113"/>
      <c r="AQ676" s="113"/>
      <c r="AR676" s="113"/>
      <c r="AS676" s="113"/>
      <c r="AT676" s="113"/>
      <c r="AU676" s="113"/>
      <c r="AV676" s="113"/>
      <c r="AW676" s="113"/>
      <c r="AX676" s="113"/>
      <c r="AY676" s="113"/>
      <c r="AZ676" s="113"/>
      <c r="BA676" s="113"/>
      <c r="BB676" s="113"/>
      <c r="BC676" s="113"/>
      <c r="BD676" s="113"/>
      <c r="BE676" s="113"/>
      <c r="BF676" s="113"/>
      <c r="BG676" s="113"/>
      <c r="BH676" s="113"/>
      <c r="BI676" s="113"/>
      <c r="BJ676" s="113"/>
      <c r="BK676" s="113"/>
      <c r="BL676" s="113"/>
      <c r="BM676" s="113"/>
      <c r="BN676" s="113"/>
      <c r="BO676" s="113"/>
      <c r="BP676" s="113"/>
      <c r="BQ676" s="113"/>
      <c r="BR676" s="113"/>
      <c r="BS676" s="113"/>
      <c r="BT676" s="113"/>
      <c r="BU676" s="113"/>
      <c r="BV676" s="113"/>
      <c r="BW676" s="113"/>
      <c r="BX676" s="113"/>
      <c r="BY676" s="113"/>
      <c r="BZ676" s="113"/>
      <c r="CA676" s="113"/>
      <c r="CB676" s="113"/>
      <c r="CC676" s="113"/>
      <c r="CD676" s="113"/>
      <c r="CE676" s="113"/>
      <c r="CF676" s="113"/>
      <c r="CG676" s="113"/>
      <c r="CH676" s="113"/>
      <c r="CI676" s="113"/>
      <c r="CJ676" s="113"/>
      <c r="CK676" s="113"/>
      <c r="CL676" s="113"/>
      <c r="CM676" s="113"/>
    </row>
    <row r="677" spans="6:91" x14ac:dyDescent="0.25">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3"/>
      <c r="AL677" s="113"/>
      <c r="AM677" s="113"/>
      <c r="AN677" s="113"/>
      <c r="AO677" s="113"/>
      <c r="AP677" s="113"/>
      <c r="AQ677" s="113"/>
      <c r="AR677" s="113"/>
      <c r="AS677" s="113"/>
      <c r="AT677" s="113"/>
      <c r="AU677" s="113"/>
      <c r="AV677" s="113"/>
      <c r="AW677" s="113"/>
      <c r="AX677" s="113"/>
      <c r="AY677" s="113"/>
      <c r="AZ677" s="113"/>
      <c r="BA677" s="113"/>
      <c r="BB677" s="113"/>
      <c r="BC677" s="113"/>
      <c r="BD677" s="113"/>
      <c r="BE677" s="113"/>
      <c r="BF677" s="113"/>
      <c r="BG677" s="113"/>
      <c r="BH677" s="113"/>
      <c r="BI677" s="113"/>
      <c r="BJ677" s="113"/>
      <c r="BK677" s="113"/>
      <c r="BL677" s="113"/>
      <c r="BM677" s="113"/>
      <c r="BN677" s="113"/>
      <c r="BO677" s="113"/>
      <c r="BP677" s="113"/>
      <c r="BQ677" s="113"/>
      <c r="BR677" s="113"/>
      <c r="BS677" s="113"/>
      <c r="BT677" s="113"/>
      <c r="BU677" s="113"/>
      <c r="BV677" s="113"/>
      <c r="BW677" s="113"/>
      <c r="BX677" s="113"/>
      <c r="BY677" s="113"/>
      <c r="BZ677" s="113"/>
      <c r="CA677" s="113"/>
      <c r="CB677" s="113"/>
      <c r="CC677" s="113"/>
      <c r="CD677" s="113"/>
      <c r="CE677" s="113"/>
      <c r="CF677" s="113"/>
      <c r="CG677" s="113"/>
      <c r="CH677" s="113"/>
      <c r="CI677" s="113"/>
      <c r="CJ677" s="113"/>
      <c r="CK677" s="113"/>
      <c r="CL677" s="113"/>
      <c r="CM677" s="113"/>
    </row>
    <row r="678" spans="6:91" x14ac:dyDescent="0.25">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3"/>
      <c r="AL678" s="113"/>
      <c r="AM678" s="113"/>
      <c r="AN678" s="113"/>
      <c r="AO678" s="113"/>
      <c r="AP678" s="113"/>
      <c r="AQ678" s="113"/>
      <c r="AR678" s="113"/>
      <c r="AS678" s="113"/>
      <c r="AT678" s="113"/>
      <c r="AU678" s="113"/>
      <c r="AV678" s="113"/>
      <c r="AW678" s="113"/>
      <c r="AX678" s="113"/>
      <c r="AY678" s="113"/>
      <c r="AZ678" s="113"/>
      <c r="BA678" s="113"/>
      <c r="BB678" s="113"/>
      <c r="BC678" s="113"/>
      <c r="BD678" s="113"/>
      <c r="BE678" s="113"/>
      <c r="BF678" s="113"/>
      <c r="BG678" s="113"/>
      <c r="BH678" s="113"/>
      <c r="BI678" s="113"/>
      <c r="BJ678" s="113"/>
      <c r="BK678" s="113"/>
      <c r="BL678" s="113"/>
      <c r="BM678" s="113"/>
      <c r="BN678" s="113"/>
      <c r="BO678" s="113"/>
      <c r="BP678" s="113"/>
      <c r="BQ678" s="113"/>
      <c r="BR678" s="113"/>
      <c r="BS678" s="113"/>
      <c r="BT678" s="113"/>
      <c r="BU678" s="113"/>
      <c r="BV678" s="113"/>
      <c r="BW678" s="113"/>
      <c r="BX678" s="113"/>
      <c r="BY678" s="113"/>
      <c r="BZ678" s="113"/>
      <c r="CA678" s="113"/>
      <c r="CB678" s="113"/>
      <c r="CC678" s="113"/>
      <c r="CD678" s="113"/>
      <c r="CE678" s="113"/>
      <c r="CF678" s="113"/>
      <c r="CG678" s="113"/>
      <c r="CH678" s="113"/>
      <c r="CI678" s="113"/>
      <c r="CJ678" s="113"/>
      <c r="CK678" s="113"/>
      <c r="CL678" s="113"/>
      <c r="CM678" s="113"/>
    </row>
    <row r="679" spans="6:91" x14ac:dyDescent="0.25">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3"/>
      <c r="AY679" s="113"/>
      <c r="AZ679" s="113"/>
      <c r="BA679" s="113"/>
      <c r="BB679" s="113"/>
      <c r="BC679" s="113"/>
      <c r="BD679" s="113"/>
      <c r="BE679" s="113"/>
      <c r="BF679" s="113"/>
      <c r="BG679" s="113"/>
      <c r="BH679" s="113"/>
      <c r="BI679" s="113"/>
      <c r="BJ679" s="113"/>
      <c r="BK679" s="113"/>
      <c r="BL679" s="113"/>
      <c r="BM679" s="113"/>
      <c r="BN679" s="113"/>
      <c r="BO679" s="113"/>
      <c r="BP679" s="113"/>
      <c r="BQ679" s="113"/>
      <c r="BR679" s="113"/>
      <c r="BS679" s="113"/>
      <c r="BT679" s="113"/>
      <c r="BU679" s="113"/>
      <c r="BV679" s="113"/>
      <c r="BW679" s="113"/>
      <c r="BX679" s="113"/>
      <c r="BY679" s="113"/>
      <c r="BZ679" s="113"/>
      <c r="CA679" s="113"/>
      <c r="CB679" s="113"/>
      <c r="CC679" s="113"/>
      <c r="CD679" s="113"/>
      <c r="CE679" s="113"/>
      <c r="CF679" s="113"/>
      <c r="CG679" s="113"/>
      <c r="CH679" s="113"/>
      <c r="CI679" s="113"/>
      <c r="CJ679" s="113"/>
      <c r="CK679" s="113"/>
      <c r="CL679" s="113"/>
      <c r="CM679" s="113"/>
    </row>
    <row r="680" spans="6:91" x14ac:dyDescent="0.25">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3"/>
      <c r="AL680" s="113"/>
      <c r="AM680" s="113"/>
      <c r="AN680" s="113"/>
      <c r="AO680" s="113"/>
      <c r="AP680" s="113"/>
      <c r="AQ680" s="113"/>
      <c r="AR680" s="113"/>
      <c r="AS680" s="113"/>
      <c r="AT680" s="113"/>
      <c r="AU680" s="113"/>
      <c r="AV680" s="113"/>
      <c r="AW680" s="113"/>
      <c r="AX680" s="113"/>
      <c r="AY680" s="113"/>
      <c r="AZ680" s="113"/>
      <c r="BA680" s="113"/>
      <c r="BB680" s="113"/>
      <c r="BC680" s="113"/>
      <c r="BD680" s="113"/>
      <c r="BE680" s="113"/>
      <c r="BF680" s="113"/>
      <c r="BG680" s="113"/>
      <c r="BH680" s="113"/>
      <c r="BI680" s="113"/>
      <c r="BJ680" s="113"/>
      <c r="BK680" s="113"/>
      <c r="BL680" s="113"/>
      <c r="BM680" s="113"/>
      <c r="BN680" s="113"/>
      <c r="BO680" s="113"/>
      <c r="BP680" s="113"/>
      <c r="BQ680" s="113"/>
      <c r="BR680" s="113"/>
      <c r="BS680" s="113"/>
      <c r="BT680" s="113"/>
      <c r="BU680" s="113"/>
      <c r="BV680" s="113"/>
      <c r="BW680" s="113"/>
      <c r="BX680" s="113"/>
      <c r="BY680" s="113"/>
      <c r="BZ680" s="113"/>
      <c r="CA680" s="113"/>
      <c r="CB680" s="113"/>
      <c r="CC680" s="113"/>
      <c r="CD680" s="113"/>
      <c r="CE680" s="113"/>
      <c r="CF680" s="113"/>
      <c r="CG680" s="113"/>
      <c r="CH680" s="113"/>
      <c r="CI680" s="113"/>
      <c r="CJ680" s="113"/>
      <c r="CK680" s="113"/>
      <c r="CL680" s="113"/>
      <c r="CM680" s="113"/>
    </row>
    <row r="681" spans="6:91" x14ac:dyDescent="0.25">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3"/>
      <c r="AL681" s="113"/>
      <c r="AM681" s="113"/>
      <c r="AN681" s="113"/>
      <c r="AO681" s="113"/>
      <c r="AP681" s="113"/>
      <c r="AQ681" s="113"/>
      <c r="AR681" s="113"/>
      <c r="AS681" s="113"/>
      <c r="AT681" s="113"/>
      <c r="AU681" s="113"/>
      <c r="AV681" s="113"/>
      <c r="AW681" s="113"/>
      <c r="AX681" s="113"/>
      <c r="AY681" s="113"/>
      <c r="AZ681" s="113"/>
      <c r="BA681" s="113"/>
      <c r="BB681" s="113"/>
      <c r="BC681" s="113"/>
      <c r="BD681" s="113"/>
      <c r="BE681" s="113"/>
      <c r="BF681" s="113"/>
      <c r="BG681" s="113"/>
      <c r="BH681" s="113"/>
      <c r="BI681" s="113"/>
      <c r="BJ681" s="113"/>
      <c r="BK681" s="113"/>
      <c r="BL681" s="113"/>
      <c r="BM681" s="113"/>
      <c r="BN681" s="113"/>
      <c r="BO681" s="113"/>
      <c r="BP681" s="113"/>
      <c r="BQ681" s="113"/>
      <c r="BR681" s="113"/>
      <c r="BS681" s="113"/>
      <c r="BT681" s="113"/>
      <c r="BU681" s="113"/>
      <c r="BV681" s="113"/>
      <c r="BW681" s="113"/>
      <c r="BX681" s="113"/>
      <c r="BY681" s="113"/>
      <c r="BZ681" s="113"/>
      <c r="CA681" s="113"/>
      <c r="CB681" s="113"/>
      <c r="CC681" s="113"/>
      <c r="CD681" s="113"/>
      <c r="CE681" s="113"/>
      <c r="CF681" s="113"/>
      <c r="CG681" s="113"/>
      <c r="CH681" s="113"/>
      <c r="CI681" s="113"/>
      <c r="CJ681" s="113"/>
      <c r="CK681" s="113"/>
      <c r="CL681" s="113"/>
      <c r="CM681" s="113"/>
    </row>
    <row r="682" spans="6:91" x14ac:dyDescent="0.25">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3"/>
      <c r="AL682" s="113"/>
      <c r="AM682" s="113"/>
      <c r="AN682" s="113"/>
      <c r="AO682" s="113"/>
      <c r="AP682" s="113"/>
      <c r="AQ682" s="113"/>
      <c r="AR682" s="113"/>
      <c r="AS682" s="113"/>
      <c r="AT682" s="113"/>
      <c r="AU682" s="113"/>
      <c r="AV682" s="113"/>
      <c r="AW682" s="113"/>
      <c r="AX682" s="113"/>
      <c r="AY682" s="113"/>
      <c r="AZ682" s="113"/>
      <c r="BA682" s="113"/>
      <c r="BB682" s="113"/>
      <c r="BC682" s="113"/>
      <c r="BD682" s="113"/>
      <c r="BE682" s="113"/>
      <c r="BF682" s="113"/>
      <c r="BG682" s="113"/>
      <c r="BH682" s="113"/>
      <c r="BI682" s="113"/>
      <c r="BJ682" s="113"/>
      <c r="BK682" s="113"/>
      <c r="BL682" s="113"/>
      <c r="BM682" s="113"/>
      <c r="BN682" s="113"/>
      <c r="BO682" s="113"/>
      <c r="BP682" s="113"/>
      <c r="BQ682" s="113"/>
      <c r="BR682" s="113"/>
      <c r="BS682" s="113"/>
      <c r="BT682" s="113"/>
      <c r="BU682" s="113"/>
      <c r="BV682" s="113"/>
      <c r="BW682" s="113"/>
      <c r="BX682" s="113"/>
      <c r="BY682" s="113"/>
      <c r="BZ682" s="113"/>
      <c r="CA682" s="113"/>
      <c r="CB682" s="113"/>
      <c r="CC682" s="113"/>
      <c r="CD682" s="113"/>
      <c r="CE682" s="113"/>
      <c r="CF682" s="113"/>
      <c r="CG682" s="113"/>
      <c r="CH682" s="113"/>
      <c r="CI682" s="113"/>
      <c r="CJ682" s="113"/>
      <c r="CK682" s="113"/>
      <c r="CL682" s="113"/>
      <c r="CM682" s="113"/>
    </row>
    <row r="683" spans="6:91" x14ac:dyDescent="0.25">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3"/>
      <c r="AL683" s="113"/>
      <c r="AM683" s="113"/>
      <c r="AN683" s="113"/>
      <c r="AO683" s="113"/>
      <c r="AP683" s="113"/>
      <c r="AQ683" s="113"/>
      <c r="AR683" s="113"/>
      <c r="AS683" s="113"/>
      <c r="AT683" s="113"/>
      <c r="AU683" s="113"/>
      <c r="AV683" s="113"/>
      <c r="AW683" s="113"/>
      <c r="AX683" s="113"/>
      <c r="AY683" s="113"/>
      <c r="AZ683" s="113"/>
      <c r="BA683" s="113"/>
      <c r="BB683" s="113"/>
      <c r="BC683" s="113"/>
      <c r="BD683" s="113"/>
      <c r="BE683" s="113"/>
      <c r="BF683" s="113"/>
      <c r="BG683" s="113"/>
      <c r="BH683" s="113"/>
      <c r="BI683" s="113"/>
      <c r="BJ683" s="113"/>
      <c r="BK683" s="113"/>
      <c r="BL683" s="113"/>
      <c r="BM683" s="113"/>
      <c r="BN683" s="113"/>
      <c r="BO683" s="113"/>
      <c r="BP683" s="113"/>
      <c r="BQ683" s="113"/>
      <c r="BR683" s="113"/>
      <c r="BS683" s="113"/>
      <c r="BT683" s="113"/>
      <c r="BU683" s="113"/>
      <c r="BV683" s="113"/>
      <c r="BW683" s="113"/>
      <c r="BX683" s="113"/>
      <c r="BY683" s="113"/>
      <c r="BZ683" s="113"/>
      <c r="CA683" s="113"/>
      <c r="CB683" s="113"/>
      <c r="CC683" s="113"/>
      <c r="CD683" s="113"/>
      <c r="CE683" s="113"/>
      <c r="CF683" s="113"/>
      <c r="CG683" s="113"/>
      <c r="CH683" s="113"/>
      <c r="CI683" s="113"/>
      <c r="CJ683" s="113"/>
      <c r="CK683" s="113"/>
      <c r="CL683" s="113"/>
      <c r="CM683" s="113"/>
    </row>
    <row r="684" spans="6:91" x14ac:dyDescent="0.25">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3"/>
      <c r="AL684" s="113"/>
      <c r="AM684" s="113"/>
      <c r="AN684" s="113"/>
      <c r="AO684" s="113"/>
      <c r="AP684" s="113"/>
      <c r="AQ684" s="113"/>
      <c r="AR684" s="113"/>
      <c r="AS684" s="113"/>
      <c r="AT684" s="113"/>
      <c r="AU684" s="113"/>
      <c r="AV684" s="113"/>
      <c r="AW684" s="113"/>
      <c r="AX684" s="113"/>
      <c r="AY684" s="113"/>
      <c r="AZ684" s="113"/>
      <c r="BA684" s="113"/>
      <c r="BB684" s="113"/>
      <c r="BC684" s="113"/>
      <c r="BD684" s="113"/>
      <c r="BE684" s="113"/>
      <c r="BF684" s="113"/>
      <c r="BG684" s="113"/>
      <c r="BH684" s="113"/>
      <c r="BI684" s="113"/>
      <c r="BJ684" s="113"/>
      <c r="BK684" s="113"/>
      <c r="BL684" s="113"/>
      <c r="BM684" s="113"/>
      <c r="BN684" s="113"/>
      <c r="BO684" s="113"/>
      <c r="BP684" s="113"/>
      <c r="BQ684" s="113"/>
      <c r="BR684" s="113"/>
      <c r="BS684" s="113"/>
      <c r="BT684" s="113"/>
      <c r="BU684" s="113"/>
      <c r="BV684" s="113"/>
      <c r="BW684" s="113"/>
      <c r="BX684" s="113"/>
      <c r="BY684" s="113"/>
      <c r="BZ684" s="113"/>
      <c r="CA684" s="113"/>
      <c r="CB684" s="113"/>
      <c r="CC684" s="113"/>
      <c r="CD684" s="113"/>
      <c r="CE684" s="113"/>
      <c r="CF684" s="113"/>
      <c r="CG684" s="113"/>
      <c r="CH684" s="113"/>
      <c r="CI684" s="113"/>
      <c r="CJ684" s="113"/>
      <c r="CK684" s="113"/>
      <c r="CL684" s="113"/>
      <c r="CM684" s="113"/>
    </row>
    <row r="685" spans="6:91" x14ac:dyDescent="0.25">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3"/>
      <c r="AL685" s="113"/>
      <c r="AM685" s="113"/>
      <c r="AN685" s="113"/>
      <c r="AO685" s="113"/>
      <c r="AP685" s="113"/>
      <c r="AQ685" s="113"/>
      <c r="AR685" s="113"/>
      <c r="AS685" s="113"/>
      <c r="AT685" s="113"/>
      <c r="AU685" s="113"/>
      <c r="AV685" s="113"/>
      <c r="AW685" s="113"/>
      <c r="AX685" s="113"/>
      <c r="AY685" s="113"/>
      <c r="AZ685" s="113"/>
      <c r="BA685" s="113"/>
      <c r="BB685" s="113"/>
      <c r="BC685" s="113"/>
      <c r="BD685" s="113"/>
      <c r="BE685" s="113"/>
      <c r="BF685" s="113"/>
      <c r="BG685" s="113"/>
      <c r="BH685" s="113"/>
      <c r="BI685" s="113"/>
      <c r="BJ685" s="113"/>
      <c r="BK685" s="113"/>
      <c r="BL685" s="113"/>
      <c r="BM685" s="113"/>
      <c r="BN685" s="113"/>
      <c r="BO685" s="113"/>
      <c r="BP685" s="113"/>
      <c r="BQ685" s="113"/>
      <c r="BR685" s="113"/>
      <c r="BS685" s="113"/>
      <c r="BT685" s="113"/>
      <c r="BU685" s="113"/>
      <c r="BV685" s="113"/>
      <c r="BW685" s="113"/>
      <c r="BX685" s="113"/>
      <c r="BY685" s="113"/>
      <c r="BZ685" s="113"/>
      <c r="CA685" s="113"/>
      <c r="CB685" s="113"/>
      <c r="CC685" s="113"/>
      <c r="CD685" s="113"/>
      <c r="CE685" s="113"/>
      <c r="CF685" s="113"/>
      <c r="CG685" s="113"/>
      <c r="CH685" s="113"/>
      <c r="CI685" s="113"/>
      <c r="CJ685" s="113"/>
      <c r="CK685" s="113"/>
      <c r="CL685" s="113"/>
      <c r="CM685" s="113"/>
    </row>
    <row r="686" spans="6:91" x14ac:dyDescent="0.25">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3"/>
      <c r="AL686" s="113"/>
      <c r="AM686" s="113"/>
      <c r="AN686" s="113"/>
      <c r="AO686" s="113"/>
      <c r="AP686" s="113"/>
      <c r="AQ686" s="113"/>
      <c r="AR686" s="113"/>
      <c r="AS686" s="113"/>
      <c r="AT686" s="113"/>
      <c r="AU686" s="113"/>
      <c r="AV686" s="113"/>
      <c r="AW686" s="113"/>
      <c r="AX686" s="113"/>
      <c r="AY686" s="113"/>
      <c r="AZ686" s="113"/>
      <c r="BA686" s="113"/>
      <c r="BB686" s="113"/>
      <c r="BC686" s="113"/>
      <c r="BD686" s="113"/>
      <c r="BE686" s="113"/>
      <c r="BF686" s="113"/>
      <c r="BG686" s="113"/>
      <c r="BH686" s="113"/>
      <c r="BI686" s="113"/>
      <c r="BJ686" s="113"/>
      <c r="BK686" s="113"/>
      <c r="BL686" s="113"/>
      <c r="BM686" s="113"/>
      <c r="BN686" s="113"/>
      <c r="BO686" s="113"/>
      <c r="BP686" s="113"/>
      <c r="BQ686" s="113"/>
      <c r="BR686" s="113"/>
      <c r="BS686" s="113"/>
      <c r="BT686" s="113"/>
      <c r="BU686" s="113"/>
      <c r="BV686" s="113"/>
      <c r="BW686" s="113"/>
      <c r="BX686" s="113"/>
      <c r="BY686" s="113"/>
      <c r="BZ686" s="113"/>
      <c r="CA686" s="113"/>
      <c r="CB686" s="113"/>
      <c r="CC686" s="113"/>
      <c r="CD686" s="113"/>
      <c r="CE686" s="113"/>
      <c r="CF686" s="113"/>
      <c r="CG686" s="113"/>
      <c r="CH686" s="113"/>
      <c r="CI686" s="113"/>
      <c r="CJ686" s="113"/>
      <c r="CK686" s="113"/>
      <c r="CL686" s="113"/>
      <c r="CM686" s="113"/>
    </row>
    <row r="687" spans="6:91" x14ac:dyDescent="0.25">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13"/>
      <c r="AZ687" s="113"/>
      <c r="BA687" s="113"/>
      <c r="BB687" s="113"/>
      <c r="BC687" s="113"/>
      <c r="BD687" s="113"/>
      <c r="BE687" s="113"/>
      <c r="BF687" s="113"/>
      <c r="BG687" s="113"/>
      <c r="BH687" s="113"/>
      <c r="BI687" s="113"/>
      <c r="BJ687" s="113"/>
      <c r="BK687" s="113"/>
      <c r="BL687" s="113"/>
      <c r="BM687" s="113"/>
      <c r="BN687" s="113"/>
      <c r="BO687" s="113"/>
      <c r="BP687" s="113"/>
      <c r="BQ687" s="113"/>
      <c r="BR687" s="113"/>
      <c r="BS687" s="113"/>
      <c r="BT687" s="113"/>
      <c r="BU687" s="113"/>
      <c r="BV687" s="113"/>
      <c r="BW687" s="113"/>
      <c r="BX687" s="113"/>
      <c r="BY687" s="113"/>
      <c r="BZ687" s="113"/>
      <c r="CA687" s="113"/>
      <c r="CB687" s="113"/>
      <c r="CC687" s="113"/>
      <c r="CD687" s="113"/>
      <c r="CE687" s="113"/>
      <c r="CF687" s="113"/>
      <c r="CG687" s="113"/>
      <c r="CH687" s="113"/>
      <c r="CI687" s="113"/>
      <c r="CJ687" s="113"/>
      <c r="CK687" s="113"/>
      <c r="CL687" s="113"/>
      <c r="CM687" s="113"/>
    </row>
    <row r="688" spans="6:91" x14ac:dyDescent="0.25">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13"/>
      <c r="AZ688" s="113"/>
      <c r="BA688" s="113"/>
      <c r="BB688" s="113"/>
      <c r="BC688" s="113"/>
      <c r="BD688" s="113"/>
      <c r="BE688" s="113"/>
      <c r="BF688" s="113"/>
      <c r="BG688" s="113"/>
      <c r="BH688" s="113"/>
      <c r="BI688" s="113"/>
      <c r="BJ688" s="113"/>
      <c r="BK688" s="113"/>
      <c r="BL688" s="113"/>
      <c r="BM688" s="113"/>
      <c r="BN688" s="113"/>
      <c r="BO688" s="113"/>
      <c r="BP688" s="113"/>
      <c r="BQ688" s="113"/>
      <c r="BR688" s="113"/>
      <c r="BS688" s="113"/>
      <c r="BT688" s="113"/>
      <c r="BU688" s="113"/>
      <c r="BV688" s="113"/>
      <c r="BW688" s="113"/>
      <c r="BX688" s="113"/>
      <c r="BY688" s="113"/>
      <c r="BZ688" s="113"/>
      <c r="CA688" s="113"/>
      <c r="CB688" s="113"/>
      <c r="CC688" s="113"/>
      <c r="CD688" s="113"/>
      <c r="CE688" s="113"/>
      <c r="CF688" s="113"/>
      <c r="CG688" s="113"/>
      <c r="CH688" s="113"/>
      <c r="CI688" s="113"/>
      <c r="CJ688" s="113"/>
      <c r="CK688" s="113"/>
      <c r="CL688" s="113"/>
      <c r="CM688" s="113"/>
    </row>
    <row r="689" spans="6:91" x14ac:dyDescent="0.25">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13"/>
      <c r="AZ689" s="113"/>
      <c r="BA689" s="113"/>
      <c r="BB689" s="113"/>
      <c r="BC689" s="113"/>
      <c r="BD689" s="113"/>
      <c r="BE689" s="113"/>
      <c r="BF689" s="113"/>
      <c r="BG689" s="113"/>
      <c r="BH689" s="113"/>
      <c r="BI689" s="113"/>
      <c r="BJ689" s="113"/>
      <c r="BK689" s="113"/>
      <c r="BL689" s="113"/>
      <c r="BM689" s="113"/>
      <c r="BN689" s="113"/>
      <c r="BO689" s="113"/>
      <c r="BP689" s="113"/>
      <c r="BQ689" s="113"/>
      <c r="BR689" s="113"/>
      <c r="BS689" s="113"/>
      <c r="BT689" s="113"/>
      <c r="BU689" s="113"/>
      <c r="BV689" s="113"/>
      <c r="BW689" s="113"/>
      <c r="BX689" s="113"/>
      <c r="BY689" s="113"/>
      <c r="BZ689" s="113"/>
      <c r="CA689" s="113"/>
      <c r="CB689" s="113"/>
      <c r="CC689" s="113"/>
      <c r="CD689" s="113"/>
      <c r="CE689" s="113"/>
      <c r="CF689" s="113"/>
      <c r="CG689" s="113"/>
      <c r="CH689" s="113"/>
      <c r="CI689" s="113"/>
      <c r="CJ689" s="113"/>
      <c r="CK689" s="113"/>
      <c r="CL689" s="113"/>
      <c r="CM689" s="113"/>
    </row>
    <row r="690" spans="6:91" x14ac:dyDescent="0.25">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13"/>
      <c r="AZ690" s="113"/>
      <c r="BA690" s="113"/>
      <c r="BB690" s="113"/>
      <c r="BC690" s="113"/>
      <c r="BD690" s="113"/>
      <c r="BE690" s="113"/>
      <c r="BF690" s="113"/>
      <c r="BG690" s="113"/>
      <c r="BH690" s="113"/>
      <c r="BI690" s="113"/>
      <c r="BJ690" s="113"/>
      <c r="BK690" s="113"/>
      <c r="BL690" s="113"/>
      <c r="BM690" s="113"/>
      <c r="BN690" s="113"/>
      <c r="BO690" s="113"/>
      <c r="BP690" s="113"/>
      <c r="BQ690" s="113"/>
      <c r="BR690" s="113"/>
      <c r="BS690" s="113"/>
      <c r="BT690" s="113"/>
      <c r="BU690" s="113"/>
      <c r="BV690" s="113"/>
      <c r="BW690" s="113"/>
      <c r="BX690" s="113"/>
      <c r="BY690" s="113"/>
      <c r="BZ690" s="113"/>
      <c r="CA690" s="113"/>
      <c r="CB690" s="113"/>
      <c r="CC690" s="113"/>
      <c r="CD690" s="113"/>
      <c r="CE690" s="113"/>
      <c r="CF690" s="113"/>
      <c r="CG690" s="113"/>
      <c r="CH690" s="113"/>
      <c r="CI690" s="113"/>
      <c r="CJ690" s="113"/>
      <c r="CK690" s="113"/>
      <c r="CL690" s="113"/>
      <c r="CM690" s="113"/>
    </row>
    <row r="691" spans="6:91" x14ac:dyDescent="0.25">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13"/>
      <c r="AZ691" s="113"/>
      <c r="BA691" s="113"/>
      <c r="BB691" s="113"/>
      <c r="BC691" s="113"/>
      <c r="BD691" s="113"/>
      <c r="BE691" s="113"/>
      <c r="BF691" s="113"/>
      <c r="BG691" s="113"/>
      <c r="BH691" s="113"/>
      <c r="BI691" s="113"/>
      <c r="BJ691" s="113"/>
      <c r="BK691" s="113"/>
      <c r="BL691" s="113"/>
      <c r="BM691" s="113"/>
      <c r="BN691" s="113"/>
      <c r="BO691" s="113"/>
      <c r="BP691" s="113"/>
      <c r="BQ691" s="113"/>
      <c r="BR691" s="113"/>
      <c r="BS691" s="113"/>
      <c r="BT691" s="113"/>
      <c r="BU691" s="113"/>
      <c r="BV691" s="113"/>
      <c r="BW691" s="113"/>
      <c r="BX691" s="113"/>
      <c r="BY691" s="113"/>
      <c r="BZ691" s="113"/>
      <c r="CA691" s="113"/>
      <c r="CB691" s="113"/>
      <c r="CC691" s="113"/>
      <c r="CD691" s="113"/>
      <c r="CE691" s="113"/>
      <c r="CF691" s="113"/>
      <c r="CG691" s="113"/>
      <c r="CH691" s="113"/>
      <c r="CI691" s="113"/>
      <c r="CJ691" s="113"/>
      <c r="CK691" s="113"/>
      <c r="CL691" s="113"/>
      <c r="CM691" s="113"/>
    </row>
    <row r="692" spans="6:91" x14ac:dyDescent="0.25">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13"/>
      <c r="AZ692" s="113"/>
      <c r="BA692" s="113"/>
      <c r="BB692" s="113"/>
      <c r="BC692" s="113"/>
      <c r="BD692" s="113"/>
      <c r="BE692" s="113"/>
      <c r="BF692" s="113"/>
      <c r="BG692" s="113"/>
      <c r="BH692" s="113"/>
      <c r="BI692" s="113"/>
      <c r="BJ692" s="113"/>
      <c r="BK692" s="113"/>
      <c r="BL692" s="113"/>
      <c r="BM692" s="113"/>
      <c r="BN692" s="113"/>
      <c r="BO692" s="113"/>
      <c r="BP692" s="113"/>
      <c r="BQ692" s="113"/>
      <c r="BR692" s="113"/>
      <c r="BS692" s="113"/>
      <c r="BT692" s="113"/>
      <c r="BU692" s="113"/>
      <c r="BV692" s="113"/>
      <c r="BW692" s="113"/>
      <c r="BX692" s="113"/>
      <c r="BY692" s="113"/>
      <c r="BZ692" s="113"/>
      <c r="CA692" s="113"/>
      <c r="CB692" s="113"/>
      <c r="CC692" s="113"/>
      <c r="CD692" s="113"/>
      <c r="CE692" s="113"/>
      <c r="CF692" s="113"/>
      <c r="CG692" s="113"/>
      <c r="CH692" s="113"/>
      <c r="CI692" s="113"/>
      <c r="CJ692" s="113"/>
      <c r="CK692" s="113"/>
      <c r="CL692" s="113"/>
      <c r="CM692" s="113"/>
    </row>
    <row r="693" spans="6:91" x14ac:dyDescent="0.25">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13"/>
      <c r="AZ693" s="113"/>
      <c r="BA693" s="113"/>
      <c r="BB693" s="113"/>
      <c r="BC693" s="113"/>
      <c r="BD693" s="113"/>
      <c r="BE693" s="113"/>
      <c r="BF693" s="113"/>
      <c r="BG693" s="113"/>
      <c r="BH693" s="113"/>
      <c r="BI693" s="113"/>
      <c r="BJ693" s="113"/>
      <c r="BK693" s="113"/>
      <c r="BL693" s="113"/>
      <c r="BM693" s="113"/>
      <c r="BN693" s="113"/>
      <c r="BO693" s="113"/>
      <c r="BP693" s="113"/>
      <c r="BQ693" s="113"/>
      <c r="BR693" s="113"/>
      <c r="BS693" s="113"/>
      <c r="BT693" s="113"/>
      <c r="BU693" s="113"/>
      <c r="BV693" s="113"/>
      <c r="BW693" s="113"/>
      <c r="BX693" s="113"/>
      <c r="BY693" s="113"/>
      <c r="BZ693" s="113"/>
      <c r="CA693" s="113"/>
      <c r="CB693" s="113"/>
      <c r="CC693" s="113"/>
      <c r="CD693" s="113"/>
      <c r="CE693" s="113"/>
      <c r="CF693" s="113"/>
      <c r="CG693" s="113"/>
      <c r="CH693" s="113"/>
      <c r="CI693" s="113"/>
      <c r="CJ693" s="113"/>
      <c r="CK693" s="113"/>
      <c r="CL693" s="113"/>
      <c r="CM693" s="113"/>
    </row>
    <row r="694" spans="6:91" x14ac:dyDescent="0.25">
      <c r="F694" s="113"/>
      <c r="G694" s="113"/>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13"/>
      <c r="AZ694" s="113"/>
      <c r="BA694" s="113"/>
      <c r="BB694" s="113"/>
      <c r="BC694" s="113"/>
      <c r="BD694" s="113"/>
      <c r="BE694" s="113"/>
      <c r="BF694" s="113"/>
      <c r="BG694" s="113"/>
      <c r="BH694" s="113"/>
      <c r="BI694" s="113"/>
      <c r="BJ694" s="113"/>
      <c r="BK694" s="113"/>
      <c r="BL694" s="113"/>
      <c r="BM694" s="113"/>
      <c r="BN694" s="113"/>
      <c r="BO694" s="113"/>
      <c r="BP694" s="113"/>
      <c r="BQ694" s="113"/>
      <c r="BR694" s="113"/>
      <c r="BS694" s="113"/>
      <c r="BT694" s="113"/>
      <c r="BU694" s="113"/>
      <c r="BV694" s="113"/>
      <c r="BW694" s="113"/>
      <c r="BX694" s="113"/>
      <c r="BY694" s="113"/>
      <c r="BZ694" s="113"/>
      <c r="CA694" s="113"/>
      <c r="CB694" s="113"/>
      <c r="CC694" s="113"/>
      <c r="CD694" s="113"/>
      <c r="CE694" s="113"/>
      <c r="CF694" s="113"/>
      <c r="CG694" s="113"/>
      <c r="CH694" s="113"/>
      <c r="CI694" s="113"/>
      <c r="CJ694" s="113"/>
      <c r="CK694" s="113"/>
      <c r="CL694" s="113"/>
      <c r="CM694" s="113"/>
    </row>
    <row r="695" spans="6:91" x14ac:dyDescent="0.25">
      <c r="F695" s="113"/>
      <c r="G695" s="113"/>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13"/>
      <c r="AZ695" s="113"/>
      <c r="BA695" s="113"/>
      <c r="BB695" s="113"/>
      <c r="BC695" s="113"/>
      <c r="BD695" s="113"/>
      <c r="BE695" s="113"/>
      <c r="BF695" s="113"/>
      <c r="BG695" s="113"/>
      <c r="BH695" s="113"/>
      <c r="BI695" s="113"/>
      <c r="BJ695" s="113"/>
      <c r="BK695" s="113"/>
      <c r="BL695" s="113"/>
      <c r="BM695" s="113"/>
      <c r="BN695" s="113"/>
      <c r="BO695" s="113"/>
      <c r="BP695" s="113"/>
      <c r="BQ695" s="113"/>
      <c r="BR695" s="113"/>
      <c r="BS695" s="113"/>
      <c r="BT695" s="113"/>
      <c r="BU695" s="113"/>
      <c r="BV695" s="113"/>
      <c r="BW695" s="113"/>
      <c r="BX695" s="113"/>
      <c r="BY695" s="113"/>
      <c r="BZ695" s="113"/>
      <c r="CA695" s="113"/>
      <c r="CB695" s="113"/>
      <c r="CC695" s="113"/>
      <c r="CD695" s="113"/>
      <c r="CE695" s="113"/>
      <c r="CF695" s="113"/>
      <c r="CG695" s="113"/>
      <c r="CH695" s="113"/>
      <c r="CI695" s="113"/>
      <c r="CJ695" s="113"/>
      <c r="CK695" s="113"/>
      <c r="CL695" s="113"/>
      <c r="CM695" s="113"/>
    </row>
    <row r="696" spans="6:91" x14ac:dyDescent="0.25">
      <c r="F696" s="113"/>
      <c r="G696" s="113"/>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13"/>
      <c r="AZ696" s="113"/>
      <c r="BA696" s="113"/>
      <c r="BB696" s="113"/>
      <c r="BC696" s="113"/>
      <c r="BD696" s="113"/>
      <c r="BE696" s="113"/>
      <c r="BF696" s="113"/>
      <c r="BG696" s="113"/>
      <c r="BH696" s="113"/>
      <c r="BI696" s="113"/>
      <c r="BJ696" s="113"/>
      <c r="BK696" s="113"/>
      <c r="BL696" s="113"/>
      <c r="BM696" s="113"/>
      <c r="BN696" s="113"/>
      <c r="BO696" s="113"/>
      <c r="BP696" s="113"/>
      <c r="BQ696" s="113"/>
      <c r="BR696" s="113"/>
      <c r="BS696" s="113"/>
      <c r="BT696" s="113"/>
      <c r="BU696" s="113"/>
      <c r="BV696" s="113"/>
      <c r="BW696" s="113"/>
      <c r="BX696" s="113"/>
      <c r="BY696" s="113"/>
      <c r="BZ696" s="113"/>
      <c r="CA696" s="113"/>
      <c r="CB696" s="113"/>
      <c r="CC696" s="113"/>
      <c r="CD696" s="113"/>
      <c r="CE696" s="113"/>
      <c r="CF696" s="113"/>
      <c r="CG696" s="113"/>
      <c r="CH696" s="113"/>
      <c r="CI696" s="113"/>
      <c r="CJ696" s="113"/>
      <c r="CK696" s="113"/>
      <c r="CL696" s="113"/>
      <c r="CM696" s="113"/>
    </row>
    <row r="697" spans="6:91" x14ac:dyDescent="0.25">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13"/>
      <c r="AZ697" s="113"/>
      <c r="BA697" s="113"/>
      <c r="BB697" s="113"/>
      <c r="BC697" s="113"/>
      <c r="BD697" s="113"/>
      <c r="BE697" s="113"/>
      <c r="BF697" s="113"/>
      <c r="BG697" s="113"/>
      <c r="BH697" s="113"/>
      <c r="BI697" s="113"/>
      <c r="BJ697" s="113"/>
      <c r="BK697" s="113"/>
      <c r="BL697" s="113"/>
      <c r="BM697" s="113"/>
      <c r="BN697" s="113"/>
      <c r="BO697" s="113"/>
      <c r="BP697" s="113"/>
      <c r="BQ697" s="113"/>
      <c r="BR697" s="113"/>
      <c r="BS697" s="113"/>
      <c r="BT697" s="113"/>
      <c r="BU697" s="113"/>
      <c r="BV697" s="113"/>
      <c r="BW697" s="113"/>
      <c r="BX697" s="113"/>
      <c r="BY697" s="113"/>
      <c r="BZ697" s="113"/>
      <c r="CA697" s="113"/>
      <c r="CB697" s="113"/>
      <c r="CC697" s="113"/>
      <c r="CD697" s="113"/>
      <c r="CE697" s="113"/>
      <c r="CF697" s="113"/>
      <c r="CG697" s="113"/>
      <c r="CH697" s="113"/>
      <c r="CI697" s="113"/>
      <c r="CJ697" s="113"/>
      <c r="CK697" s="113"/>
      <c r="CL697" s="113"/>
      <c r="CM697" s="113"/>
    </row>
    <row r="698" spans="6:91" x14ac:dyDescent="0.25">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13"/>
      <c r="AZ698" s="113"/>
      <c r="BA698" s="113"/>
      <c r="BB698" s="113"/>
      <c r="BC698" s="113"/>
      <c r="BD698" s="113"/>
      <c r="BE698" s="113"/>
      <c r="BF698" s="113"/>
      <c r="BG698" s="113"/>
      <c r="BH698" s="113"/>
      <c r="BI698" s="113"/>
      <c r="BJ698" s="113"/>
      <c r="BK698" s="113"/>
      <c r="BL698" s="113"/>
      <c r="BM698" s="113"/>
      <c r="BN698" s="113"/>
      <c r="BO698" s="113"/>
      <c r="BP698" s="113"/>
      <c r="BQ698" s="113"/>
      <c r="BR698" s="113"/>
      <c r="BS698" s="113"/>
      <c r="BT698" s="113"/>
      <c r="BU698" s="113"/>
      <c r="BV698" s="113"/>
      <c r="BW698" s="113"/>
      <c r="BX698" s="113"/>
      <c r="BY698" s="113"/>
      <c r="BZ698" s="113"/>
      <c r="CA698" s="113"/>
      <c r="CB698" s="113"/>
      <c r="CC698" s="113"/>
      <c r="CD698" s="113"/>
      <c r="CE698" s="113"/>
      <c r="CF698" s="113"/>
      <c r="CG698" s="113"/>
      <c r="CH698" s="113"/>
      <c r="CI698" s="113"/>
      <c r="CJ698" s="113"/>
      <c r="CK698" s="113"/>
      <c r="CL698" s="113"/>
      <c r="CM698" s="113"/>
    </row>
    <row r="699" spans="6:91" x14ac:dyDescent="0.25">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13"/>
      <c r="AZ699" s="113"/>
      <c r="BA699" s="113"/>
      <c r="BB699" s="113"/>
      <c r="BC699" s="113"/>
      <c r="BD699" s="113"/>
      <c r="BE699" s="113"/>
      <c r="BF699" s="113"/>
      <c r="BG699" s="113"/>
      <c r="BH699" s="113"/>
      <c r="BI699" s="113"/>
      <c r="BJ699" s="113"/>
      <c r="BK699" s="113"/>
      <c r="BL699" s="113"/>
      <c r="BM699" s="113"/>
      <c r="BN699" s="113"/>
      <c r="BO699" s="113"/>
      <c r="BP699" s="113"/>
      <c r="BQ699" s="113"/>
      <c r="BR699" s="113"/>
      <c r="BS699" s="113"/>
      <c r="BT699" s="113"/>
      <c r="BU699" s="113"/>
      <c r="BV699" s="113"/>
      <c r="BW699" s="113"/>
      <c r="BX699" s="113"/>
      <c r="BY699" s="113"/>
      <c r="BZ699" s="113"/>
      <c r="CA699" s="113"/>
      <c r="CB699" s="113"/>
      <c r="CC699" s="113"/>
      <c r="CD699" s="113"/>
      <c r="CE699" s="113"/>
      <c r="CF699" s="113"/>
      <c r="CG699" s="113"/>
      <c r="CH699" s="113"/>
      <c r="CI699" s="113"/>
      <c r="CJ699" s="113"/>
      <c r="CK699" s="113"/>
      <c r="CL699" s="113"/>
      <c r="CM699" s="113"/>
    </row>
    <row r="700" spans="6:91" x14ac:dyDescent="0.25">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13"/>
      <c r="AZ700" s="113"/>
      <c r="BA700" s="113"/>
      <c r="BB700" s="113"/>
      <c r="BC700" s="113"/>
      <c r="BD700" s="113"/>
      <c r="BE700" s="113"/>
      <c r="BF700" s="113"/>
      <c r="BG700" s="113"/>
      <c r="BH700" s="113"/>
      <c r="BI700" s="113"/>
      <c r="BJ700" s="113"/>
      <c r="BK700" s="113"/>
      <c r="BL700" s="113"/>
      <c r="BM700" s="113"/>
      <c r="BN700" s="113"/>
      <c r="BO700" s="113"/>
      <c r="BP700" s="113"/>
      <c r="BQ700" s="113"/>
      <c r="BR700" s="113"/>
      <c r="BS700" s="113"/>
      <c r="BT700" s="113"/>
      <c r="BU700" s="113"/>
      <c r="BV700" s="113"/>
      <c r="BW700" s="113"/>
      <c r="BX700" s="113"/>
      <c r="BY700" s="113"/>
      <c r="BZ700" s="113"/>
      <c r="CA700" s="113"/>
      <c r="CB700" s="113"/>
      <c r="CC700" s="113"/>
      <c r="CD700" s="113"/>
      <c r="CE700" s="113"/>
      <c r="CF700" s="113"/>
      <c r="CG700" s="113"/>
      <c r="CH700" s="113"/>
      <c r="CI700" s="113"/>
      <c r="CJ700" s="113"/>
      <c r="CK700" s="113"/>
      <c r="CL700" s="113"/>
      <c r="CM700" s="113"/>
    </row>
    <row r="701" spans="6:91" x14ac:dyDescent="0.25">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3"/>
      <c r="AL701" s="113"/>
      <c r="AM701" s="113"/>
      <c r="AN701" s="113"/>
      <c r="AO701" s="113"/>
      <c r="AP701" s="113"/>
      <c r="AQ701" s="113"/>
      <c r="AR701" s="113"/>
      <c r="AS701" s="113"/>
      <c r="AT701" s="113"/>
      <c r="AU701" s="113"/>
      <c r="AV701" s="113"/>
      <c r="AW701" s="113"/>
      <c r="AX701" s="113"/>
      <c r="AY701" s="113"/>
      <c r="AZ701" s="113"/>
      <c r="BA701" s="113"/>
      <c r="BB701" s="113"/>
      <c r="BC701" s="113"/>
      <c r="BD701" s="113"/>
      <c r="BE701" s="113"/>
      <c r="BF701" s="113"/>
      <c r="BG701" s="113"/>
      <c r="BH701" s="113"/>
      <c r="BI701" s="113"/>
      <c r="BJ701" s="113"/>
      <c r="BK701" s="113"/>
      <c r="BL701" s="113"/>
      <c r="BM701" s="113"/>
      <c r="BN701" s="113"/>
      <c r="BO701" s="113"/>
      <c r="BP701" s="113"/>
      <c r="BQ701" s="113"/>
      <c r="BR701" s="113"/>
      <c r="BS701" s="113"/>
      <c r="BT701" s="113"/>
      <c r="BU701" s="113"/>
      <c r="BV701" s="113"/>
      <c r="BW701" s="113"/>
      <c r="BX701" s="113"/>
      <c r="BY701" s="113"/>
      <c r="BZ701" s="113"/>
      <c r="CA701" s="113"/>
      <c r="CB701" s="113"/>
      <c r="CC701" s="113"/>
      <c r="CD701" s="113"/>
      <c r="CE701" s="113"/>
      <c r="CF701" s="113"/>
      <c r="CG701" s="113"/>
      <c r="CH701" s="113"/>
      <c r="CI701" s="113"/>
      <c r="CJ701" s="113"/>
      <c r="CK701" s="113"/>
      <c r="CL701" s="113"/>
      <c r="CM701" s="113"/>
    </row>
    <row r="702" spans="6:91" x14ac:dyDescent="0.25">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3"/>
      <c r="AL702" s="113"/>
      <c r="AM702" s="113"/>
      <c r="AN702" s="113"/>
      <c r="AO702" s="113"/>
      <c r="AP702" s="113"/>
      <c r="AQ702" s="113"/>
      <c r="AR702" s="113"/>
      <c r="AS702" s="113"/>
      <c r="AT702" s="113"/>
      <c r="AU702" s="113"/>
      <c r="AV702" s="113"/>
      <c r="AW702" s="113"/>
      <c r="AX702" s="113"/>
      <c r="AY702" s="113"/>
      <c r="AZ702" s="113"/>
      <c r="BA702" s="113"/>
      <c r="BB702" s="113"/>
      <c r="BC702" s="113"/>
      <c r="BD702" s="113"/>
      <c r="BE702" s="113"/>
      <c r="BF702" s="113"/>
      <c r="BG702" s="113"/>
      <c r="BH702" s="113"/>
      <c r="BI702" s="113"/>
      <c r="BJ702" s="113"/>
      <c r="BK702" s="113"/>
      <c r="BL702" s="113"/>
      <c r="BM702" s="113"/>
      <c r="BN702" s="113"/>
      <c r="BO702" s="113"/>
      <c r="BP702" s="113"/>
      <c r="BQ702" s="113"/>
      <c r="BR702" s="113"/>
      <c r="BS702" s="113"/>
      <c r="BT702" s="113"/>
      <c r="BU702" s="113"/>
      <c r="BV702" s="113"/>
      <c r="BW702" s="113"/>
      <c r="BX702" s="113"/>
      <c r="BY702" s="113"/>
      <c r="BZ702" s="113"/>
      <c r="CA702" s="113"/>
      <c r="CB702" s="113"/>
      <c r="CC702" s="113"/>
      <c r="CD702" s="113"/>
      <c r="CE702" s="113"/>
      <c r="CF702" s="113"/>
      <c r="CG702" s="113"/>
      <c r="CH702" s="113"/>
      <c r="CI702" s="113"/>
      <c r="CJ702" s="113"/>
      <c r="CK702" s="113"/>
      <c r="CL702" s="113"/>
      <c r="CM702" s="113"/>
    </row>
    <row r="703" spans="6:91" x14ac:dyDescent="0.25">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3"/>
      <c r="AL703" s="113"/>
      <c r="AM703" s="113"/>
      <c r="AN703" s="113"/>
      <c r="AO703" s="113"/>
      <c r="AP703" s="113"/>
      <c r="AQ703" s="113"/>
      <c r="AR703" s="113"/>
      <c r="AS703" s="113"/>
      <c r="AT703" s="113"/>
      <c r="AU703" s="113"/>
      <c r="AV703" s="113"/>
      <c r="AW703" s="113"/>
      <c r="AX703" s="113"/>
      <c r="AY703" s="113"/>
      <c r="AZ703" s="113"/>
      <c r="BA703" s="113"/>
      <c r="BB703" s="113"/>
      <c r="BC703" s="113"/>
      <c r="BD703" s="113"/>
      <c r="BE703" s="113"/>
      <c r="BF703" s="113"/>
      <c r="BG703" s="113"/>
      <c r="BH703" s="113"/>
      <c r="BI703" s="113"/>
      <c r="BJ703" s="113"/>
      <c r="BK703" s="113"/>
      <c r="BL703" s="113"/>
      <c r="BM703" s="113"/>
      <c r="BN703" s="113"/>
      <c r="BO703" s="113"/>
      <c r="BP703" s="113"/>
      <c r="BQ703" s="113"/>
      <c r="BR703" s="113"/>
      <c r="BS703" s="113"/>
      <c r="BT703" s="113"/>
      <c r="BU703" s="113"/>
      <c r="BV703" s="113"/>
      <c r="BW703" s="113"/>
      <c r="BX703" s="113"/>
      <c r="BY703" s="113"/>
      <c r="BZ703" s="113"/>
      <c r="CA703" s="113"/>
      <c r="CB703" s="113"/>
      <c r="CC703" s="113"/>
      <c r="CD703" s="113"/>
      <c r="CE703" s="113"/>
      <c r="CF703" s="113"/>
      <c r="CG703" s="113"/>
      <c r="CH703" s="113"/>
      <c r="CI703" s="113"/>
      <c r="CJ703" s="113"/>
      <c r="CK703" s="113"/>
      <c r="CL703" s="113"/>
      <c r="CM703" s="113"/>
    </row>
    <row r="704" spans="6:91" x14ac:dyDescent="0.25">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3"/>
      <c r="AL704" s="113"/>
      <c r="AM704" s="113"/>
      <c r="AN704" s="113"/>
      <c r="AO704" s="113"/>
      <c r="AP704" s="113"/>
      <c r="AQ704" s="113"/>
      <c r="AR704" s="113"/>
      <c r="AS704" s="113"/>
      <c r="AT704" s="113"/>
      <c r="AU704" s="113"/>
      <c r="AV704" s="113"/>
      <c r="AW704" s="113"/>
      <c r="AX704" s="113"/>
      <c r="AY704" s="113"/>
      <c r="AZ704" s="113"/>
      <c r="BA704" s="113"/>
      <c r="BB704" s="113"/>
      <c r="BC704" s="113"/>
      <c r="BD704" s="113"/>
      <c r="BE704" s="113"/>
      <c r="BF704" s="113"/>
      <c r="BG704" s="113"/>
      <c r="BH704" s="113"/>
      <c r="BI704" s="113"/>
      <c r="BJ704" s="113"/>
      <c r="BK704" s="113"/>
      <c r="BL704" s="113"/>
      <c r="BM704" s="113"/>
      <c r="BN704" s="113"/>
      <c r="BO704" s="113"/>
      <c r="BP704" s="113"/>
      <c r="BQ704" s="113"/>
      <c r="BR704" s="113"/>
      <c r="BS704" s="113"/>
      <c r="BT704" s="113"/>
      <c r="BU704" s="113"/>
      <c r="BV704" s="113"/>
      <c r="BW704" s="113"/>
      <c r="BX704" s="113"/>
      <c r="BY704" s="113"/>
      <c r="BZ704" s="113"/>
      <c r="CA704" s="113"/>
      <c r="CB704" s="113"/>
      <c r="CC704" s="113"/>
      <c r="CD704" s="113"/>
      <c r="CE704" s="113"/>
      <c r="CF704" s="113"/>
      <c r="CG704" s="113"/>
      <c r="CH704" s="113"/>
      <c r="CI704" s="113"/>
      <c r="CJ704" s="113"/>
      <c r="CK704" s="113"/>
      <c r="CL704" s="113"/>
      <c r="CM704" s="113"/>
    </row>
    <row r="705" spans="6:91" x14ac:dyDescent="0.25">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3"/>
      <c r="AL705" s="113"/>
      <c r="AM705" s="113"/>
      <c r="AN705" s="113"/>
      <c r="AO705" s="113"/>
      <c r="AP705" s="113"/>
      <c r="AQ705" s="113"/>
      <c r="AR705" s="113"/>
      <c r="AS705" s="113"/>
      <c r="AT705" s="113"/>
      <c r="AU705" s="113"/>
      <c r="AV705" s="113"/>
      <c r="AW705" s="113"/>
      <c r="AX705" s="113"/>
      <c r="AY705" s="113"/>
      <c r="AZ705" s="113"/>
      <c r="BA705" s="113"/>
      <c r="BB705" s="113"/>
      <c r="BC705" s="113"/>
      <c r="BD705" s="113"/>
      <c r="BE705" s="113"/>
      <c r="BF705" s="113"/>
      <c r="BG705" s="113"/>
      <c r="BH705" s="113"/>
      <c r="BI705" s="113"/>
      <c r="BJ705" s="113"/>
      <c r="BK705" s="113"/>
      <c r="BL705" s="113"/>
      <c r="BM705" s="113"/>
      <c r="BN705" s="113"/>
      <c r="BO705" s="113"/>
      <c r="BP705" s="113"/>
      <c r="BQ705" s="113"/>
      <c r="BR705" s="113"/>
      <c r="BS705" s="113"/>
      <c r="BT705" s="113"/>
      <c r="BU705" s="113"/>
      <c r="BV705" s="113"/>
      <c r="BW705" s="113"/>
      <c r="BX705" s="113"/>
      <c r="BY705" s="113"/>
      <c r="BZ705" s="113"/>
      <c r="CA705" s="113"/>
      <c r="CB705" s="113"/>
      <c r="CC705" s="113"/>
      <c r="CD705" s="113"/>
      <c r="CE705" s="113"/>
      <c r="CF705" s="113"/>
      <c r="CG705" s="113"/>
      <c r="CH705" s="113"/>
      <c r="CI705" s="113"/>
      <c r="CJ705" s="113"/>
      <c r="CK705" s="113"/>
      <c r="CL705" s="113"/>
      <c r="CM705" s="113"/>
    </row>
    <row r="706" spans="6:91" x14ac:dyDescent="0.25">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3"/>
      <c r="AL706" s="113"/>
      <c r="AM706" s="113"/>
      <c r="AN706" s="113"/>
      <c r="AO706" s="113"/>
      <c r="AP706" s="113"/>
      <c r="AQ706" s="113"/>
      <c r="AR706" s="113"/>
      <c r="AS706" s="113"/>
      <c r="AT706" s="113"/>
      <c r="AU706" s="113"/>
      <c r="AV706" s="113"/>
      <c r="AW706" s="113"/>
      <c r="AX706" s="113"/>
      <c r="AY706" s="113"/>
      <c r="AZ706" s="113"/>
      <c r="BA706" s="113"/>
      <c r="BB706" s="113"/>
      <c r="BC706" s="113"/>
      <c r="BD706" s="113"/>
      <c r="BE706" s="113"/>
      <c r="BF706" s="113"/>
      <c r="BG706" s="113"/>
      <c r="BH706" s="113"/>
      <c r="BI706" s="113"/>
      <c r="BJ706" s="113"/>
      <c r="BK706" s="113"/>
      <c r="BL706" s="113"/>
      <c r="BM706" s="113"/>
      <c r="BN706" s="113"/>
      <c r="BO706" s="113"/>
      <c r="BP706" s="113"/>
      <c r="BQ706" s="113"/>
      <c r="BR706" s="113"/>
      <c r="BS706" s="113"/>
      <c r="BT706" s="113"/>
      <c r="BU706" s="113"/>
      <c r="BV706" s="113"/>
      <c r="BW706" s="113"/>
      <c r="BX706" s="113"/>
      <c r="BY706" s="113"/>
      <c r="BZ706" s="113"/>
      <c r="CA706" s="113"/>
      <c r="CB706" s="113"/>
      <c r="CC706" s="113"/>
      <c r="CD706" s="113"/>
      <c r="CE706" s="113"/>
      <c r="CF706" s="113"/>
      <c r="CG706" s="113"/>
      <c r="CH706" s="113"/>
      <c r="CI706" s="113"/>
      <c r="CJ706" s="113"/>
      <c r="CK706" s="113"/>
      <c r="CL706" s="113"/>
      <c r="CM706" s="113"/>
    </row>
    <row r="707" spans="6:91" x14ac:dyDescent="0.25">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3"/>
      <c r="AL707" s="113"/>
      <c r="AM707" s="113"/>
      <c r="AN707" s="113"/>
      <c r="AO707" s="113"/>
      <c r="AP707" s="113"/>
      <c r="AQ707" s="113"/>
      <c r="AR707" s="113"/>
      <c r="AS707" s="113"/>
      <c r="AT707" s="113"/>
      <c r="AU707" s="113"/>
      <c r="AV707" s="113"/>
      <c r="AW707" s="113"/>
      <c r="AX707" s="113"/>
      <c r="AY707" s="113"/>
      <c r="AZ707" s="113"/>
      <c r="BA707" s="113"/>
      <c r="BB707" s="113"/>
      <c r="BC707" s="113"/>
      <c r="BD707" s="113"/>
      <c r="BE707" s="113"/>
      <c r="BF707" s="113"/>
      <c r="BG707" s="113"/>
      <c r="BH707" s="113"/>
      <c r="BI707" s="113"/>
      <c r="BJ707" s="113"/>
      <c r="BK707" s="113"/>
      <c r="BL707" s="113"/>
      <c r="BM707" s="113"/>
      <c r="BN707" s="113"/>
      <c r="BO707" s="113"/>
      <c r="BP707" s="113"/>
      <c r="BQ707" s="113"/>
      <c r="BR707" s="113"/>
      <c r="BS707" s="113"/>
      <c r="BT707" s="113"/>
      <c r="BU707" s="113"/>
      <c r="BV707" s="113"/>
      <c r="BW707" s="113"/>
      <c r="BX707" s="113"/>
      <c r="BY707" s="113"/>
      <c r="BZ707" s="113"/>
      <c r="CA707" s="113"/>
      <c r="CB707" s="113"/>
      <c r="CC707" s="113"/>
      <c r="CD707" s="113"/>
      <c r="CE707" s="113"/>
      <c r="CF707" s="113"/>
      <c r="CG707" s="113"/>
      <c r="CH707" s="113"/>
      <c r="CI707" s="113"/>
      <c r="CJ707" s="113"/>
      <c r="CK707" s="113"/>
      <c r="CL707" s="113"/>
      <c r="CM707" s="113"/>
    </row>
    <row r="708" spans="6:91" x14ac:dyDescent="0.25">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3"/>
      <c r="AL708" s="113"/>
      <c r="AM708" s="113"/>
      <c r="AN708" s="113"/>
      <c r="AO708" s="113"/>
      <c r="AP708" s="113"/>
      <c r="AQ708" s="113"/>
      <c r="AR708" s="113"/>
      <c r="AS708" s="113"/>
      <c r="AT708" s="113"/>
      <c r="AU708" s="113"/>
      <c r="AV708" s="113"/>
      <c r="AW708" s="113"/>
      <c r="AX708" s="113"/>
      <c r="AY708" s="113"/>
      <c r="AZ708" s="113"/>
      <c r="BA708" s="113"/>
      <c r="BB708" s="113"/>
      <c r="BC708" s="113"/>
      <c r="BD708" s="113"/>
      <c r="BE708" s="113"/>
      <c r="BF708" s="113"/>
      <c r="BG708" s="113"/>
      <c r="BH708" s="113"/>
      <c r="BI708" s="113"/>
      <c r="BJ708" s="113"/>
      <c r="BK708" s="113"/>
      <c r="BL708" s="113"/>
      <c r="BM708" s="113"/>
      <c r="BN708" s="113"/>
      <c r="BO708" s="113"/>
      <c r="BP708" s="113"/>
      <c r="BQ708" s="113"/>
      <c r="BR708" s="113"/>
      <c r="BS708" s="113"/>
      <c r="BT708" s="113"/>
      <c r="BU708" s="113"/>
      <c r="BV708" s="113"/>
      <c r="BW708" s="113"/>
      <c r="BX708" s="113"/>
      <c r="BY708" s="113"/>
      <c r="BZ708" s="113"/>
      <c r="CA708" s="113"/>
      <c r="CB708" s="113"/>
      <c r="CC708" s="113"/>
      <c r="CD708" s="113"/>
      <c r="CE708" s="113"/>
      <c r="CF708" s="113"/>
      <c r="CG708" s="113"/>
      <c r="CH708" s="113"/>
      <c r="CI708" s="113"/>
      <c r="CJ708" s="113"/>
      <c r="CK708" s="113"/>
      <c r="CL708" s="113"/>
      <c r="CM708" s="113"/>
    </row>
    <row r="709" spans="6:91" x14ac:dyDescent="0.25">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3"/>
      <c r="AL709" s="113"/>
      <c r="AM709" s="113"/>
      <c r="AN709" s="113"/>
      <c r="AO709" s="113"/>
      <c r="AP709" s="113"/>
      <c r="AQ709" s="113"/>
      <c r="AR709" s="113"/>
      <c r="AS709" s="113"/>
      <c r="AT709" s="113"/>
      <c r="AU709" s="113"/>
      <c r="AV709" s="113"/>
      <c r="AW709" s="113"/>
      <c r="AX709" s="113"/>
      <c r="AY709" s="113"/>
      <c r="AZ709" s="113"/>
      <c r="BA709" s="113"/>
      <c r="BB709" s="113"/>
      <c r="BC709" s="113"/>
      <c r="BD709" s="113"/>
      <c r="BE709" s="113"/>
      <c r="BF709" s="113"/>
      <c r="BG709" s="113"/>
      <c r="BH709" s="113"/>
      <c r="BI709" s="113"/>
      <c r="BJ709" s="113"/>
      <c r="BK709" s="113"/>
      <c r="BL709" s="113"/>
      <c r="BM709" s="113"/>
      <c r="BN709" s="113"/>
      <c r="BO709" s="113"/>
      <c r="BP709" s="113"/>
      <c r="BQ709" s="113"/>
      <c r="BR709" s="113"/>
      <c r="BS709" s="113"/>
      <c r="BT709" s="113"/>
      <c r="BU709" s="113"/>
      <c r="BV709" s="113"/>
      <c r="BW709" s="113"/>
      <c r="BX709" s="113"/>
      <c r="BY709" s="113"/>
      <c r="BZ709" s="113"/>
      <c r="CA709" s="113"/>
      <c r="CB709" s="113"/>
      <c r="CC709" s="113"/>
      <c r="CD709" s="113"/>
      <c r="CE709" s="113"/>
      <c r="CF709" s="113"/>
      <c r="CG709" s="113"/>
      <c r="CH709" s="113"/>
      <c r="CI709" s="113"/>
      <c r="CJ709" s="113"/>
      <c r="CK709" s="113"/>
      <c r="CL709" s="113"/>
      <c r="CM709" s="113"/>
    </row>
    <row r="710" spans="6:91" x14ac:dyDescent="0.25">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3"/>
      <c r="AL710" s="113"/>
      <c r="AM710" s="113"/>
      <c r="AN710" s="113"/>
      <c r="AO710" s="113"/>
      <c r="AP710" s="113"/>
      <c r="AQ710" s="113"/>
      <c r="AR710" s="113"/>
      <c r="AS710" s="113"/>
      <c r="AT710" s="113"/>
      <c r="AU710" s="113"/>
      <c r="AV710" s="113"/>
      <c r="AW710" s="113"/>
      <c r="AX710" s="113"/>
      <c r="AY710" s="113"/>
      <c r="AZ710" s="113"/>
      <c r="BA710" s="113"/>
      <c r="BB710" s="113"/>
      <c r="BC710" s="113"/>
      <c r="BD710" s="113"/>
      <c r="BE710" s="113"/>
      <c r="BF710" s="113"/>
      <c r="BG710" s="113"/>
      <c r="BH710" s="113"/>
      <c r="BI710" s="113"/>
      <c r="BJ710" s="113"/>
      <c r="BK710" s="113"/>
      <c r="BL710" s="113"/>
      <c r="BM710" s="113"/>
      <c r="BN710" s="113"/>
      <c r="BO710" s="113"/>
      <c r="BP710" s="113"/>
      <c r="BQ710" s="113"/>
      <c r="BR710" s="113"/>
      <c r="BS710" s="113"/>
      <c r="BT710" s="113"/>
      <c r="BU710" s="113"/>
      <c r="BV710" s="113"/>
      <c r="BW710" s="113"/>
      <c r="BX710" s="113"/>
      <c r="BY710" s="113"/>
      <c r="BZ710" s="113"/>
      <c r="CA710" s="113"/>
      <c r="CB710" s="113"/>
      <c r="CC710" s="113"/>
      <c r="CD710" s="113"/>
      <c r="CE710" s="113"/>
      <c r="CF710" s="113"/>
      <c r="CG710" s="113"/>
      <c r="CH710" s="113"/>
      <c r="CI710" s="113"/>
      <c r="CJ710" s="113"/>
      <c r="CK710" s="113"/>
      <c r="CL710" s="113"/>
      <c r="CM710" s="113"/>
    </row>
    <row r="711" spans="6:91" x14ac:dyDescent="0.25">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3"/>
      <c r="AL711" s="113"/>
      <c r="AM711" s="113"/>
      <c r="AN711" s="113"/>
      <c r="AO711" s="113"/>
      <c r="AP711" s="113"/>
      <c r="AQ711" s="113"/>
      <c r="AR711" s="113"/>
      <c r="AS711" s="113"/>
      <c r="AT711" s="113"/>
      <c r="AU711" s="113"/>
      <c r="AV711" s="113"/>
      <c r="AW711" s="113"/>
      <c r="AX711" s="113"/>
      <c r="AY711" s="113"/>
      <c r="AZ711" s="113"/>
      <c r="BA711" s="113"/>
      <c r="BB711" s="113"/>
      <c r="BC711" s="113"/>
      <c r="BD711" s="113"/>
      <c r="BE711" s="113"/>
      <c r="BF711" s="113"/>
      <c r="BG711" s="113"/>
      <c r="BH711" s="113"/>
      <c r="BI711" s="113"/>
      <c r="BJ711" s="113"/>
      <c r="BK711" s="113"/>
      <c r="BL711" s="113"/>
      <c r="BM711" s="113"/>
      <c r="BN711" s="113"/>
      <c r="BO711" s="113"/>
      <c r="BP711" s="113"/>
      <c r="BQ711" s="113"/>
      <c r="BR711" s="113"/>
      <c r="BS711" s="113"/>
      <c r="BT711" s="113"/>
      <c r="BU711" s="113"/>
      <c r="BV711" s="113"/>
      <c r="BW711" s="113"/>
      <c r="BX711" s="113"/>
      <c r="BY711" s="113"/>
      <c r="BZ711" s="113"/>
      <c r="CA711" s="113"/>
      <c r="CB711" s="113"/>
      <c r="CC711" s="113"/>
      <c r="CD711" s="113"/>
      <c r="CE711" s="113"/>
      <c r="CF711" s="113"/>
      <c r="CG711" s="113"/>
      <c r="CH711" s="113"/>
      <c r="CI711" s="113"/>
      <c r="CJ711" s="113"/>
      <c r="CK711" s="113"/>
      <c r="CL711" s="113"/>
      <c r="CM711" s="113"/>
    </row>
    <row r="712" spans="6:91" x14ac:dyDescent="0.25">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3"/>
      <c r="AL712" s="113"/>
      <c r="AM712" s="113"/>
      <c r="AN712" s="113"/>
      <c r="AO712" s="113"/>
      <c r="AP712" s="113"/>
      <c r="AQ712" s="113"/>
      <c r="AR712" s="113"/>
      <c r="AS712" s="113"/>
      <c r="AT712" s="113"/>
      <c r="AU712" s="113"/>
      <c r="AV712" s="113"/>
      <c r="AW712" s="113"/>
      <c r="AX712" s="113"/>
      <c r="AY712" s="113"/>
      <c r="AZ712" s="113"/>
      <c r="BA712" s="113"/>
      <c r="BB712" s="113"/>
      <c r="BC712" s="113"/>
      <c r="BD712" s="113"/>
      <c r="BE712" s="113"/>
      <c r="BF712" s="113"/>
      <c r="BG712" s="113"/>
      <c r="BH712" s="113"/>
      <c r="BI712" s="113"/>
      <c r="BJ712" s="113"/>
      <c r="BK712" s="113"/>
      <c r="BL712" s="113"/>
      <c r="BM712" s="113"/>
      <c r="BN712" s="113"/>
      <c r="BO712" s="113"/>
      <c r="BP712" s="113"/>
      <c r="BQ712" s="113"/>
      <c r="BR712" s="113"/>
      <c r="BS712" s="113"/>
      <c r="BT712" s="113"/>
      <c r="BU712" s="113"/>
      <c r="BV712" s="113"/>
      <c r="BW712" s="113"/>
      <c r="BX712" s="113"/>
      <c r="BY712" s="113"/>
      <c r="BZ712" s="113"/>
      <c r="CA712" s="113"/>
      <c r="CB712" s="113"/>
      <c r="CC712" s="113"/>
      <c r="CD712" s="113"/>
      <c r="CE712" s="113"/>
      <c r="CF712" s="113"/>
      <c r="CG712" s="113"/>
      <c r="CH712" s="113"/>
      <c r="CI712" s="113"/>
      <c r="CJ712" s="113"/>
      <c r="CK712" s="113"/>
      <c r="CL712" s="113"/>
      <c r="CM712" s="113"/>
    </row>
    <row r="713" spans="6:91" x14ac:dyDescent="0.25">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3"/>
      <c r="AL713" s="113"/>
      <c r="AM713" s="113"/>
      <c r="AN713" s="113"/>
      <c r="AO713" s="113"/>
      <c r="AP713" s="113"/>
      <c r="AQ713" s="113"/>
      <c r="AR713" s="113"/>
      <c r="AS713" s="113"/>
      <c r="AT713" s="113"/>
      <c r="AU713" s="113"/>
      <c r="AV713" s="113"/>
      <c r="AW713" s="113"/>
      <c r="AX713" s="113"/>
      <c r="AY713" s="113"/>
      <c r="AZ713" s="113"/>
      <c r="BA713" s="113"/>
      <c r="BB713" s="113"/>
      <c r="BC713" s="113"/>
      <c r="BD713" s="113"/>
      <c r="BE713" s="113"/>
      <c r="BF713" s="113"/>
      <c r="BG713" s="113"/>
      <c r="BH713" s="113"/>
      <c r="BI713" s="113"/>
      <c r="BJ713" s="113"/>
      <c r="BK713" s="113"/>
      <c r="BL713" s="113"/>
      <c r="BM713" s="113"/>
      <c r="BN713" s="113"/>
      <c r="BO713" s="113"/>
      <c r="BP713" s="113"/>
      <c r="BQ713" s="113"/>
      <c r="BR713" s="113"/>
      <c r="BS713" s="113"/>
      <c r="BT713" s="113"/>
      <c r="BU713" s="113"/>
      <c r="BV713" s="113"/>
      <c r="BW713" s="113"/>
      <c r="BX713" s="113"/>
      <c r="BY713" s="113"/>
      <c r="BZ713" s="113"/>
      <c r="CA713" s="113"/>
      <c r="CB713" s="113"/>
      <c r="CC713" s="113"/>
      <c r="CD713" s="113"/>
      <c r="CE713" s="113"/>
      <c r="CF713" s="113"/>
      <c r="CG713" s="113"/>
      <c r="CH713" s="113"/>
      <c r="CI713" s="113"/>
      <c r="CJ713" s="113"/>
      <c r="CK713" s="113"/>
      <c r="CL713" s="113"/>
      <c r="CM713" s="113"/>
    </row>
    <row r="714" spans="6:91" x14ac:dyDescent="0.25">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3"/>
      <c r="AL714" s="113"/>
      <c r="AM714" s="113"/>
      <c r="AN714" s="113"/>
      <c r="AO714" s="113"/>
      <c r="AP714" s="113"/>
      <c r="AQ714" s="113"/>
      <c r="AR714" s="113"/>
      <c r="AS714" s="113"/>
      <c r="AT714" s="113"/>
      <c r="AU714" s="113"/>
      <c r="AV714" s="113"/>
      <c r="AW714" s="113"/>
      <c r="AX714" s="113"/>
      <c r="AY714" s="113"/>
      <c r="AZ714" s="113"/>
      <c r="BA714" s="113"/>
      <c r="BB714" s="113"/>
      <c r="BC714" s="113"/>
      <c r="BD714" s="113"/>
      <c r="BE714" s="113"/>
      <c r="BF714" s="113"/>
      <c r="BG714" s="113"/>
      <c r="BH714" s="113"/>
      <c r="BI714" s="113"/>
      <c r="BJ714" s="113"/>
      <c r="BK714" s="113"/>
      <c r="BL714" s="113"/>
      <c r="BM714" s="113"/>
      <c r="BN714" s="113"/>
      <c r="BO714" s="113"/>
      <c r="BP714" s="113"/>
      <c r="BQ714" s="113"/>
      <c r="BR714" s="113"/>
      <c r="BS714" s="113"/>
      <c r="BT714" s="113"/>
      <c r="BU714" s="113"/>
      <c r="BV714" s="113"/>
      <c r="BW714" s="113"/>
      <c r="BX714" s="113"/>
      <c r="BY714" s="113"/>
      <c r="BZ714" s="113"/>
      <c r="CA714" s="113"/>
      <c r="CB714" s="113"/>
      <c r="CC714" s="113"/>
      <c r="CD714" s="113"/>
      <c r="CE714" s="113"/>
      <c r="CF714" s="113"/>
      <c r="CG714" s="113"/>
      <c r="CH714" s="113"/>
      <c r="CI714" s="113"/>
      <c r="CJ714" s="113"/>
      <c r="CK714" s="113"/>
      <c r="CL714" s="113"/>
      <c r="CM714" s="113"/>
    </row>
    <row r="715" spans="6:91" x14ac:dyDescent="0.25">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3"/>
      <c r="AL715" s="113"/>
      <c r="AM715" s="113"/>
      <c r="AN715" s="113"/>
      <c r="AO715" s="113"/>
      <c r="AP715" s="113"/>
      <c r="AQ715" s="113"/>
      <c r="AR715" s="113"/>
      <c r="AS715" s="113"/>
      <c r="AT715" s="113"/>
      <c r="AU715" s="113"/>
      <c r="AV715" s="113"/>
      <c r="AW715" s="113"/>
      <c r="AX715" s="113"/>
      <c r="AY715" s="113"/>
      <c r="AZ715" s="113"/>
      <c r="BA715" s="113"/>
      <c r="BB715" s="113"/>
      <c r="BC715" s="113"/>
      <c r="BD715" s="113"/>
      <c r="BE715" s="113"/>
      <c r="BF715" s="113"/>
      <c r="BG715" s="113"/>
      <c r="BH715" s="113"/>
      <c r="BI715" s="113"/>
      <c r="BJ715" s="113"/>
      <c r="BK715" s="113"/>
      <c r="BL715" s="113"/>
      <c r="BM715" s="113"/>
      <c r="BN715" s="113"/>
      <c r="BO715" s="113"/>
      <c r="BP715" s="113"/>
      <c r="BQ715" s="113"/>
      <c r="BR715" s="113"/>
      <c r="BS715" s="113"/>
      <c r="BT715" s="113"/>
      <c r="BU715" s="113"/>
      <c r="BV715" s="113"/>
      <c r="BW715" s="113"/>
      <c r="BX715" s="113"/>
      <c r="BY715" s="113"/>
      <c r="BZ715" s="113"/>
      <c r="CA715" s="113"/>
      <c r="CB715" s="113"/>
      <c r="CC715" s="113"/>
      <c r="CD715" s="113"/>
      <c r="CE715" s="113"/>
      <c r="CF715" s="113"/>
      <c r="CG715" s="113"/>
      <c r="CH715" s="113"/>
      <c r="CI715" s="113"/>
      <c r="CJ715" s="113"/>
      <c r="CK715" s="113"/>
      <c r="CL715" s="113"/>
      <c r="CM715" s="113"/>
    </row>
    <row r="716" spans="6:91" x14ac:dyDescent="0.25">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3"/>
      <c r="AL716" s="113"/>
      <c r="AM716" s="113"/>
      <c r="AN716" s="113"/>
      <c r="AO716" s="113"/>
      <c r="AP716" s="113"/>
      <c r="AQ716" s="113"/>
      <c r="AR716" s="113"/>
      <c r="AS716" s="113"/>
      <c r="AT716" s="113"/>
      <c r="AU716" s="113"/>
      <c r="AV716" s="113"/>
      <c r="AW716" s="113"/>
      <c r="AX716" s="113"/>
      <c r="AY716" s="113"/>
      <c r="AZ716" s="113"/>
      <c r="BA716" s="113"/>
      <c r="BB716" s="113"/>
      <c r="BC716" s="113"/>
      <c r="BD716" s="113"/>
      <c r="BE716" s="113"/>
      <c r="BF716" s="113"/>
      <c r="BG716" s="113"/>
      <c r="BH716" s="113"/>
      <c r="BI716" s="113"/>
      <c r="BJ716" s="113"/>
      <c r="BK716" s="113"/>
      <c r="BL716" s="113"/>
      <c r="BM716" s="113"/>
      <c r="BN716" s="113"/>
      <c r="BO716" s="113"/>
      <c r="BP716" s="113"/>
      <c r="BQ716" s="113"/>
      <c r="BR716" s="113"/>
      <c r="BS716" s="113"/>
      <c r="BT716" s="113"/>
      <c r="BU716" s="113"/>
      <c r="BV716" s="113"/>
      <c r="BW716" s="113"/>
      <c r="BX716" s="113"/>
      <c r="BY716" s="113"/>
      <c r="BZ716" s="113"/>
      <c r="CA716" s="113"/>
      <c r="CB716" s="113"/>
      <c r="CC716" s="113"/>
      <c r="CD716" s="113"/>
      <c r="CE716" s="113"/>
      <c r="CF716" s="113"/>
      <c r="CG716" s="113"/>
      <c r="CH716" s="113"/>
      <c r="CI716" s="113"/>
      <c r="CJ716" s="113"/>
      <c r="CK716" s="113"/>
      <c r="CL716" s="113"/>
      <c r="CM716" s="113"/>
    </row>
    <row r="717" spans="6:91" x14ac:dyDescent="0.25">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3"/>
      <c r="AL717" s="113"/>
      <c r="AM717" s="113"/>
      <c r="AN717" s="113"/>
      <c r="AO717" s="113"/>
      <c r="AP717" s="113"/>
      <c r="AQ717" s="113"/>
      <c r="AR717" s="113"/>
      <c r="AS717" s="113"/>
      <c r="AT717" s="113"/>
      <c r="AU717" s="113"/>
      <c r="AV717" s="113"/>
      <c r="AW717" s="113"/>
      <c r="AX717" s="113"/>
      <c r="AY717" s="113"/>
      <c r="AZ717" s="113"/>
      <c r="BA717" s="113"/>
      <c r="BB717" s="113"/>
      <c r="BC717" s="113"/>
      <c r="BD717" s="113"/>
      <c r="BE717" s="113"/>
      <c r="BF717" s="113"/>
      <c r="BG717" s="113"/>
      <c r="BH717" s="113"/>
      <c r="BI717" s="113"/>
      <c r="BJ717" s="113"/>
      <c r="BK717" s="113"/>
      <c r="BL717" s="113"/>
      <c r="BM717" s="113"/>
      <c r="BN717" s="113"/>
      <c r="BO717" s="113"/>
      <c r="BP717" s="113"/>
      <c r="BQ717" s="113"/>
      <c r="BR717" s="113"/>
      <c r="BS717" s="113"/>
      <c r="BT717" s="113"/>
      <c r="BU717" s="113"/>
      <c r="BV717" s="113"/>
      <c r="BW717" s="113"/>
      <c r="BX717" s="113"/>
      <c r="BY717" s="113"/>
      <c r="BZ717" s="113"/>
      <c r="CA717" s="113"/>
      <c r="CB717" s="113"/>
      <c r="CC717" s="113"/>
      <c r="CD717" s="113"/>
      <c r="CE717" s="113"/>
      <c r="CF717" s="113"/>
      <c r="CG717" s="113"/>
      <c r="CH717" s="113"/>
      <c r="CI717" s="113"/>
      <c r="CJ717" s="113"/>
      <c r="CK717" s="113"/>
      <c r="CL717" s="113"/>
      <c r="CM717" s="113"/>
    </row>
    <row r="718" spans="6:91" x14ac:dyDescent="0.25">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3"/>
      <c r="AL718" s="113"/>
      <c r="AM718" s="113"/>
      <c r="AN718" s="113"/>
      <c r="AO718" s="113"/>
      <c r="AP718" s="113"/>
      <c r="AQ718" s="113"/>
      <c r="AR718" s="113"/>
      <c r="AS718" s="113"/>
      <c r="AT718" s="113"/>
      <c r="AU718" s="113"/>
      <c r="AV718" s="113"/>
      <c r="AW718" s="113"/>
      <c r="AX718" s="113"/>
      <c r="AY718" s="113"/>
      <c r="AZ718" s="113"/>
      <c r="BA718" s="113"/>
      <c r="BB718" s="113"/>
      <c r="BC718" s="113"/>
      <c r="BD718" s="113"/>
      <c r="BE718" s="113"/>
      <c r="BF718" s="113"/>
      <c r="BG718" s="113"/>
      <c r="BH718" s="113"/>
      <c r="BI718" s="113"/>
      <c r="BJ718" s="113"/>
      <c r="BK718" s="113"/>
      <c r="BL718" s="113"/>
      <c r="BM718" s="113"/>
      <c r="BN718" s="113"/>
      <c r="BO718" s="113"/>
      <c r="BP718" s="113"/>
      <c r="BQ718" s="113"/>
      <c r="BR718" s="113"/>
      <c r="BS718" s="113"/>
      <c r="BT718" s="113"/>
      <c r="BU718" s="113"/>
      <c r="BV718" s="113"/>
      <c r="BW718" s="113"/>
      <c r="BX718" s="113"/>
      <c r="BY718" s="113"/>
      <c r="BZ718" s="113"/>
      <c r="CA718" s="113"/>
      <c r="CB718" s="113"/>
      <c r="CC718" s="113"/>
      <c r="CD718" s="113"/>
      <c r="CE718" s="113"/>
      <c r="CF718" s="113"/>
      <c r="CG718" s="113"/>
      <c r="CH718" s="113"/>
      <c r="CI718" s="113"/>
      <c r="CJ718" s="113"/>
      <c r="CK718" s="113"/>
      <c r="CL718" s="113"/>
      <c r="CM718" s="113"/>
    </row>
    <row r="719" spans="6:91" x14ac:dyDescent="0.25">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3"/>
      <c r="AL719" s="113"/>
      <c r="AM719" s="113"/>
      <c r="AN719" s="113"/>
      <c r="AO719" s="113"/>
      <c r="AP719" s="113"/>
      <c r="AQ719" s="113"/>
      <c r="AR719" s="113"/>
      <c r="AS719" s="113"/>
      <c r="AT719" s="113"/>
      <c r="AU719" s="113"/>
      <c r="AV719" s="113"/>
      <c r="AW719" s="113"/>
      <c r="AX719" s="113"/>
      <c r="AY719" s="113"/>
      <c r="AZ719" s="113"/>
      <c r="BA719" s="113"/>
      <c r="BB719" s="113"/>
      <c r="BC719" s="113"/>
      <c r="BD719" s="113"/>
      <c r="BE719" s="113"/>
      <c r="BF719" s="113"/>
      <c r="BG719" s="113"/>
      <c r="BH719" s="113"/>
      <c r="BI719" s="113"/>
      <c r="BJ719" s="113"/>
      <c r="BK719" s="113"/>
      <c r="BL719" s="113"/>
      <c r="BM719" s="113"/>
      <c r="BN719" s="113"/>
      <c r="BO719" s="113"/>
      <c r="BP719" s="113"/>
      <c r="BQ719" s="113"/>
      <c r="BR719" s="113"/>
      <c r="BS719" s="113"/>
      <c r="BT719" s="113"/>
      <c r="BU719" s="113"/>
      <c r="BV719" s="113"/>
      <c r="BW719" s="113"/>
      <c r="BX719" s="113"/>
      <c r="BY719" s="113"/>
      <c r="BZ719" s="113"/>
      <c r="CA719" s="113"/>
      <c r="CB719" s="113"/>
      <c r="CC719" s="113"/>
      <c r="CD719" s="113"/>
      <c r="CE719" s="113"/>
      <c r="CF719" s="113"/>
      <c r="CG719" s="113"/>
      <c r="CH719" s="113"/>
      <c r="CI719" s="113"/>
      <c r="CJ719" s="113"/>
      <c r="CK719" s="113"/>
      <c r="CL719" s="113"/>
      <c r="CM719" s="113"/>
    </row>
    <row r="720" spans="6:91" x14ac:dyDescent="0.25">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3"/>
      <c r="AL720" s="113"/>
      <c r="AM720" s="113"/>
      <c r="AN720" s="113"/>
      <c r="AO720" s="113"/>
      <c r="AP720" s="113"/>
      <c r="AQ720" s="113"/>
      <c r="AR720" s="113"/>
      <c r="AS720" s="113"/>
      <c r="AT720" s="113"/>
      <c r="AU720" s="113"/>
      <c r="AV720" s="113"/>
      <c r="AW720" s="113"/>
      <c r="AX720" s="113"/>
      <c r="AY720" s="113"/>
      <c r="AZ720" s="113"/>
      <c r="BA720" s="113"/>
      <c r="BB720" s="113"/>
      <c r="BC720" s="113"/>
      <c r="BD720" s="113"/>
      <c r="BE720" s="113"/>
      <c r="BF720" s="113"/>
      <c r="BG720" s="113"/>
      <c r="BH720" s="113"/>
      <c r="BI720" s="113"/>
      <c r="BJ720" s="113"/>
      <c r="BK720" s="113"/>
      <c r="BL720" s="113"/>
      <c r="BM720" s="113"/>
      <c r="BN720" s="113"/>
      <c r="BO720" s="113"/>
      <c r="BP720" s="113"/>
      <c r="BQ720" s="113"/>
      <c r="BR720" s="113"/>
      <c r="BS720" s="113"/>
      <c r="BT720" s="113"/>
      <c r="BU720" s="113"/>
      <c r="BV720" s="113"/>
      <c r="BW720" s="113"/>
      <c r="BX720" s="113"/>
      <c r="BY720" s="113"/>
      <c r="BZ720" s="113"/>
      <c r="CA720" s="113"/>
      <c r="CB720" s="113"/>
      <c r="CC720" s="113"/>
      <c r="CD720" s="113"/>
      <c r="CE720" s="113"/>
      <c r="CF720" s="113"/>
      <c r="CG720" s="113"/>
      <c r="CH720" s="113"/>
      <c r="CI720" s="113"/>
      <c r="CJ720" s="113"/>
      <c r="CK720" s="113"/>
      <c r="CL720" s="113"/>
      <c r="CM720" s="113"/>
    </row>
    <row r="721" spans="6:91" x14ac:dyDescent="0.25">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3"/>
      <c r="AL721" s="113"/>
      <c r="AM721" s="113"/>
      <c r="AN721" s="113"/>
      <c r="AO721" s="113"/>
      <c r="AP721" s="113"/>
      <c r="AQ721" s="113"/>
      <c r="AR721" s="113"/>
      <c r="AS721" s="113"/>
      <c r="AT721" s="113"/>
      <c r="AU721" s="113"/>
      <c r="AV721" s="113"/>
      <c r="AW721" s="113"/>
      <c r="AX721" s="113"/>
      <c r="AY721" s="113"/>
      <c r="AZ721" s="113"/>
      <c r="BA721" s="113"/>
      <c r="BB721" s="113"/>
      <c r="BC721" s="113"/>
      <c r="BD721" s="113"/>
      <c r="BE721" s="113"/>
      <c r="BF721" s="113"/>
      <c r="BG721" s="113"/>
      <c r="BH721" s="113"/>
      <c r="BI721" s="113"/>
      <c r="BJ721" s="113"/>
      <c r="BK721" s="113"/>
      <c r="BL721" s="113"/>
      <c r="BM721" s="113"/>
      <c r="BN721" s="113"/>
      <c r="BO721" s="113"/>
      <c r="BP721" s="113"/>
      <c r="BQ721" s="113"/>
      <c r="BR721" s="113"/>
      <c r="BS721" s="113"/>
      <c r="BT721" s="113"/>
      <c r="BU721" s="113"/>
      <c r="BV721" s="113"/>
      <c r="BW721" s="113"/>
      <c r="BX721" s="113"/>
      <c r="BY721" s="113"/>
      <c r="BZ721" s="113"/>
      <c r="CA721" s="113"/>
      <c r="CB721" s="113"/>
      <c r="CC721" s="113"/>
      <c r="CD721" s="113"/>
      <c r="CE721" s="113"/>
      <c r="CF721" s="113"/>
      <c r="CG721" s="113"/>
      <c r="CH721" s="113"/>
      <c r="CI721" s="113"/>
      <c r="CJ721" s="113"/>
      <c r="CK721" s="113"/>
      <c r="CL721" s="113"/>
      <c r="CM721" s="113"/>
    </row>
    <row r="722" spans="6:91" x14ac:dyDescent="0.25">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3"/>
      <c r="AL722" s="113"/>
      <c r="AM722" s="113"/>
      <c r="AN722" s="113"/>
      <c r="AO722" s="113"/>
      <c r="AP722" s="113"/>
      <c r="AQ722" s="113"/>
      <c r="AR722" s="113"/>
      <c r="AS722" s="113"/>
      <c r="AT722" s="113"/>
      <c r="AU722" s="113"/>
      <c r="AV722" s="113"/>
      <c r="AW722" s="113"/>
      <c r="AX722" s="113"/>
      <c r="AY722" s="113"/>
      <c r="AZ722" s="113"/>
      <c r="BA722" s="113"/>
      <c r="BB722" s="113"/>
      <c r="BC722" s="113"/>
      <c r="BD722" s="113"/>
      <c r="BE722" s="113"/>
      <c r="BF722" s="113"/>
      <c r="BG722" s="113"/>
      <c r="BH722" s="113"/>
      <c r="BI722" s="113"/>
      <c r="BJ722" s="113"/>
      <c r="BK722" s="113"/>
      <c r="BL722" s="113"/>
      <c r="BM722" s="113"/>
      <c r="BN722" s="113"/>
      <c r="BO722" s="113"/>
      <c r="BP722" s="113"/>
      <c r="BQ722" s="113"/>
      <c r="BR722" s="113"/>
      <c r="BS722" s="113"/>
      <c r="BT722" s="113"/>
      <c r="BU722" s="113"/>
      <c r="BV722" s="113"/>
      <c r="BW722" s="113"/>
      <c r="BX722" s="113"/>
      <c r="BY722" s="113"/>
      <c r="BZ722" s="113"/>
      <c r="CA722" s="113"/>
      <c r="CB722" s="113"/>
      <c r="CC722" s="113"/>
      <c r="CD722" s="113"/>
      <c r="CE722" s="113"/>
      <c r="CF722" s="113"/>
      <c r="CG722" s="113"/>
      <c r="CH722" s="113"/>
      <c r="CI722" s="113"/>
      <c r="CJ722" s="113"/>
      <c r="CK722" s="113"/>
      <c r="CL722" s="113"/>
      <c r="CM722" s="113"/>
    </row>
    <row r="723" spans="6:91" x14ac:dyDescent="0.25">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3"/>
      <c r="AL723" s="113"/>
      <c r="AM723" s="113"/>
      <c r="AN723" s="113"/>
      <c r="AO723" s="113"/>
      <c r="AP723" s="113"/>
      <c r="AQ723" s="113"/>
      <c r="AR723" s="113"/>
      <c r="AS723" s="113"/>
      <c r="AT723" s="113"/>
      <c r="AU723" s="113"/>
      <c r="AV723" s="113"/>
      <c r="AW723" s="113"/>
      <c r="AX723" s="113"/>
      <c r="AY723" s="113"/>
      <c r="AZ723" s="113"/>
      <c r="BA723" s="113"/>
      <c r="BB723" s="113"/>
      <c r="BC723" s="113"/>
      <c r="BD723" s="113"/>
      <c r="BE723" s="113"/>
      <c r="BF723" s="113"/>
      <c r="BG723" s="113"/>
      <c r="BH723" s="113"/>
      <c r="BI723" s="113"/>
      <c r="BJ723" s="113"/>
      <c r="BK723" s="113"/>
      <c r="BL723" s="113"/>
      <c r="BM723" s="113"/>
      <c r="BN723" s="113"/>
      <c r="BO723" s="113"/>
      <c r="BP723" s="113"/>
      <c r="BQ723" s="113"/>
      <c r="BR723" s="113"/>
      <c r="BS723" s="113"/>
      <c r="BT723" s="113"/>
      <c r="BU723" s="113"/>
      <c r="BV723" s="113"/>
      <c r="BW723" s="113"/>
      <c r="BX723" s="113"/>
      <c r="BY723" s="113"/>
      <c r="BZ723" s="113"/>
      <c r="CA723" s="113"/>
      <c r="CB723" s="113"/>
      <c r="CC723" s="113"/>
      <c r="CD723" s="113"/>
      <c r="CE723" s="113"/>
      <c r="CF723" s="113"/>
      <c r="CG723" s="113"/>
      <c r="CH723" s="113"/>
      <c r="CI723" s="113"/>
      <c r="CJ723" s="113"/>
      <c r="CK723" s="113"/>
      <c r="CL723" s="113"/>
      <c r="CM723" s="113"/>
    </row>
    <row r="724" spans="6:91" x14ac:dyDescent="0.25">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3"/>
      <c r="AL724" s="113"/>
      <c r="AM724" s="113"/>
      <c r="AN724" s="113"/>
      <c r="AO724" s="113"/>
      <c r="AP724" s="113"/>
      <c r="AQ724" s="113"/>
      <c r="AR724" s="113"/>
      <c r="AS724" s="113"/>
      <c r="AT724" s="113"/>
      <c r="AU724" s="113"/>
      <c r="AV724" s="113"/>
      <c r="AW724" s="113"/>
      <c r="AX724" s="113"/>
      <c r="AY724" s="113"/>
      <c r="AZ724" s="113"/>
      <c r="BA724" s="113"/>
      <c r="BB724" s="113"/>
      <c r="BC724" s="113"/>
      <c r="BD724" s="113"/>
      <c r="BE724" s="113"/>
      <c r="BF724" s="113"/>
      <c r="BG724" s="113"/>
      <c r="BH724" s="113"/>
      <c r="BI724" s="113"/>
      <c r="BJ724" s="113"/>
      <c r="BK724" s="113"/>
      <c r="BL724" s="113"/>
      <c r="BM724" s="113"/>
      <c r="BN724" s="113"/>
      <c r="BO724" s="113"/>
      <c r="BP724" s="113"/>
      <c r="BQ724" s="113"/>
      <c r="BR724" s="113"/>
      <c r="BS724" s="113"/>
      <c r="BT724" s="113"/>
      <c r="BU724" s="113"/>
      <c r="BV724" s="113"/>
      <c r="BW724" s="113"/>
      <c r="BX724" s="113"/>
      <c r="BY724" s="113"/>
      <c r="BZ724" s="113"/>
      <c r="CA724" s="113"/>
      <c r="CB724" s="113"/>
      <c r="CC724" s="113"/>
      <c r="CD724" s="113"/>
      <c r="CE724" s="113"/>
      <c r="CF724" s="113"/>
      <c r="CG724" s="113"/>
      <c r="CH724" s="113"/>
      <c r="CI724" s="113"/>
      <c r="CJ724" s="113"/>
      <c r="CK724" s="113"/>
      <c r="CL724" s="113"/>
      <c r="CM724" s="113"/>
    </row>
    <row r="725" spans="6:91" x14ac:dyDescent="0.25">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3"/>
      <c r="AL725" s="113"/>
      <c r="AM725" s="113"/>
      <c r="AN725" s="113"/>
      <c r="AO725" s="113"/>
      <c r="AP725" s="113"/>
      <c r="AQ725" s="113"/>
      <c r="AR725" s="113"/>
      <c r="AS725" s="113"/>
      <c r="AT725" s="113"/>
      <c r="AU725" s="113"/>
      <c r="AV725" s="113"/>
      <c r="AW725" s="113"/>
      <c r="AX725" s="113"/>
      <c r="AY725" s="113"/>
      <c r="AZ725" s="113"/>
      <c r="BA725" s="113"/>
      <c r="BB725" s="113"/>
      <c r="BC725" s="113"/>
      <c r="BD725" s="113"/>
      <c r="BE725" s="113"/>
      <c r="BF725" s="113"/>
      <c r="BG725" s="113"/>
      <c r="BH725" s="113"/>
      <c r="BI725" s="113"/>
      <c r="BJ725" s="113"/>
      <c r="BK725" s="113"/>
      <c r="BL725" s="113"/>
      <c r="BM725" s="113"/>
      <c r="BN725" s="113"/>
      <c r="BO725" s="113"/>
      <c r="BP725" s="113"/>
      <c r="BQ725" s="113"/>
      <c r="BR725" s="113"/>
      <c r="BS725" s="113"/>
      <c r="BT725" s="113"/>
      <c r="BU725" s="113"/>
      <c r="BV725" s="113"/>
      <c r="BW725" s="113"/>
      <c r="BX725" s="113"/>
      <c r="BY725" s="113"/>
      <c r="BZ725" s="113"/>
      <c r="CA725" s="113"/>
      <c r="CB725" s="113"/>
      <c r="CC725" s="113"/>
      <c r="CD725" s="113"/>
      <c r="CE725" s="113"/>
      <c r="CF725" s="113"/>
      <c r="CG725" s="113"/>
      <c r="CH725" s="113"/>
      <c r="CI725" s="113"/>
      <c r="CJ725" s="113"/>
      <c r="CK725" s="113"/>
      <c r="CL725" s="113"/>
      <c r="CM725" s="113"/>
    </row>
    <row r="726" spans="6:91" x14ac:dyDescent="0.25">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113"/>
      <c r="AM726" s="113"/>
      <c r="AN726" s="113"/>
      <c r="AO726" s="113"/>
      <c r="AP726" s="113"/>
      <c r="AQ726" s="113"/>
      <c r="AR726" s="113"/>
      <c r="AS726" s="113"/>
      <c r="AT726" s="113"/>
      <c r="AU726" s="113"/>
      <c r="AV726" s="113"/>
      <c r="AW726" s="113"/>
      <c r="AX726" s="113"/>
      <c r="AY726" s="113"/>
      <c r="AZ726" s="113"/>
      <c r="BA726" s="113"/>
      <c r="BB726" s="113"/>
      <c r="BC726" s="113"/>
      <c r="BD726" s="113"/>
      <c r="BE726" s="113"/>
      <c r="BF726" s="113"/>
      <c r="BG726" s="113"/>
      <c r="BH726" s="113"/>
      <c r="BI726" s="113"/>
      <c r="BJ726" s="113"/>
      <c r="BK726" s="113"/>
      <c r="BL726" s="113"/>
      <c r="BM726" s="113"/>
      <c r="BN726" s="113"/>
      <c r="BO726" s="113"/>
      <c r="BP726" s="113"/>
      <c r="BQ726" s="113"/>
      <c r="BR726" s="113"/>
      <c r="BS726" s="113"/>
      <c r="BT726" s="113"/>
      <c r="BU726" s="113"/>
      <c r="BV726" s="113"/>
      <c r="BW726" s="113"/>
      <c r="BX726" s="113"/>
      <c r="BY726" s="113"/>
      <c r="BZ726" s="113"/>
      <c r="CA726" s="113"/>
      <c r="CB726" s="113"/>
      <c r="CC726" s="113"/>
      <c r="CD726" s="113"/>
      <c r="CE726" s="113"/>
      <c r="CF726" s="113"/>
      <c r="CG726" s="113"/>
      <c r="CH726" s="113"/>
      <c r="CI726" s="113"/>
      <c r="CJ726" s="113"/>
      <c r="CK726" s="113"/>
      <c r="CL726" s="113"/>
      <c r="CM726" s="113"/>
    </row>
    <row r="727" spans="6:91" x14ac:dyDescent="0.25">
      <c r="F727" s="113"/>
      <c r="G727" s="113"/>
      <c r="H727" s="113"/>
      <c r="I727" s="113"/>
      <c r="J727" s="113"/>
      <c r="K727" s="113"/>
      <c r="L727" s="113"/>
      <c r="M727" s="113"/>
      <c r="N727" s="113"/>
      <c r="O727" s="113"/>
      <c r="P727" s="113"/>
      <c r="Q727" s="113"/>
      <c r="R727" s="113"/>
      <c r="S727" s="113"/>
      <c r="T727" s="113"/>
      <c r="U727" s="113"/>
      <c r="V727" s="113"/>
      <c r="W727" s="113"/>
      <c r="X727" s="113"/>
      <c r="Y727" s="113"/>
      <c r="Z727" s="113"/>
      <c r="AA727" s="113"/>
      <c r="AB727" s="113"/>
      <c r="AC727" s="113"/>
      <c r="AD727" s="113"/>
      <c r="AE727" s="113"/>
      <c r="AF727" s="113"/>
      <c r="AG727" s="113"/>
      <c r="AH727" s="113"/>
      <c r="AI727" s="113"/>
      <c r="AJ727" s="113"/>
      <c r="AK727" s="113"/>
      <c r="AL727" s="113"/>
      <c r="AM727" s="113"/>
      <c r="AN727" s="113"/>
      <c r="AO727" s="113"/>
      <c r="AP727" s="113"/>
      <c r="AQ727" s="113"/>
      <c r="AR727" s="113"/>
      <c r="AS727" s="113"/>
      <c r="AT727" s="113"/>
      <c r="AU727" s="113"/>
      <c r="AV727" s="113"/>
      <c r="AW727" s="113"/>
      <c r="AX727" s="113"/>
      <c r="AY727" s="113"/>
      <c r="AZ727" s="113"/>
      <c r="BA727" s="113"/>
      <c r="BB727" s="113"/>
      <c r="BC727" s="113"/>
      <c r="BD727" s="113"/>
      <c r="BE727" s="113"/>
      <c r="BF727" s="113"/>
      <c r="BG727" s="113"/>
      <c r="BH727" s="113"/>
      <c r="BI727" s="113"/>
      <c r="BJ727" s="113"/>
      <c r="BK727" s="113"/>
      <c r="BL727" s="113"/>
      <c r="BM727" s="113"/>
      <c r="BN727" s="113"/>
      <c r="BO727" s="113"/>
      <c r="BP727" s="113"/>
      <c r="BQ727" s="113"/>
      <c r="BR727" s="113"/>
      <c r="BS727" s="113"/>
      <c r="BT727" s="113"/>
      <c r="BU727" s="113"/>
      <c r="BV727" s="113"/>
      <c r="BW727" s="113"/>
      <c r="BX727" s="113"/>
      <c r="BY727" s="113"/>
      <c r="BZ727" s="113"/>
      <c r="CA727" s="113"/>
      <c r="CB727" s="113"/>
      <c r="CC727" s="113"/>
      <c r="CD727" s="113"/>
      <c r="CE727" s="113"/>
      <c r="CF727" s="113"/>
      <c r="CG727" s="113"/>
      <c r="CH727" s="113"/>
      <c r="CI727" s="113"/>
      <c r="CJ727" s="113"/>
      <c r="CK727" s="113"/>
      <c r="CL727" s="113"/>
      <c r="CM727" s="113"/>
    </row>
    <row r="728" spans="6:91" x14ac:dyDescent="0.25">
      <c r="F728" s="113"/>
      <c r="G728" s="113"/>
      <c r="H728" s="113"/>
      <c r="I728" s="113"/>
      <c r="J728" s="113"/>
      <c r="K728" s="113"/>
      <c r="L728" s="113"/>
      <c r="M728" s="113"/>
      <c r="N728" s="113"/>
      <c r="O728" s="113"/>
      <c r="P728" s="113"/>
      <c r="Q728" s="113"/>
      <c r="R728" s="113"/>
      <c r="S728" s="113"/>
      <c r="T728" s="113"/>
      <c r="U728" s="113"/>
      <c r="V728" s="113"/>
      <c r="W728" s="113"/>
      <c r="X728" s="113"/>
      <c r="Y728" s="113"/>
      <c r="Z728" s="113"/>
      <c r="AA728" s="113"/>
      <c r="AB728" s="113"/>
      <c r="AC728" s="113"/>
      <c r="AD728" s="113"/>
      <c r="AE728" s="113"/>
      <c r="AF728" s="113"/>
      <c r="AG728" s="113"/>
      <c r="AH728" s="113"/>
      <c r="AI728" s="113"/>
      <c r="AJ728" s="113"/>
      <c r="AK728" s="113"/>
      <c r="AL728" s="113"/>
      <c r="AM728" s="113"/>
      <c r="AN728" s="113"/>
      <c r="AO728" s="113"/>
      <c r="AP728" s="113"/>
      <c r="AQ728" s="113"/>
      <c r="AR728" s="113"/>
      <c r="AS728" s="113"/>
      <c r="AT728" s="113"/>
      <c r="AU728" s="113"/>
      <c r="AV728" s="113"/>
      <c r="AW728" s="113"/>
      <c r="AX728" s="113"/>
      <c r="AY728" s="113"/>
      <c r="AZ728" s="113"/>
      <c r="BA728" s="113"/>
      <c r="BB728" s="113"/>
      <c r="BC728" s="113"/>
      <c r="BD728" s="113"/>
      <c r="BE728" s="113"/>
      <c r="BF728" s="113"/>
      <c r="BG728" s="113"/>
      <c r="BH728" s="113"/>
      <c r="BI728" s="113"/>
      <c r="BJ728" s="113"/>
      <c r="BK728" s="113"/>
      <c r="BL728" s="113"/>
      <c r="BM728" s="113"/>
      <c r="BN728" s="113"/>
      <c r="BO728" s="113"/>
      <c r="BP728" s="113"/>
      <c r="BQ728" s="113"/>
      <c r="BR728" s="113"/>
      <c r="BS728" s="113"/>
      <c r="BT728" s="113"/>
      <c r="BU728" s="113"/>
      <c r="BV728" s="113"/>
      <c r="BW728" s="113"/>
      <c r="BX728" s="113"/>
      <c r="BY728" s="113"/>
      <c r="BZ728" s="113"/>
      <c r="CA728" s="113"/>
      <c r="CB728" s="113"/>
      <c r="CC728" s="113"/>
      <c r="CD728" s="113"/>
      <c r="CE728" s="113"/>
      <c r="CF728" s="113"/>
      <c r="CG728" s="113"/>
      <c r="CH728" s="113"/>
      <c r="CI728" s="113"/>
      <c r="CJ728" s="113"/>
      <c r="CK728" s="113"/>
      <c r="CL728" s="113"/>
      <c r="CM728" s="113"/>
    </row>
    <row r="729" spans="6:91" x14ac:dyDescent="0.25">
      <c r="F729" s="113"/>
      <c r="G729" s="113"/>
      <c r="H729" s="113"/>
      <c r="I729" s="113"/>
      <c r="J729" s="113"/>
      <c r="K729" s="113"/>
      <c r="L729" s="113"/>
      <c r="M729" s="113"/>
      <c r="N729" s="113"/>
      <c r="O729" s="113"/>
      <c r="P729" s="113"/>
      <c r="Q729" s="113"/>
      <c r="R729" s="113"/>
      <c r="S729" s="113"/>
      <c r="T729" s="113"/>
      <c r="U729" s="113"/>
      <c r="V729" s="113"/>
      <c r="W729" s="113"/>
      <c r="X729" s="113"/>
      <c r="Y729" s="113"/>
      <c r="Z729" s="113"/>
      <c r="AA729" s="113"/>
      <c r="AB729" s="113"/>
      <c r="AC729" s="113"/>
      <c r="AD729" s="113"/>
      <c r="AE729" s="113"/>
      <c r="AF729" s="113"/>
      <c r="AG729" s="113"/>
      <c r="AH729" s="113"/>
      <c r="AI729" s="113"/>
      <c r="AJ729" s="113"/>
      <c r="AK729" s="113"/>
      <c r="AL729" s="113"/>
      <c r="AM729" s="113"/>
      <c r="AN729" s="113"/>
      <c r="AO729" s="113"/>
      <c r="AP729" s="113"/>
      <c r="AQ729" s="113"/>
      <c r="AR729" s="113"/>
      <c r="AS729" s="113"/>
      <c r="AT729" s="113"/>
      <c r="AU729" s="113"/>
      <c r="AV729" s="113"/>
      <c r="AW729" s="113"/>
      <c r="AX729" s="113"/>
      <c r="AY729" s="113"/>
      <c r="AZ729" s="113"/>
      <c r="BA729" s="113"/>
      <c r="BB729" s="113"/>
      <c r="BC729" s="113"/>
      <c r="BD729" s="113"/>
      <c r="BE729" s="113"/>
      <c r="BF729" s="113"/>
      <c r="BG729" s="113"/>
      <c r="BH729" s="113"/>
      <c r="BI729" s="113"/>
      <c r="BJ729" s="113"/>
      <c r="BK729" s="113"/>
      <c r="BL729" s="113"/>
      <c r="BM729" s="113"/>
      <c r="BN729" s="113"/>
      <c r="BO729" s="113"/>
      <c r="BP729" s="113"/>
      <c r="BQ729" s="113"/>
      <c r="BR729" s="113"/>
      <c r="BS729" s="113"/>
      <c r="BT729" s="113"/>
      <c r="BU729" s="113"/>
      <c r="BV729" s="113"/>
      <c r="BW729" s="113"/>
      <c r="BX729" s="113"/>
      <c r="BY729" s="113"/>
      <c r="BZ729" s="113"/>
      <c r="CA729" s="113"/>
      <c r="CB729" s="113"/>
      <c r="CC729" s="113"/>
      <c r="CD729" s="113"/>
      <c r="CE729" s="113"/>
      <c r="CF729" s="113"/>
      <c r="CG729" s="113"/>
      <c r="CH729" s="113"/>
      <c r="CI729" s="113"/>
      <c r="CJ729" s="113"/>
      <c r="CK729" s="113"/>
      <c r="CL729" s="113"/>
      <c r="CM729" s="113"/>
    </row>
    <row r="730" spans="6:91" x14ac:dyDescent="0.25">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3"/>
      <c r="AL730" s="113"/>
      <c r="AM730" s="113"/>
      <c r="AN730" s="113"/>
      <c r="AO730" s="113"/>
      <c r="AP730" s="113"/>
      <c r="AQ730" s="113"/>
      <c r="AR730" s="113"/>
      <c r="AS730" s="113"/>
      <c r="AT730" s="113"/>
      <c r="AU730" s="113"/>
      <c r="AV730" s="113"/>
      <c r="AW730" s="113"/>
      <c r="AX730" s="113"/>
      <c r="AY730" s="113"/>
      <c r="AZ730" s="113"/>
      <c r="BA730" s="113"/>
      <c r="BB730" s="113"/>
      <c r="BC730" s="113"/>
      <c r="BD730" s="113"/>
      <c r="BE730" s="113"/>
      <c r="BF730" s="113"/>
      <c r="BG730" s="113"/>
      <c r="BH730" s="113"/>
      <c r="BI730" s="113"/>
      <c r="BJ730" s="113"/>
      <c r="BK730" s="113"/>
      <c r="BL730" s="113"/>
      <c r="BM730" s="113"/>
      <c r="BN730" s="113"/>
      <c r="BO730" s="113"/>
      <c r="BP730" s="113"/>
      <c r="BQ730" s="113"/>
      <c r="BR730" s="113"/>
      <c r="BS730" s="113"/>
      <c r="BT730" s="113"/>
      <c r="BU730" s="113"/>
      <c r="BV730" s="113"/>
      <c r="BW730" s="113"/>
      <c r="BX730" s="113"/>
      <c r="BY730" s="113"/>
      <c r="BZ730" s="113"/>
      <c r="CA730" s="113"/>
      <c r="CB730" s="113"/>
      <c r="CC730" s="113"/>
      <c r="CD730" s="113"/>
      <c r="CE730" s="113"/>
      <c r="CF730" s="113"/>
      <c r="CG730" s="113"/>
      <c r="CH730" s="113"/>
      <c r="CI730" s="113"/>
      <c r="CJ730" s="113"/>
      <c r="CK730" s="113"/>
      <c r="CL730" s="113"/>
      <c r="CM730" s="113"/>
    </row>
    <row r="731" spans="6:91" x14ac:dyDescent="0.25">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3"/>
      <c r="AL731" s="113"/>
      <c r="AM731" s="113"/>
      <c r="AN731" s="113"/>
      <c r="AO731" s="113"/>
      <c r="AP731" s="113"/>
      <c r="AQ731" s="113"/>
      <c r="AR731" s="113"/>
      <c r="AS731" s="113"/>
      <c r="AT731" s="113"/>
      <c r="AU731" s="113"/>
      <c r="AV731" s="113"/>
      <c r="AW731" s="113"/>
      <c r="AX731" s="113"/>
      <c r="AY731" s="113"/>
      <c r="AZ731" s="113"/>
      <c r="BA731" s="113"/>
      <c r="BB731" s="113"/>
      <c r="BC731" s="113"/>
      <c r="BD731" s="113"/>
      <c r="BE731" s="113"/>
      <c r="BF731" s="113"/>
      <c r="BG731" s="113"/>
      <c r="BH731" s="113"/>
      <c r="BI731" s="113"/>
      <c r="BJ731" s="113"/>
      <c r="BK731" s="113"/>
      <c r="BL731" s="113"/>
      <c r="BM731" s="113"/>
      <c r="BN731" s="113"/>
      <c r="BO731" s="113"/>
      <c r="BP731" s="113"/>
      <c r="BQ731" s="113"/>
      <c r="BR731" s="113"/>
      <c r="BS731" s="113"/>
      <c r="BT731" s="113"/>
      <c r="BU731" s="113"/>
      <c r="BV731" s="113"/>
      <c r="BW731" s="113"/>
      <c r="BX731" s="113"/>
      <c r="BY731" s="113"/>
      <c r="BZ731" s="113"/>
      <c r="CA731" s="113"/>
      <c r="CB731" s="113"/>
      <c r="CC731" s="113"/>
      <c r="CD731" s="113"/>
      <c r="CE731" s="113"/>
      <c r="CF731" s="113"/>
      <c r="CG731" s="113"/>
      <c r="CH731" s="113"/>
      <c r="CI731" s="113"/>
      <c r="CJ731" s="113"/>
      <c r="CK731" s="113"/>
      <c r="CL731" s="113"/>
      <c r="CM731" s="113"/>
    </row>
    <row r="732" spans="6:91" x14ac:dyDescent="0.25">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3"/>
      <c r="AL732" s="113"/>
      <c r="AM732" s="113"/>
      <c r="AN732" s="113"/>
      <c r="AO732" s="113"/>
      <c r="AP732" s="113"/>
      <c r="AQ732" s="113"/>
      <c r="AR732" s="113"/>
      <c r="AS732" s="113"/>
      <c r="AT732" s="113"/>
      <c r="AU732" s="113"/>
      <c r="AV732" s="113"/>
      <c r="AW732" s="113"/>
      <c r="AX732" s="113"/>
      <c r="AY732" s="113"/>
      <c r="AZ732" s="113"/>
      <c r="BA732" s="113"/>
      <c r="BB732" s="113"/>
      <c r="BC732" s="113"/>
      <c r="BD732" s="113"/>
      <c r="BE732" s="113"/>
      <c r="BF732" s="113"/>
      <c r="BG732" s="113"/>
      <c r="BH732" s="113"/>
      <c r="BI732" s="113"/>
      <c r="BJ732" s="113"/>
      <c r="BK732" s="113"/>
      <c r="BL732" s="113"/>
      <c r="BM732" s="113"/>
      <c r="BN732" s="113"/>
      <c r="BO732" s="113"/>
      <c r="BP732" s="113"/>
      <c r="BQ732" s="113"/>
      <c r="BR732" s="113"/>
      <c r="BS732" s="113"/>
      <c r="BT732" s="113"/>
      <c r="BU732" s="113"/>
      <c r="BV732" s="113"/>
      <c r="BW732" s="113"/>
      <c r="BX732" s="113"/>
      <c r="BY732" s="113"/>
      <c r="BZ732" s="113"/>
      <c r="CA732" s="113"/>
      <c r="CB732" s="113"/>
      <c r="CC732" s="113"/>
      <c r="CD732" s="113"/>
      <c r="CE732" s="113"/>
      <c r="CF732" s="113"/>
      <c r="CG732" s="113"/>
      <c r="CH732" s="113"/>
      <c r="CI732" s="113"/>
      <c r="CJ732" s="113"/>
      <c r="CK732" s="113"/>
      <c r="CL732" s="113"/>
      <c r="CM732" s="113"/>
    </row>
    <row r="733" spans="6:91" x14ac:dyDescent="0.25">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3"/>
      <c r="AL733" s="113"/>
      <c r="AM733" s="113"/>
      <c r="AN733" s="113"/>
      <c r="AO733" s="113"/>
      <c r="AP733" s="113"/>
      <c r="AQ733" s="113"/>
      <c r="AR733" s="113"/>
      <c r="AS733" s="113"/>
      <c r="AT733" s="113"/>
      <c r="AU733" s="113"/>
      <c r="AV733" s="113"/>
      <c r="AW733" s="113"/>
      <c r="AX733" s="113"/>
      <c r="AY733" s="113"/>
      <c r="AZ733" s="113"/>
      <c r="BA733" s="113"/>
      <c r="BB733" s="113"/>
      <c r="BC733" s="113"/>
      <c r="BD733" s="113"/>
      <c r="BE733" s="113"/>
      <c r="BF733" s="113"/>
      <c r="BG733" s="113"/>
      <c r="BH733" s="113"/>
      <c r="BI733" s="113"/>
      <c r="BJ733" s="113"/>
      <c r="BK733" s="113"/>
      <c r="BL733" s="113"/>
      <c r="BM733" s="113"/>
      <c r="BN733" s="113"/>
      <c r="BO733" s="113"/>
      <c r="BP733" s="113"/>
      <c r="BQ733" s="113"/>
      <c r="BR733" s="113"/>
      <c r="BS733" s="113"/>
      <c r="BT733" s="113"/>
      <c r="BU733" s="113"/>
      <c r="BV733" s="113"/>
      <c r="BW733" s="113"/>
      <c r="BX733" s="113"/>
      <c r="BY733" s="113"/>
      <c r="BZ733" s="113"/>
      <c r="CA733" s="113"/>
      <c r="CB733" s="113"/>
      <c r="CC733" s="113"/>
      <c r="CD733" s="113"/>
      <c r="CE733" s="113"/>
      <c r="CF733" s="113"/>
      <c r="CG733" s="113"/>
      <c r="CH733" s="113"/>
      <c r="CI733" s="113"/>
      <c r="CJ733" s="113"/>
      <c r="CK733" s="113"/>
      <c r="CL733" s="113"/>
      <c r="CM733" s="113"/>
    </row>
    <row r="734" spans="6:91" x14ac:dyDescent="0.25">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3"/>
      <c r="AL734" s="113"/>
      <c r="AM734" s="113"/>
      <c r="AN734" s="113"/>
      <c r="AO734" s="113"/>
      <c r="AP734" s="113"/>
      <c r="AQ734" s="113"/>
      <c r="AR734" s="113"/>
      <c r="AS734" s="113"/>
      <c r="AT734" s="113"/>
      <c r="AU734" s="113"/>
      <c r="AV734" s="113"/>
      <c r="AW734" s="113"/>
      <c r="AX734" s="113"/>
      <c r="AY734" s="113"/>
      <c r="AZ734" s="113"/>
      <c r="BA734" s="113"/>
      <c r="BB734" s="113"/>
      <c r="BC734" s="113"/>
      <c r="BD734" s="113"/>
      <c r="BE734" s="113"/>
      <c r="BF734" s="113"/>
      <c r="BG734" s="113"/>
      <c r="BH734" s="113"/>
      <c r="BI734" s="113"/>
      <c r="BJ734" s="113"/>
      <c r="BK734" s="113"/>
      <c r="BL734" s="113"/>
      <c r="BM734" s="113"/>
      <c r="BN734" s="113"/>
      <c r="BO734" s="113"/>
      <c r="BP734" s="113"/>
      <c r="BQ734" s="113"/>
      <c r="BR734" s="113"/>
      <c r="BS734" s="113"/>
      <c r="BT734" s="113"/>
      <c r="BU734" s="113"/>
      <c r="BV734" s="113"/>
      <c r="BW734" s="113"/>
      <c r="BX734" s="113"/>
      <c r="BY734" s="113"/>
      <c r="BZ734" s="113"/>
      <c r="CA734" s="113"/>
      <c r="CB734" s="113"/>
      <c r="CC734" s="113"/>
      <c r="CD734" s="113"/>
      <c r="CE734" s="113"/>
      <c r="CF734" s="113"/>
      <c r="CG734" s="113"/>
      <c r="CH734" s="113"/>
      <c r="CI734" s="113"/>
      <c r="CJ734" s="113"/>
      <c r="CK734" s="113"/>
      <c r="CL734" s="113"/>
      <c r="CM734" s="113"/>
    </row>
    <row r="735" spans="6:91" x14ac:dyDescent="0.25">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3"/>
      <c r="AL735" s="113"/>
      <c r="AM735" s="113"/>
      <c r="AN735" s="113"/>
      <c r="AO735" s="113"/>
      <c r="AP735" s="113"/>
      <c r="AQ735" s="113"/>
      <c r="AR735" s="113"/>
      <c r="AS735" s="113"/>
      <c r="AT735" s="113"/>
      <c r="AU735" s="113"/>
      <c r="AV735" s="113"/>
      <c r="AW735" s="113"/>
      <c r="AX735" s="113"/>
      <c r="AY735" s="113"/>
      <c r="AZ735" s="113"/>
      <c r="BA735" s="113"/>
      <c r="BB735" s="113"/>
      <c r="BC735" s="113"/>
      <c r="BD735" s="113"/>
      <c r="BE735" s="113"/>
      <c r="BF735" s="113"/>
      <c r="BG735" s="113"/>
      <c r="BH735" s="113"/>
      <c r="BI735" s="113"/>
      <c r="BJ735" s="113"/>
      <c r="BK735" s="113"/>
      <c r="BL735" s="113"/>
      <c r="BM735" s="113"/>
      <c r="BN735" s="113"/>
      <c r="BO735" s="113"/>
      <c r="BP735" s="113"/>
      <c r="BQ735" s="113"/>
      <c r="BR735" s="113"/>
      <c r="BS735" s="113"/>
      <c r="BT735" s="113"/>
      <c r="BU735" s="113"/>
      <c r="BV735" s="113"/>
      <c r="BW735" s="113"/>
      <c r="BX735" s="113"/>
      <c r="BY735" s="113"/>
      <c r="BZ735" s="113"/>
      <c r="CA735" s="113"/>
      <c r="CB735" s="113"/>
      <c r="CC735" s="113"/>
      <c r="CD735" s="113"/>
      <c r="CE735" s="113"/>
      <c r="CF735" s="113"/>
      <c r="CG735" s="113"/>
      <c r="CH735" s="113"/>
      <c r="CI735" s="113"/>
      <c r="CJ735" s="113"/>
      <c r="CK735" s="113"/>
      <c r="CL735" s="113"/>
      <c r="CM735" s="113"/>
    </row>
    <row r="736" spans="6:91" x14ac:dyDescent="0.25">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3"/>
      <c r="AL736" s="113"/>
      <c r="AM736" s="113"/>
      <c r="AN736" s="113"/>
      <c r="AO736" s="113"/>
      <c r="AP736" s="113"/>
      <c r="AQ736" s="113"/>
      <c r="AR736" s="113"/>
      <c r="AS736" s="113"/>
      <c r="AT736" s="113"/>
      <c r="AU736" s="113"/>
      <c r="AV736" s="113"/>
      <c r="AW736" s="113"/>
      <c r="AX736" s="113"/>
      <c r="AY736" s="113"/>
      <c r="AZ736" s="113"/>
      <c r="BA736" s="113"/>
      <c r="BB736" s="113"/>
      <c r="BC736" s="113"/>
      <c r="BD736" s="113"/>
      <c r="BE736" s="113"/>
      <c r="BF736" s="113"/>
      <c r="BG736" s="113"/>
      <c r="BH736" s="113"/>
      <c r="BI736" s="113"/>
      <c r="BJ736" s="113"/>
      <c r="BK736" s="113"/>
      <c r="BL736" s="113"/>
      <c r="BM736" s="113"/>
      <c r="BN736" s="113"/>
      <c r="BO736" s="113"/>
      <c r="BP736" s="113"/>
      <c r="BQ736" s="113"/>
      <c r="BR736" s="113"/>
      <c r="BS736" s="113"/>
      <c r="BT736" s="113"/>
      <c r="BU736" s="113"/>
      <c r="BV736" s="113"/>
      <c r="BW736" s="113"/>
      <c r="BX736" s="113"/>
      <c r="BY736" s="113"/>
      <c r="BZ736" s="113"/>
      <c r="CA736" s="113"/>
      <c r="CB736" s="113"/>
      <c r="CC736" s="113"/>
      <c r="CD736" s="113"/>
      <c r="CE736" s="113"/>
      <c r="CF736" s="113"/>
      <c r="CG736" s="113"/>
      <c r="CH736" s="113"/>
      <c r="CI736" s="113"/>
      <c r="CJ736" s="113"/>
      <c r="CK736" s="113"/>
      <c r="CL736" s="113"/>
      <c r="CM736" s="113"/>
    </row>
    <row r="737" spans="6:91" x14ac:dyDescent="0.25">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3"/>
      <c r="AL737" s="113"/>
      <c r="AM737" s="113"/>
      <c r="AN737" s="113"/>
      <c r="AO737" s="113"/>
      <c r="AP737" s="113"/>
      <c r="AQ737" s="113"/>
      <c r="AR737" s="113"/>
      <c r="AS737" s="113"/>
      <c r="AT737" s="113"/>
      <c r="AU737" s="113"/>
      <c r="AV737" s="113"/>
      <c r="AW737" s="113"/>
      <c r="AX737" s="113"/>
      <c r="AY737" s="113"/>
      <c r="AZ737" s="113"/>
      <c r="BA737" s="113"/>
      <c r="BB737" s="113"/>
      <c r="BC737" s="113"/>
      <c r="BD737" s="113"/>
      <c r="BE737" s="113"/>
      <c r="BF737" s="113"/>
      <c r="BG737" s="113"/>
      <c r="BH737" s="113"/>
      <c r="BI737" s="113"/>
      <c r="BJ737" s="113"/>
      <c r="BK737" s="113"/>
      <c r="BL737" s="113"/>
      <c r="BM737" s="113"/>
      <c r="BN737" s="113"/>
      <c r="BO737" s="113"/>
      <c r="BP737" s="113"/>
      <c r="BQ737" s="113"/>
      <c r="BR737" s="113"/>
      <c r="BS737" s="113"/>
      <c r="BT737" s="113"/>
      <c r="BU737" s="113"/>
      <c r="BV737" s="113"/>
      <c r="BW737" s="113"/>
      <c r="BX737" s="113"/>
      <c r="BY737" s="113"/>
      <c r="BZ737" s="113"/>
      <c r="CA737" s="113"/>
      <c r="CB737" s="113"/>
      <c r="CC737" s="113"/>
      <c r="CD737" s="113"/>
      <c r="CE737" s="113"/>
      <c r="CF737" s="113"/>
      <c r="CG737" s="113"/>
      <c r="CH737" s="113"/>
      <c r="CI737" s="113"/>
      <c r="CJ737" s="113"/>
      <c r="CK737" s="113"/>
      <c r="CL737" s="113"/>
      <c r="CM737" s="113"/>
    </row>
    <row r="738" spans="6:91" x14ac:dyDescent="0.25">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3"/>
      <c r="AL738" s="113"/>
      <c r="AM738" s="113"/>
      <c r="AN738" s="113"/>
      <c r="AO738" s="113"/>
      <c r="AP738" s="113"/>
      <c r="AQ738" s="113"/>
      <c r="AR738" s="113"/>
      <c r="AS738" s="113"/>
      <c r="AT738" s="113"/>
      <c r="AU738" s="113"/>
      <c r="AV738" s="113"/>
      <c r="AW738" s="113"/>
      <c r="AX738" s="113"/>
      <c r="AY738" s="113"/>
      <c r="AZ738" s="113"/>
      <c r="BA738" s="113"/>
      <c r="BB738" s="113"/>
      <c r="BC738" s="113"/>
      <c r="BD738" s="113"/>
      <c r="BE738" s="113"/>
      <c r="BF738" s="113"/>
      <c r="BG738" s="113"/>
      <c r="BH738" s="113"/>
      <c r="BI738" s="113"/>
      <c r="BJ738" s="113"/>
      <c r="BK738" s="113"/>
      <c r="BL738" s="113"/>
      <c r="BM738" s="113"/>
      <c r="BN738" s="113"/>
      <c r="BO738" s="113"/>
      <c r="BP738" s="113"/>
      <c r="BQ738" s="113"/>
      <c r="BR738" s="113"/>
      <c r="BS738" s="113"/>
      <c r="BT738" s="113"/>
      <c r="BU738" s="113"/>
      <c r="BV738" s="113"/>
      <c r="BW738" s="113"/>
      <c r="BX738" s="113"/>
      <c r="BY738" s="113"/>
      <c r="BZ738" s="113"/>
      <c r="CA738" s="113"/>
      <c r="CB738" s="113"/>
      <c r="CC738" s="113"/>
      <c r="CD738" s="113"/>
      <c r="CE738" s="113"/>
      <c r="CF738" s="113"/>
      <c r="CG738" s="113"/>
      <c r="CH738" s="113"/>
      <c r="CI738" s="113"/>
      <c r="CJ738" s="113"/>
      <c r="CK738" s="113"/>
      <c r="CL738" s="113"/>
      <c r="CM738" s="113"/>
    </row>
    <row r="739" spans="6:91" x14ac:dyDescent="0.25">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3"/>
      <c r="AL739" s="113"/>
      <c r="AM739" s="113"/>
      <c r="AN739" s="113"/>
      <c r="AO739" s="113"/>
      <c r="AP739" s="113"/>
      <c r="AQ739" s="113"/>
      <c r="AR739" s="113"/>
      <c r="AS739" s="113"/>
      <c r="AT739" s="113"/>
      <c r="AU739" s="113"/>
      <c r="AV739" s="113"/>
      <c r="AW739" s="113"/>
      <c r="AX739" s="113"/>
      <c r="AY739" s="113"/>
      <c r="AZ739" s="113"/>
      <c r="BA739" s="113"/>
      <c r="BB739" s="113"/>
      <c r="BC739" s="113"/>
      <c r="BD739" s="113"/>
      <c r="BE739" s="113"/>
      <c r="BF739" s="113"/>
      <c r="BG739" s="113"/>
      <c r="BH739" s="113"/>
      <c r="BI739" s="113"/>
      <c r="BJ739" s="113"/>
      <c r="BK739" s="113"/>
      <c r="BL739" s="113"/>
      <c r="BM739" s="113"/>
      <c r="BN739" s="113"/>
      <c r="BO739" s="113"/>
      <c r="BP739" s="113"/>
      <c r="BQ739" s="113"/>
      <c r="BR739" s="113"/>
      <c r="BS739" s="113"/>
      <c r="BT739" s="113"/>
      <c r="BU739" s="113"/>
      <c r="BV739" s="113"/>
      <c r="BW739" s="113"/>
      <c r="BX739" s="113"/>
      <c r="BY739" s="113"/>
      <c r="BZ739" s="113"/>
      <c r="CA739" s="113"/>
      <c r="CB739" s="113"/>
      <c r="CC739" s="113"/>
      <c r="CD739" s="113"/>
      <c r="CE739" s="113"/>
      <c r="CF739" s="113"/>
      <c r="CG739" s="113"/>
      <c r="CH739" s="113"/>
      <c r="CI739" s="113"/>
      <c r="CJ739" s="113"/>
      <c r="CK739" s="113"/>
      <c r="CL739" s="113"/>
      <c r="CM739" s="113"/>
    </row>
    <row r="740" spans="6:91" x14ac:dyDescent="0.25">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3"/>
      <c r="AL740" s="113"/>
      <c r="AM740" s="113"/>
      <c r="AN740" s="113"/>
      <c r="AO740" s="113"/>
      <c r="AP740" s="113"/>
      <c r="AQ740" s="113"/>
      <c r="AR740" s="113"/>
      <c r="AS740" s="113"/>
      <c r="AT740" s="113"/>
      <c r="AU740" s="113"/>
      <c r="AV740" s="113"/>
      <c r="AW740" s="113"/>
      <c r="AX740" s="113"/>
      <c r="AY740" s="113"/>
      <c r="AZ740" s="113"/>
      <c r="BA740" s="113"/>
      <c r="BB740" s="113"/>
      <c r="BC740" s="113"/>
      <c r="BD740" s="113"/>
      <c r="BE740" s="113"/>
      <c r="BF740" s="113"/>
      <c r="BG740" s="113"/>
      <c r="BH740" s="113"/>
      <c r="BI740" s="113"/>
      <c r="BJ740" s="113"/>
      <c r="BK740" s="113"/>
      <c r="BL740" s="113"/>
      <c r="BM740" s="113"/>
      <c r="BN740" s="113"/>
      <c r="BO740" s="113"/>
      <c r="BP740" s="113"/>
      <c r="BQ740" s="113"/>
      <c r="BR740" s="113"/>
      <c r="BS740" s="113"/>
      <c r="BT740" s="113"/>
      <c r="BU740" s="113"/>
      <c r="BV740" s="113"/>
      <c r="BW740" s="113"/>
      <c r="BX740" s="113"/>
      <c r="BY740" s="113"/>
      <c r="BZ740" s="113"/>
      <c r="CA740" s="113"/>
      <c r="CB740" s="113"/>
      <c r="CC740" s="113"/>
      <c r="CD740" s="113"/>
      <c r="CE740" s="113"/>
      <c r="CF740" s="113"/>
      <c r="CG740" s="113"/>
      <c r="CH740" s="113"/>
      <c r="CI740" s="113"/>
      <c r="CJ740" s="113"/>
      <c r="CK740" s="113"/>
      <c r="CL740" s="113"/>
      <c r="CM740" s="113"/>
    </row>
    <row r="741" spans="6:91" x14ac:dyDescent="0.25">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3"/>
      <c r="AL741" s="113"/>
      <c r="AM741" s="113"/>
      <c r="AN741" s="113"/>
      <c r="AO741" s="113"/>
      <c r="AP741" s="113"/>
      <c r="AQ741" s="113"/>
      <c r="AR741" s="113"/>
      <c r="AS741" s="113"/>
      <c r="AT741" s="113"/>
      <c r="AU741" s="113"/>
      <c r="AV741" s="113"/>
      <c r="AW741" s="113"/>
      <c r="AX741" s="113"/>
      <c r="AY741" s="113"/>
      <c r="AZ741" s="113"/>
      <c r="BA741" s="113"/>
      <c r="BB741" s="113"/>
      <c r="BC741" s="113"/>
      <c r="BD741" s="113"/>
      <c r="BE741" s="113"/>
      <c r="BF741" s="113"/>
      <c r="BG741" s="113"/>
      <c r="BH741" s="113"/>
      <c r="BI741" s="113"/>
      <c r="BJ741" s="113"/>
      <c r="BK741" s="113"/>
      <c r="BL741" s="113"/>
      <c r="BM741" s="113"/>
      <c r="BN741" s="113"/>
      <c r="BO741" s="113"/>
      <c r="BP741" s="113"/>
      <c r="BQ741" s="113"/>
      <c r="BR741" s="113"/>
      <c r="BS741" s="113"/>
      <c r="BT741" s="113"/>
      <c r="BU741" s="113"/>
      <c r="BV741" s="113"/>
      <c r="BW741" s="113"/>
      <c r="BX741" s="113"/>
      <c r="BY741" s="113"/>
      <c r="BZ741" s="113"/>
      <c r="CA741" s="113"/>
      <c r="CB741" s="113"/>
      <c r="CC741" s="113"/>
      <c r="CD741" s="113"/>
      <c r="CE741" s="113"/>
      <c r="CF741" s="113"/>
      <c r="CG741" s="113"/>
      <c r="CH741" s="113"/>
      <c r="CI741" s="113"/>
      <c r="CJ741" s="113"/>
      <c r="CK741" s="113"/>
      <c r="CL741" s="113"/>
      <c r="CM741" s="113"/>
    </row>
    <row r="742" spans="6:91" x14ac:dyDescent="0.25">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3"/>
      <c r="AL742" s="113"/>
      <c r="AM742" s="113"/>
      <c r="AN742" s="113"/>
      <c r="AO742" s="113"/>
      <c r="AP742" s="113"/>
      <c r="AQ742" s="113"/>
      <c r="AR742" s="113"/>
      <c r="AS742" s="113"/>
      <c r="AT742" s="113"/>
      <c r="AU742" s="113"/>
      <c r="AV742" s="113"/>
      <c r="AW742" s="113"/>
      <c r="AX742" s="113"/>
      <c r="AY742" s="113"/>
      <c r="AZ742" s="113"/>
      <c r="BA742" s="113"/>
      <c r="BB742" s="113"/>
      <c r="BC742" s="113"/>
      <c r="BD742" s="113"/>
      <c r="BE742" s="113"/>
      <c r="BF742" s="113"/>
      <c r="BG742" s="113"/>
      <c r="BH742" s="113"/>
      <c r="BI742" s="113"/>
      <c r="BJ742" s="113"/>
      <c r="BK742" s="113"/>
      <c r="BL742" s="113"/>
      <c r="BM742" s="113"/>
      <c r="BN742" s="113"/>
      <c r="BO742" s="113"/>
      <c r="BP742" s="113"/>
      <c r="BQ742" s="113"/>
      <c r="BR742" s="113"/>
      <c r="BS742" s="113"/>
      <c r="BT742" s="113"/>
      <c r="BU742" s="113"/>
      <c r="BV742" s="113"/>
      <c r="BW742" s="113"/>
      <c r="BX742" s="113"/>
      <c r="BY742" s="113"/>
      <c r="BZ742" s="113"/>
      <c r="CA742" s="113"/>
      <c r="CB742" s="113"/>
      <c r="CC742" s="113"/>
      <c r="CD742" s="113"/>
      <c r="CE742" s="113"/>
      <c r="CF742" s="113"/>
      <c r="CG742" s="113"/>
      <c r="CH742" s="113"/>
      <c r="CI742" s="113"/>
      <c r="CJ742" s="113"/>
      <c r="CK742" s="113"/>
      <c r="CL742" s="113"/>
      <c r="CM742" s="113"/>
    </row>
    <row r="743" spans="6:91" x14ac:dyDescent="0.25">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3"/>
      <c r="AL743" s="113"/>
      <c r="AM743" s="113"/>
      <c r="AN743" s="113"/>
      <c r="AO743" s="113"/>
      <c r="AP743" s="113"/>
      <c r="AQ743" s="113"/>
      <c r="AR743" s="113"/>
      <c r="AS743" s="113"/>
      <c r="AT743" s="113"/>
      <c r="AU743" s="113"/>
      <c r="AV743" s="113"/>
      <c r="AW743" s="113"/>
      <c r="AX743" s="113"/>
      <c r="AY743" s="113"/>
      <c r="AZ743" s="113"/>
      <c r="BA743" s="113"/>
      <c r="BB743" s="113"/>
      <c r="BC743" s="113"/>
      <c r="BD743" s="113"/>
      <c r="BE743" s="113"/>
      <c r="BF743" s="113"/>
      <c r="BG743" s="113"/>
      <c r="BH743" s="113"/>
      <c r="BI743" s="113"/>
      <c r="BJ743" s="113"/>
      <c r="BK743" s="113"/>
      <c r="BL743" s="113"/>
      <c r="BM743" s="113"/>
      <c r="BN743" s="113"/>
      <c r="BO743" s="113"/>
      <c r="BP743" s="113"/>
      <c r="BQ743" s="113"/>
      <c r="BR743" s="113"/>
      <c r="BS743" s="113"/>
      <c r="BT743" s="113"/>
      <c r="BU743" s="113"/>
      <c r="BV743" s="113"/>
      <c r="BW743" s="113"/>
      <c r="BX743" s="113"/>
      <c r="BY743" s="113"/>
      <c r="BZ743" s="113"/>
      <c r="CA743" s="113"/>
      <c r="CB743" s="113"/>
      <c r="CC743" s="113"/>
      <c r="CD743" s="113"/>
      <c r="CE743" s="113"/>
      <c r="CF743" s="113"/>
      <c r="CG743" s="113"/>
      <c r="CH743" s="113"/>
      <c r="CI743" s="113"/>
      <c r="CJ743" s="113"/>
      <c r="CK743" s="113"/>
      <c r="CL743" s="113"/>
      <c r="CM743" s="113"/>
    </row>
    <row r="744" spans="6:91" x14ac:dyDescent="0.25">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3"/>
      <c r="AL744" s="113"/>
      <c r="AM744" s="113"/>
      <c r="AN744" s="113"/>
      <c r="AO744" s="113"/>
      <c r="AP744" s="113"/>
      <c r="AQ744" s="113"/>
      <c r="AR744" s="113"/>
      <c r="AS744" s="113"/>
      <c r="AT744" s="113"/>
      <c r="AU744" s="113"/>
      <c r="AV744" s="113"/>
      <c r="AW744" s="113"/>
      <c r="AX744" s="113"/>
      <c r="AY744" s="113"/>
      <c r="AZ744" s="113"/>
      <c r="BA744" s="113"/>
      <c r="BB744" s="113"/>
      <c r="BC744" s="113"/>
      <c r="BD744" s="113"/>
      <c r="BE744" s="113"/>
      <c r="BF744" s="113"/>
      <c r="BG744" s="113"/>
      <c r="BH744" s="113"/>
      <c r="BI744" s="113"/>
      <c r="BJ744" s="113"/>
      <c r="BK744" s="113"/>
      <c r="BL744" s="113"/>
      <c r="BM744" s="113"/>
      <c r="BN744" s="113"/>
      <c r="BO744" s="113"/>
      <c r="BP744" s="113"/>
      <c r="BQ744" s="113"/>
      <c r="BR744" s="113"/>
      <c r="BS744" s="113"/>
      <c r="BT744" s="113"/>
      <c r="BU744" s="113"/>
      <c r="BV744" s="113"/>
      <c r="BW744" s="113"/>
      <c r="BX744" s="113"/>
      <c r="BY744" s="113"/>
      <c r="BZ744" s="113"/>
      <c r="CA744" s="113"/>
      <c r="CB744" s="113"/>
      <c r="CC744" s="113"/>
      <c r="CD744" s="113"/>
      <c r="CE744" s="113"/>
      <c r="CF744" s="113"/>
      <c r="CG744" s="113"/>
      <c r="CH744" s="113"/>
      <c r="CI744" s="113"/>
      <c r="CJ744" s="113"/>
      <c r="CK744" s="113"/>
      <c r="CL744" s="113"/>
      <c r="CM744" s="113"/>
    </row>
    <row r="745" spans="6:91" x14ac:dyDescent="0.25">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3"/>
      <c r="AL745" s="113"/>
      <c r="AM745" s="113"/>
      <c r="AN745" s="113"/>
      <c r="AO745" s="113"/>
      <c r="AP745" s="113"/>
      <c r="AQ745" s="113"/>
      <c r="AR745" s="113"/>
      <c r="AS745" s="113"/>
      <c r="AT745" s="113"/>
      <c r="AU745" s="113"/>
      <c r="AV745" s="113"/>
      <c r="AW745" s="113"/>
      <c r="AX745" s="113"/>
      <c r="AY745" s="113"/>
      <c r="AZ745" s="113"/>
      <c r="BA745" s="113"/>
      <c r="BB745" s="113"/>
      <c r="BC745" s="113"/>
      <c r="BD745" s="113"/>
      <c r="BE745" s="113"/>
      <c r="BF745" s="113"/>
      <c r="BG745" s="113"/>
      <c r="BH745" s="113"/>
      <c r="BI745" s="113"/>
      <c r="BJ745" s="113"/>
      <c r="BK745" s="113"/>
      <c r="BL745" s="113"/>
      <c r="BM745" s="113"/>
      <c r="BN745" s="113"/>
      <c r="BO745" s="113"/>
      <c r="BP745" s="113"/>
      <c r="BQ745" s="113"/>
      <c r="BR745" s="113"/>
      <c r="BS745" s="113"/>
      <c r="BT745" s="113"/>
      <c r="BU745" s="113"/>
      <c r="BV745" s="113"/>
      <c r="BW745" s="113"/>
      <c r="BX745" s="113"/>
      <c r="BY745" s="113"/>
      <c r="BZ745" s="113"/>
      <c r="CA745" s="113"/>
      <c r="CB745" s="113"/>
      <c r="CC745" s="113"/>
      <c r="CD745" s="113"/>
      <c r="CE745" s="113"/>
      <c r="CF745" s="113"/>
      <c r="CG745" s="113"/>
      <c r="CH745" s="113"/>
      <c r="CI745" s="113"/>
      <c r="CJ745" s="113"/>
      <c r="CK745" s="113"/>
      <c r="CL745" s="113"/>
      <c r="CM745" s="113"/>
    </row>
    <row r="746" spans="6:91" x14ac:dyDescent="0.25">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3"/>
      <c r="AL746" s="113"/>
      <c r="AM746" s="113"/>
      <c r="AN746" s="113"/>
      <c r="AO746" s="113"/>
      <c r="AP746" s="113"/>
      <c r="AQ746" s="113"/>
      <c r="AR746" s="113"/>
      <c r="AS746" s="113"/>
      <c r="AT746" s="113"/>
      <c r="AU746" s="113"/>
      <c r="AV746" s="113"/>
      <c r="AW746" s="113"/>
      <c r="AX746" s="113"/>
      <c r="AY746" s="113"/>
      <c r="AZ746" s="113"/>
      <c r="BA746" s="113"/>
      <c r="BB746" s="113"/>
      <c r="BC746" s="113"/>
      <c r="BD746" s="113"/>
      <c r="BE746" s="113"/>
      <c r="BF746" s="113"/>
      <c r="BG746" s="113"/>
      <c r="BH746" s="113"/>
      <c r="BI746" s="113"/>
      <c r="BJ746" s="113"/>
      <c r="BK746" s="113"/>
      <c r="BL746" s="113"/>
      <c r="BM746" s="113"/>
      <c r="BN746" s="113"/>
      <c r="BO746" s="113"/>
      <c r="BP746" s="113"/>
      <c r="BQ746" s="113"/>
      <c r="BR746" s="113"/>
      <c r="BS746" s="113"/>
      <c r="BT746" s="113"/>
      <c r="BU746" s="113"/>
      <c r="BV746" s="113"/>
      <c r="BW746" s="113"/>
      <c r="BX746" s="113"/>
      <c r="BY746" s="113"/>
      <c r="BZ746" s="113"/>
      <c r="CA746" s="113"/>
      <c r="CB746" s="113"/>
      <c r="CC746" s="113"/>
      <c r="CD746" s="113"/>
      <c r="CE746" s="113"/>
      <c r="CF746" s="113"/>
      <c r="CG746" s="113"/>
      <c r="CH746" s="113"/>
      <c r="CI746" s="113"/>
      <c r="CJ746" s="113"/>
      <c r="CK746" s="113"/>
      <c r="CL746" s="113"/>
      <c r="CM746" s="113"/>
    </row>
    <row r="747" spans="6:91" x14ac:dyDescent="0.25">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3"/>
      <c r="AL747" s="113"/>
      <c r="AM747" s="113"/>
      <c r="AN747" s="113"/>
      <c r="AO747" s="113"/>
      <c r="AP747" s="113"/>
      <c r="AQ747" s="113"/>
      <c r="AR747" s="113"/>
      <c r="AS747" s="113"/>
      <c r="AT747" s="113"/>
      <c r="AU747" s="113"/>
      <c r="AV747" s="113"/>
      <c r="AW747" s="113"/>
      <c r="AX747" s="113"/>
      <c r="AY747" s="113"/>
      <c r="AZ747" s="113"/>
      <c r="BA747" s="113"/>
      <c r="BB747" s="113"/>
      <c r="BC747" s="113"/>
      <c r="BD747" s="113"/>
      <c r="BE747" s="113"/>
      <c r="BF747" s="113"/>
      <c r="BG747" s="113"/>
      <c r="BH747" s="113"/>
      <c r="BI747" s="113"/>
      <c r="BJ747" s="113"/>
      <c r="BK747" s="113"/>
      <c r="BL747" s="113"/>
      <c r="BM747" s="113"/>
      <c r="BN747" s="113"/>
      <c r="BO747" s="113"/>
      <c r="BP747" s="113"/>
      <c r="BQ747" s="113"/>
      <c r="BR747" s="113"/>
      <c r="BS747" s="113"/>
      <c r="BT747" s="113"/>
      <c r="BU747" s="113"/>
      <c r="BV747" s="113"/>
      <c r="BW747" s="113"/>
      <c r="BX747" s="113"/>
      <c r="BY747" s="113"/>
      <c r="BZ747" s="113"/>
      <c r="CA747" s="113"/>
      <c r="CB747" s="113"/>
      <c r="CC747" s="113"/>
      <c r="CD747" s="113"/>
      <c r="CE747" s="113"/>
      <c r="CF747" s="113"/>
      <c r="CG747" s="113"/>
      <c r="CH747" s="113"/>
      <c r="CI747" s="113"/>
      <c r="CJ747" s="113"/>
      <c r="CK747" s="113"/>
      <c r="CL747" s="113"/>
      <c r="CM747" s="113"/>
    </row>
    <row r="748" spans="6:91" x14ac:dyDescent="0.25">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3"/>
      <c r="AL748" s="113"/>
      <c r="AM748" s="113"/>
      <c r="AN748" s="113"/>
      <c r="AO748" s="113"/>
      <c r="AP748" s="113"/>
      <c r="AQ748" s="113"/>
      <c r="AR748" s="113"/>
      <c r="AS748" s="113"/>
      <c r="AT748" s="113"/>
      <c r="AU748" s="113"/>
      <c r="AV748" s="113"/>
      <c r="AW748" s="113"/>
      <c r="AX748" s="113"/>
      <c r="AY748" s="113"/>
      <c r="AZ748" s="113"/>
      <c r="BA748" s="113"/>
      <c r="BB748" s="113"/>
      <c r="BC748" s="113"/>
      <c r="BD748" s="113"/>
      <c r="BE748" s="113"/>
      <c r="BF748" s="113"/>
      <c r="BG748" s="113"/>
      <c r="BH748" s="113"/>
      <c r="BI748" s="113"/>
      <c r="BJ748" s="113"/>
      <c r="BK748" s="113"/>
      <c r="BL748" s="113"/>
      <c r="BM748" s="113"/>
      <c r="BN748" s="113"/>
      <c r="BO748" s="113"/>
      <c r="BP748" s="113"/>
      <c r="BQ748" s="113"/>
      <c r="BR748" s="113"/>
      <c r="BS748" s="113"/>
      <c r="BT748" s="113"/>
      <c r="BU748" s="113"/>
      <c r="BV748" s="113"/>
      <c r="BW748" s="113"/>
      <c r="BX748" s="113"/>
      <c r="BY748" s="113"/>
      <c r="BZ748" s="113"/>
      <c r="CA748" s="113"/>
      <c r="CB748" s="113"/>
      <c r="CC748" s="113"/>
      <c r="CD748" s="113"/>
      <c r="CE748" s="113"/>
      <c r="CF748" s="113"/>
      <c r="CG748" s="113"/>
      <c r="CH748" s="113"/>
      <c r="CI748" s="113"/>
      <c r="CJ748" s="113"/>
      <c r="CK748" s="113"/>
      <c r="CL748" s="113"/>
      <c r="CM748" s="113"/>
    </row>
    <row r="749" spans="6:91" x14ac:dyDescent="0.25">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3"/>
      <c r="AL749" s="113"/>
      <c r="AM749" s="113"/>
      <c r="AN749" s="113"/>
      <c r="AO749" s="113"/>
      <c r="AP749" s="113"/>
      <c r="AQ749" s="113"/>
      <c r="AR749" s="113"/>
      <c r="AS749" s="113"/>
      <c r="AT749" s="113"/>
      <c r="AU749" s="113"/>
      <c r="AV749" s="113"/>
      <c r="AW749" s="113"/>
      <c r="AX749" s="113"/>
      <c r="AY749" s="113"/>
      <c r="AZ749" s="113"/>
      <c r="BA749" s="113"/>
      <c r="BB749" s="113"/>
      <c r="BC749" s="113"/>
      <c r="BD749" s="113"/>
      <c r="BE749" s="113"/>
      <c r="BF749" s="113"/>
      <c r="BG749" s="113"/>
      <c r="BH749" s="113"/>
      <c r="BI749" s="113"/>
      <c r="BJ749" s="113"/>
      <c r="BK749" s="113"/>
      <c r="BL749" s="113"/>
      <c r="BM749" s="113"/>
      <c r="BN749" s="113"/>
      <c r="BO749" s="113"/>
      <c r="BP749" s="113"/>
      <c r="BQ749" s="113"/>
      <c r="BR749" s="113"/>
      <c r="BS749" s="113"/>
      <c r="BT749" s="113"/>
      <c r="BU749" s="113"/>
      <c r="BV749" s="113"/>
      <c r="BW749" s="113"/>
      <c r="BX749" s="113"/>
      <c r="BY749" s="113"/>
      <c r="BZ749" s="113"/>
      <c r="CA749" s="113"/>
      <c r="CB749" s="113"/>
      <c r="CC749" s="113"/>
      <c r="CD749" s="113"/>
      <c r="CE749" s="113"/>
      <c r="CF749" s="113"/>
      <c r="CG749" s="113"/>
      <c r="CH749" s="113"/>
      <c r="CI749" s="113"/>
      <c r="CJ749" s="113"/>
      <c r="CK749" s="113"/>
      <c r="CL749" s="113"/>
      <c r="CM749" s="113"/>
    </row>
    <row r="750" spans="6:91" x14ac:dyDescent="0.25">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3"/>
      <c r="AL750" s="113"/>
      <c r="AM750" s="113"/>
      <c r="AN750" s="113"/>
      <c r="AO750" s="113"/>
      <c r="AP750" s="113"/>
      <c r="AQ750" s="113"/>
      <c r="AR750" s="113"/>
      <c r="AS750" s="113"/>
      <c r="AT750" s="113"/>
      <c r="AU750" s="113"/>
      <c r="AV750" s="113"/>
      <c r="AW750" s="113"/>
      <c r="AX750" s="113"/>
      <c r="AY750" s="113"/>
      <c r="AZ750" s="113"/>
      <c r="BA750" s="113"/>
      <c r="BB750" s="113"/>
      <c r="BC750" s="113"/>
      <c r="BD750" s="113"/>
      <c r="BE750" s="113"/>
      <c r="BF750" s="113"/>
      <c r="BG750" s="113"/>
      <c r="BH750" s="113"/>
      <c r="BI750" s="113"/>
      <c r="BJ750" s="113"/>
      <c r="BK750" s="113"/>
      <c r="BL750" s="113"/>
      <c r="BM750" s="113"/>
      <c r="BN750" s="113"/>
      <c r="BO750" s="113"/>
      <c r="BP750" s="113"/>
      <c r="BQ750" s="113"/>
      <c r="BR750" s="113"/>
      <c r="BS750" s="113"/>
      <c r="BT750" s="113"/>
      <c r="BU750" s="113"/>
      <c r="BV750" s="113"/>
      <c r="BW750" s="113"/>
      <c r="BX750" s="113"/>
      <c r="BY750" s="113"/>
      <c r="BZ750" s="113"/>
      <c r="CA750" s="113"/>
      <c r="CB750" s="113"/>
      <c r="CC750" s="113"/>
      <c r="CD750" s="113"/>
      <c r="CE750" s="113"/>
      <c r="CF750" s="113"/>
      <c r="CG750" s="113"/>
      <c r="CH750" s="113"/>
      <c r="CI750" s="113"/>
      <c r="CJ750" s="113"/>
      <c r="CK750" s="113"/>
      <c r="CL750" s="113"/>
      <c r="CM750" s="113"/>
    </row>
    <row r="751" spans="6:91" x14ac:dyDescent="0.25">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3"/>
      <c r="AL751" s="113"/>
      <c r="AM751" s="113"/>
      <c r="AN751" s="113"/>
      <c r="AO751" s="113"/>
      <c r="AP751" s="113"/>
      <c r="AQ751" s="113"/>
      <c r="AR751" s="113"/>
      <c r="AS751" s="113"/>
      <c r="AT751" s="113"/>
      <c r="AU751" s="113"/>
      <c r="AV751" s="113"/>
      <c r="AW751" s="113"/>
      <c r="AX751" s="113"/>
      <c r="AY751" s="113"/>
      <c r="AZ751" s="113"/>
      <c r="BA751" s="113"/>
      <c r="BB751" s="113"/>
      <c r="BC751" s="113"/>
      <c r="BD751" s="113"/>
      <c r="BE751" s="113"/>
      <c r="BF751" s="113"/>
      <c r="BG751" s="113"/>
      <c r="BH751" s="113"/>
      <c r="BI751" s="113"/>
      <c r="BJ751" s="113"/>
      <c r="BK751" s="113"/>
      <c r="BL751" s="113"/>
      <c r="BM751" s="113"/>
      <c r="BN751" s="113"/>
      <c r="BO751" s="113"/>
      <c r="BP751" s="113"/>
      <c r="BQ751" s="113"/>
      <c r="BR751" s="113"/>
      <c r="BS751" s="113"/>
      <c r="BT751" s="113"/>
      <c r="BU751" s="113"/>
      <c r="BV751" s="113"/>
      <c r="BW751" s="113"/>
      <c r="BX751" s="113"/>
      <c r="BY751" s="113"/>
      <c r="BZ751" s="113"/>
      <c r="CA751" s="113"/>
      <c r="CB751" s="113"/>
      <c r="CC751" s="113"/>
      <c r="CD751" s="113"/>
      <c r="CE751" s="113"/>
      <c r="CF751" s="113"/>
      <c r="CG751" s="113"/>
      <c r="CH751" s="113"/>
      <c r="CI751" s="113"/>
      <c r="CJ751" s="113"/>
      <c r="CK751" s="113"/>
      <c r="CL751" s="113"/>
      <c r="CM751" s="113"/>
    </row>
    <row r="752" spans="6:91" x14ac:dyDescent="0.25">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3"/>
      <c r="AL752" s="113"/>
      <c r="AM752" s="113"/>
      <c r="AN752" s="113"/>
      <c r="AO752" s="113"/>
      <c r="AP752" s="113"/>
      <c r="AQ752" s="113"/>
      <c r="AR752" s="113"/>
      <c r="AS752" s="113"/>
      <c r="AT752" s="113"/>
      <c r="AU752" s="113"/>
      <c r="AV752" s="113"/>
      <c r="AW752" s="113"/>
      <c r="AX752" s="113"/>
      <c r="AY752" s="113"/>
      <c r="AZ752" s="113"/>
      <c r="BA752" s="113"/>
      <c r="BB752" s="113"/>
      <c r="BC752" s="113"/>
      <c r="BD752" s="113"/>
      <c r="BE752" s="113"/>
      <c r="BF752" s="113"/>
      <c r="BG752" s="113"/>
      <c r="BH752" s="113"/>
      <c r="BI752" s="113"/>
      <c r="BJ752" s="113"/>
      <c r="BK752" s="113"/>
      <c r="BL752" s="113"/>
      <c r="BM752" s="113"/>
      <c r="BN752" s="113"/>
      <c r="BO752" s="113"/>
      <c r="BP752" s="113"/>
      <c r="BQ752" s="113"/>
      <c r="BR752" s="113"/>
      <c r="BS752" s="113"/>
      <c r="BT752" s="113"/>
      <c r="BU752" s="113"/>
      <c r="BV752" s="113"/>
      <c r="BW752" s="113"/>
      <c r="BX752" s="113"/>
      <c r="BY752" s="113"/>
      <c r="BZ752" s="113"/>
      <c r="CA752" s="113"/>
      <c r="CB752" s="113"/>
      <c r="CC752" s="113"/>
      <c r="CD752" s="113"/>
      <c r="CE752" s="113"/>
      <c r="CF752" s="113"/>
      <c r="CG752" s="113"/>
      <c r="CH752" s="113"/>
      <c r="CI752" s="113"/>
      <c r="CJ752" s="113"/>
      <c r="CK752" s="113"/>
      <c r="CL752" s="113"/>
      <c r="CM752" s="113"/>
    </row>
    <row r="753" spans="6:91" x14ac:dyDescent="0.25">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3"/>
      <c r="AL753" s="113"/>
      <c r="AM753" s="113"/>
      <c r="AN753" s="113"/>
      <c r="AO753" s="113"/>
      <c r="AP753" s="113"/>
      <c r="AQ753" s="113"/>
      <c r="AR753" s="113"/>
      <c r="AS753" s="113"/>
      <c r="AT753" s="113"/>
      <c r="AU753" s="113"/>
      <c r="AV753" s="113"/>
      <c r="AW753" s="113"/>
      <c r="AX753" s="113"/>
      <c r="AY753" s="113"/>
      <c r="AZ753" s="113"/>
      <c r="BA753" s="113"/>
      <c r="BB753" s="113"/>
      <c r="BC753" s="113"/>
      <c r="BD753" s="113"/>
      <c r="BE753" s="113"/>
      <c r="BF753" s="113"/>
      <c r="BG753" s="113"/>
      <c r="BH753" s="113"/>
      <c r="BI753" s="113"/>
      <c r="BJ753" s="113"/>
      <c r="BK753" s="113"/>
      <c r="BL753" s="113"/>
      <c r="BM753" s="113"/>
      <c r="BN753" s="113"/>
      <c r="BO753" s="113"/>
      <c r="BP753" s="113"/>
      <c r="BQ753" s="113"/>
      <c r="BR753" s="113"/>
      <c r="BS753" s="113"/>
      <c r="BT753" s="113"/>
      <c r="BU753" s="113"/>
      <c r="BV753" s="113"/>
      <c r="BW753" s="113"/>
      <c r="BX753" s="113"/>
      <c r="BY753" s="113"/>
      <c r="BZ753" s="113"/>
      <c r="CA753" s="113"/>
      <c r="CB753" s="113"/>
      <c r="CC753" s="113"/>
      <c r="CD753" s="113"/>
      <c r="CE753" s="113"/>
      <c r="CF753" s="113"/>
      <c r="CG753" s="113"/>
      <c r="CH753" s="113"/>
      <c r="CI753" s="113"/>
      <c r="CJ753" s="113"/>
      <c r="CK753" s="113"/>
      <c r="CL753" s="113"/>
      <c r="CM753" s="113"/>
    </row>
    <row r="754" spans="6:91" x14ac:dyDescent="0.25">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3"/>
      <c r="AL754" s="113"/>
      <c r="AM754" s="113"/>
      <c r="AN754" s="113"/>
      <c r="AO754" s="113"/>
      <c r="AP754" s="113"/>
      <c r="AQ754" s="113"/>
      <c r="AR754" s="113"/>
      <c r="AS754" s="113"/>
      <c r="AT754" s="113"/>
      <c r="AU754" s="113"/>
      <c r="AV754" s="113"/>
      <c r="AW754" s="113"/>
      <c r="AX754" s="113"/>
      <c r="AY754" s="113"/>
      <c r="AZ754" s="113"/>
      <c r="BA754" s="113"/>
      <c r="BB754" s="113"/>
      <c r="BC754" s="113"/>
      <c r="BD754" s="113"/>
      <c r="BE754" s="113"/>
      <c r="BF754" s="113"/>
      <c r="BG754" s="113"/>
      <c r="BH754" s="113"/>
      <c r="BI754" s="113"/>
      <c r="BJ754" s="113"/>
      <c r="BK754" s="113"/>
      <c r="BL754" s="113"/>
      <c r="BM754" s="113"/>
      <c r="BN754" s="113"/>
      <c r="BO754" s="113"/>
      <c r="BP754" s="113"/>
      <c r="BQ754" s="113"/>
      <c r="BR754" s="113"/>
      <c r="BS754" s="113"/>
      <c r="BT754" s="113"/>
      <c r="BU754" s="113"/>
      <c r="BV754" s="113"/>
      <c r="BW754" s="113"/>
      <c r="BX754" s="113"/>
      <c r="BY754" s="113"/>
      <c r="BZ754" s="113"/>
      <c r="CA754" s="113"/>
      <c r="CB754" s="113"/>
      <c r="CC754" s="113"/>
      <c r="CD754" s="113"/>
      <c r="CE754" s="113"/>
      <c r="CF754" s="113"/>
      <c r="CG754" s="113"/>
      <c r="CH754" s="113"/>
      <c r="CI754" s="113"/>
      <c r="CJ754" s="113"/>
      <c r="CK754" s="113"/>
      <c r="CL754" s="113"/>
      <c r="CM754" s="113"/>
    </row>
    <row r="755" spans="6:91" x14ac:dyDescent="0.25">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3"/>
      <c r="AL755" s="113"/>
      <c r="AM755" s="113"/>
      <c r="AN755" s="113"/>
      <c r="AO755" s="113"/>
      <c r="AP755" s="113"/>
      <c r="AQ755" s="113"/>
      <c r="AR755" s="113"/>
      <c r="AS755" s="113"/>
      <c r="AT755" s="113"/>
      <c r="AU755" s="113"/>
      <c r="AV755" s="113"/>
      <c r="AW755" s="113"/>
      <c r="AX755" s="113"/>
      <c r="AY755" s="113"/>
      <c r="AZ755" s="113"/>
      <c r="BA755" s="113"/>
      <c r="BB755" s="113"/>
      <c r="BC755" s="113"/>
      <c r="BD755" s="113"/>
      <c r="BE755" s="113"/>
      <c r="BF755" s="113"/>
      <c r="BG755" s="113"/>
      <c r="BH755" s="113"/>
      <c r="BI755" s="113"/>
      <c r="BJ755" s="113"/>
      <c r="BK755" s="113"/>
      <c r="BL755" s="113"/>
      <c r="BM755" s="113"/>
      <c r="BN755" s="113"/>
      <c r="BO755" s="113"/>
      <c r="BP755" s="113"/>
      <c r="BQ755" s="113"/>
      <c r="BR755" s="113"/>
      <c r="BS755" s="113"/>
      <c r="BT755" s="113"/>
      <c r="BU755" s="113"/>
      <c r="BV755" s="113"/>
      <c r="BW755" s="113"/>
      <c r="BX755" s="113"/>
      <c r="BY755" s="113"/>
      <c r="BZ755" s="113"/>
      <c r="CA755" s="113"/>
      <c r="CB755" s="113"/>
      <c r="CC755" s="113"/>
      <c r="CD755" s="113"/>
      <c r="CE755" s="113"/>
      <c r="CF755" s="113"/>
      <c r="CG755" s="113"/>
      <c r="CH755" s="113"/>
      <c r="CI755" s="113"/>
      <c r="CJ755" s="113"/>
      <c r="CK755" s="113"/>
      <c r="CL755" s="113"/>
      <c r="CM755" s="113"/>
    </row>
    <row r="756" spans="6:91" x14ac:dyDescent="0.25">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3"/>
      <c r="AL756" s="113"/>
      <c r="AM756" s="113"/>
      <c r="AN756" s="113"/>
      <c r="AO756" s="113"/>
      <c r="AP756" s="113"/>
      <c r="AQ756" s="113"/>
      <c r="AR756" s="113"/>
      <c r="AS756" s="113"/>
      <c r="AT756" s="113"/>
      <c r="AU756" s="113"/>
      <c r="AV756" s="113"/>
      <c r="AW756" s="113"/>
      <c r="AX756" s="113"/>
      <c r="AY756" s="113"/>
      <c r="AZ756" s="113"/>
      <c r="BA756" s="113"/>
      <c r="BB756" s="113"/>
      <c r="BC756" s="113"/>
      <c r="BD756" s="113"/>
      <c r="BE756" s="113"/>
      <c r="BF756" s="113"/>
      <c r="BG756" s="113"/>
      <c r="BH756" s="113"/>
      <c r="BI756" s="113"/>
      <c r="BJ756" s="113"/>
      <c r="BK756" s="113"/>
      <c r="BL756" s="113"/>
      <c r="BM756" s="113"/>
      <c r="BN756" s="113"/>
      <c r="BO756" s="113"/>
      <c r="BP756" s="113"/>
      <c r="BQ756" s="113"/>
      <c r="BR756" s="113"/>
      <c r="BS756" s="113"/>
      <c r="BT756" s="113"/>
      <c r="BU756" s="113"/>
      <c r="BV756" s="113"/>
      <c r="BW756" s="113"/>
      <c r="BX756" s="113"/>
      <c r="BY756" s="113"/>
      <c r="BZ756" s="113"/>
      <c r="CA756" s="113"/>
      <c r="CB756" s="113"/>
      <c r="CC756" s="113"/>
      <c r="CD756" s="113"/>
      <c r="CE756" s="113"/>
      <c r="CF756" s="113"/>
      <c r="CG756" s="113"/>
      <c r="CH756" s="113"/>
      <c r="CI756" s="113"/>
      <c r="CJ756" s="113"/>
      <c r="CK756" s="113"/>
      <c r="CL756" s="113"/>
      <c r="CM756" s="113"/>
    </row>
    <row r="757" spans="6:91" x14ac:dyDescent="0.25">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3"/>
      <c r="AL757" s="113"/>
      <c r="AM757" s="113"/>
      <c r="AN757" s="113"/>
      <c r="AO757" s="113"/>
      <c r="AP757" s="113"/>
      <c r="AQ757" s="113"/>
      <c r="AR757" s="113"/>
      <c r="AS757" s="113"/>
      <c r="AT757" s="113"/>
      <c r="AU757" s="113"/>
      <c r="AV757" s="113"/>
      <c r="AW757" s="113"/>
      <c r="AX757" s="113"/>
      <c r="AY757" s="113"/>
      <c r="AZ757" s="113"/>
      <c r="BA757" s="113"/>
      <c r="BB757" s="113"/>
      <c r="BC757" s="113"/>
      <c r="BD757" s="113"/>
      <c r="BE757" s="113"/>
      <c r="BF757" s="113"/>
      <c r="BG757" s="113"/>
      <c r="BH757" s="113"/>
      <c r="BI757" s="113"/>
      <c r="BJ757" s="113"/>
      <c r="BK757" s="113"/>
      <c r="BL757" s="113"/>
      <c r="BM757" s="113"/>
      <c r="BN757" s="113"/>
      <c r="BO757" s="113"/>
      <c r="BP757" s="113"/>
      <c r="BQ757" s="113"/>
      <c r="BR757" s="113"/>
      <c r="BS757" s="113"/>
      <c r="BT757" s="113"/>
      <c r="BU757" s="113"/>
      <c r="BV757" s="113"/>
      <c r="BW757" s="113"/>
      <c r="BX757" s="113"/>
      <c r="BY757" s="113"/>
      <c r="BZ757" s="113"/>
      <c r="CA757" s="113"/>
      <c r="CB757" s="113"/>
      <c r="CC757" s="113"/>
      <c r="CD757" s="113"/>
      <c r="CE757" s="113"/>
      <c r="CF757" s="113"/>
      <c r="CG757" s="113"/>
      <c r="CH757" s="113"/>
      <c r="CI757" s="113"/>
      <c r="CJ757" s="113"/>
      <c r="CK757" s="113"/>
      <c r="CL757" s="113"/>
      <c r="CM757" s="113"/>
    </row>
    <row r="758" spans="6:91" x14ac:dyDescent="0.25">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3"/>
      <c r="AL758" s="113"/>
      <c r="AM758" s="113"/>
      <c r="AN758" s="113"/>
      <c r="AO758" s="113"/>
      <c r="AP758" s="113"/>
      <c r="AQ758" s="113"/>
      <c r="AR758" s="113"/>
      <c r="AS758" s="113"/>
      <c r="AT758" s="113"/>
      <c r="AU758" s="113"/>
      <c r="AV758" s="113"/>
      <c r="AW758" s="113"/>
      <c r="AX758" s="113"/>
      <c r="AY758" s="113"/>
      <c r="AZ758" s="113"/>
      <c r="BA758" s="113"/>
      <c r="BB758" s="113"/>
      <c r="BC758" s="113"/>
      <c r="BD758" s="113"/>
      <c r="BE758" s="113"/>
      <c r="BF758" s="113"/>
      <c r="BG758" s="113"/>
      <c r="BH758" s="113"/>
      <c r="BI758" s="113"/>
      <c r="BJ758" s="113"/>
      <c r="BK758" s="113"/>
      <c r="BL758" s="113"/>
      <c r="BM758" s="113"/>
      <c r="BN758" s="113"/>
      <c r="BO758" s="113"/>
      <c r="BP758" s="113"/>
      <c r="BQ758" s="113"/>
      <c r="BR758" s="113"/>
      <c r="BS758" s="113"/>
      <c r="BT758" s="113"/>
      <c r="BU758" s="113"/>
      <c r="BV758" s="113"/>
      <c r="BW758" s="113"/>
      <c r="BX758" s="113"/>
      <c r="BY758" s="113"/>
      <c r="BZ758" s="113"/>
      <c r="CA758" s="113"/>
      <c r="CB758" s="113"/>
      <c r="CC758" s="113"/>
      <c r="CD758" s="113"/>
      <c r="CE758" s="113"/>
      <c r="CF758" s="113"/>
      <c r="CG758" s="113"/>
      <c r="CH758" s="113"/>
      <c r="CI758" s="113"/>
      <c r="CJ758" s="113"/>
      <c r="CK758" s="113"/>
      <c r="CL758" s="113"/>
      <c r="CM758" s="113"/>
    </row>
    <row r="759" spans="6:91" x14ac:dyDescent="0.25">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3"/>
      <c r="AL759" s="113"/>
      <c r="AM759" s="113"/>
      <c r="AN759" s="113"/>
      <c r="AO759" s="113"/>
      <c r="AP759" s="113"/>
      <c r="AQ759" s="113"/>
      <c r="AR759" s="113"/>
      <c r="AS759" s="113"/>
      <c r="AT759" s="113"/>
      <c r="AU759" s="113"/>
      <c r="AV759" s="113"/>
      <c r="AW759" s="113"/>
      <c r="AX759" s="113"/>
      <c r="AY759" s="113"/>
      <c r="AZ759" s="113"/>
      <c r="BA759" s="113"/>
      <c r="BB759" s="113"/>
      <c r="BC759" s="113"/>
      <c r="BD759" s="113"/>
      <c r="BE759" s="113"/>
      <c r="BF759" s="113"/>
      <c r="BG759" s="113"/>
      <c r="BH759" s="113"/>
      <c r="BI759" s="113"/>
      <c r="BJ759" s="113"/>
      <c r="BK759" s="113"/>
      <c r="BL759" s="113"/>
      <c r="BM759" s="113"/>
      <c r="BN759" s="113"/>
      <c r="BO759" s="113"/>
      <c r="BP759" s="113"/>
      <c r="BQ759" s="113"/>
      <c r="BR759" s="113"/>
      <c r="BS759" s="113"/>
      <c r="BT759" s="113"/>
      <c r="BU759" s="113"/>
      <c r="BV759" s="113"/>
      <c r="BW759" s="113"/>
      <c r="BX759" s="113"/>
      <c r="BY759" s="113"/>
      <c r="BZ759" s="113"/>
      <c r="CA759" s="113"/>
      <c r="CB759" s="113"/>
      <c r="CC759" s="113"/>
      <c r="CD759" s="113"/>
      <c r="CE759" s="113"/>
      <c r="CF759" s="113"/>
      <c r="CG759" s="113"/>
      <c r="CH759" s="113"/>
      <c r="CI759" s="113"/>
      <c r="CJ759" s="113"/>
      <c r="CK759" s="113"/>
      <c r="CL759" s="113"/>
      <c r="CM759" s="113"/>
    </row>
    <row r="760" spans="6:91" x14ac:dyDescent="0.25">
      <c r="F760" s="113"/>
      <c r="G760" s="113"/>
      <c r="H760" s="113"/>
      <c r="I760" s="113"/>
      <c r="J760" s="113"/>
      <c r="K760" s="113"/>
      <c r="L760" s="113"/>
      <c r="M760" s="113"/>
      <c r="N760" s="113"/>
      <c r="O760" s="113"/>
      <c r="P760" s="113"/>
      <c r="Q760" s="113"/>
      <c r="R760" s="113"/>
      <c r="S760" s="113"/>
      <c r="T760" s="113"/>
      <c r="U760" s="113"/>
      <c r="V760" s="113"/>
      <c r="W760" s="113"/>
      <c r="X760" s="113"/>
      <c r="Y760" s="113"/>
      <c r="Z760" s="113"/>
      <c r="AA760" s="113"/>
      <c r="AB760" s="113"/>
      <c r="AC760" s="113"/>
      <c r="AD760" s="113"/>
      <c r="AE760" s="113"/>
      <c r="AF760" s="113"/>
      <c r="AG760" s="113"/>
      <c r="AH760" s="113"/>
      <c r="AI760" s="113"/>
      <c r="AJ760" s="113"/>
      <c r="AK760" s="113"/>
      <c r="AL760" s="113"/>
      <c r="AM760" s="113"/>
      <c r="AN760" s="113"/>
      <c r="AO760" s="113"/>
      <c r="AP760" s="113"/>
      <c r="AQ760" s="113"/>
      <c r="AR760" s="113"/>
      <c r="AS760" s="113"/>
      <c r="AT760" s="113"/>
      <c r="AU760" s="113"/>
      <c r="AV760" s="113"/>
      <c r="AW760" s="113"/>
      <c r="AX760" s="113"/>
      <c r="AY760" s="113"/>
      <c r="AZ760" s="113"/>
      <c r="BA760" s="113"/>
      <c r="BB760" s="113"/>
      <c r="BC760" s="113"/>
      <c r="BD760" s="113"/>
      <c r="BE760" s="113"/>
      <c r="BF760" s="113"/>
      <c r="BG760" s="113"/>
      <c r="BH760" s="113"/>
      <c r="BI760" s="113"/>
      <c r="BJ760" s="113"/>
      <c r="BK760" s="113"/>
      <c r="BL760" s="113"/>
      <c r="BM760" s="113"/>
      <c r="BN760" s="113"/>
      <c r="BO760" s="113"/>
      <c r="BP760" s="113"/>
      <c r="BQ760" s="113"/>
      <c r="BR760" s="113"/>
      <c r="BS760" s="113"/>
      <c r="BT760" s="113"/>
      <c r="BU760" s="113"/>
      <c r="BV760" s="113"/>
      <c r="BW760" s="113"/>
      <c r="BX760" s="113"/>
      <c r="BY760" s="113"/>
      <c r="BZ760" s="113"/>
      <c r="CA760" s="113"/>
      <c r="CB760" s="113"/>
      <c r="CC760" s="113"/>
      <c r="CD760" s="113"/>
      <c r="CE760" s="113"/>
      <c r="CF760" s="113"/>
      <c r="CG760" s="113"/>
      <c r="CH760" s="113"/>
      <c r="CI760" s="113"/>
      <c r="CJ760" s="113"/>
      <c r="CK760" s="113"/>
      <c r="CL760" s="113"/>
      <c r="CM760" s="113"/>
    </row>
    <row r="761" spans="6:91" x14ac:dyDescent="0.25">
      <c r="F761" s="113"/>
      <c r="G761" s="113"/>
      <c r="H761" s="113"/>
      <c r="I761" s="113"/>
      <c r="J761" s="113"/>
      <c r="K761" s="113"/>
      <c r="L761" s="113"/>
      <c r="M761" s="113"/>
      <c r="N761" s="113"/>
      <c r="O761" s="113"/>
      <c r="P761" s="113"/>
      <c r="Q761" s="113"/>
      <c r="R761" s="113"/>
      <c r="S761" s="113"/>
      <c r="T761" s="113"/>
      <c r="U761" s="113"/>
      <c r="V761" s="113"/>
      <c r="W761" s="113"/>
      <c r="X761" s="113"/>
      <c r="Y761" s="113"/>
      <c r="Z761" s="113"/>
      <c r="AA761" s="113"/>
      <c r="AB761" s="113"/>
      <c r="AC761" s="113"/>
      <c r="AD761" s="113"/>
      <c r="AE761" s="113"/>
      <c r="AF761" s="113"/>
      <c r="AG761" s="113"/>
      <c r="AH761" s="113"/>
      <c r="AI761" s="113"/>
      <c r="AJ761" s="113"/>
      <c r="AK761" s="113"/>
      <c r="AL761" s="113"/>
      <c r="AM761" s="113"/>
      <c r="AN761" s="113"/>
      <c r="AO761" s="113"/>
      <c r="AP761" s="113"/>
      <c r="AQ761" s="113"/>
      <c r="AR761" s="113"/>
      <c r="AS761" s="113"/>
      <c r="AT761" s="113"/>
      <c r="AU761" s="113"/>
      <c r="AV761" s="113"/>
      <c r="AW761" s="113"/>
      <c r="AX761" s="113"/>
      <c r="AY761" s="113"/>
      <c r="AZ761" s="113"/>
      <c r="BA761" s="113"/>
      <c r="BB761" s="113"/>
      <c r="BC761" s="113"/>
      <c r="BD761" s="113"/>
      <c r="BE761" s="113"/>
      <c r="BF761" s="113"/>
      <c r="BG761" s="113"/>
      <c r="BH761" s="113"/>
      <c r="BI761" s="113"/>
      <c r="BJ761" s="113"/>
      <c r="BK761" s="113"/>
      <c r="BL761" s="113"/>
      <c r="BM761" s="113"/>
      <c r="BN761" s="113"/>
      <c r="BO761" s="113"/>
      <c r="BP761" s="113"/>
      <c r="BQ761" s="113"/>
      <c r="BR761" s="113"/>
      <c r="BS761" s="113"/>
      <c r="BT761" s="113"/>
      <c r="BU761" s="113"/>
      <c r="BV761" s="113"/>
      <c r="BW761" s="113"/>
      <c r="BX761" s="113"/>
      <c r="BY761" s="113"/>
      <c r="BZ761" s="113"/>
      <c r="CA761" s="113"/>
      <c r="CB761" s="113"/>
      <c r="CC761" s="113"/>
      <c r="CD761" s="113"/>
      <c r="CE761" s="113"/>
      <c r="CF761" s="113"/>
      <c r="CG761" s="113"/>
      <c r="CH761" s="113"/>
      <c r="CI761" s="113"/>
      <c r="CJ761" s="113"/>
      <c r="CK761" s="113"/>
      <c r="CL761" s="113"/>
      <c r="CM761" s="113"/>
    </row>
    <row r="762" spans="6:91" x14ac:dyDescent="0.25">
      <c r="F762" s="113"/>
      <c r="G762" s="113"/>
      <c r="H762" s="113"/>
      <c r="I762" s="113"/>
      <c r="J762" s="113"/>
      <c r="K762" s="113"/>
      <c r="L762" s="113"/>
      <c r="M762" s="113"/>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113"/>
      <c r="AL762" s="113"/>
      <c r="AM762" s="113"/>
      <c r="AN762" s="113"/>
      <c r="AO762" s="113"/>
      <c r="AP762" s="113"/>
      <c r="AQ762" s="113"/>
      <c r="AR762" s="113"/>
      <c r="AS762" s="113"/>
      <c r="AT762" s="113"/>
      <c r="AU762" s="113"/>
      <c r="AV762" s="113"/>
      <c r="AW762" s="113"/>
      <c r="AX762" s="113"/>
      <c r="AY762" s="113"/>
      <c r="AZ762" s="113"/>
      <c r="BA762" s="113"/>
      <c r="BB762" s="113"/>
      <c r="BC762" s="113"/>
      <c r="BD762" s="113"/>
      <c r="BE762" s="113"/>
      <c r="BF762" s="113"/>
      <c r="BG762" s="113"/>
      <c r="BH762" s="113"/>
      <c r="BI762" s="113"/>
      <c r="BJ762" s="113"/>
      <c r="BK762" s="113"/>
      <c r="BL762" s="113"/>
      <c r="BM762" s="113"/>
      <c r="BN762" s="113"/>
      <c r="BO762" s="113"/>
      <c r="BP762" s="113"/>
      <c r="BQ762" s="113"/>
      <c r="BR762" s="113"/>
      <c r="BS762" s="113"/>
      <c r="BT762" s="113"/>
      <c r="BU762" s="113"/>
      <c r="BV762" s="113"/>
      <c r="BW762" s="113"/>
      <c r="BX762" s="113"/>
      <c r="BY762" s="113"/>
      <c r="BZ762" s="113"/>
      <c r="CA762" s="113"/>
      <c r="CB762" s="113"/>
      <c r="CC762" s="113"/>
      <c r="CD762" s="113"/>
      <c r="CE762" s="113"/>
      <c r="CF762" s="113"/>
      <c r="CG762" s="113"/>
      <c r="CH762" s="113"/>
      <c r="CI762" s="113"/>
      <c r="CJ762" s="113"/>
      <c r="CK762" s="113"/>
      <c r="CL762" s="113"/>
      <c r="CM762" s="113"/>
    </row>
    <row r="763" spans="6:91" x14ac:dyDescent="0.25">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3"/>
      <c r="AL763" s="113"/>
      <c r="AM763" s="113"/>
      <c r="AN763" s="113"/>
      <c r="AO763" s="113"/>
      <c r="AP763" s="113"/>
      <c r="AQ763" s="113"/>
      <c r="AR763" s="113"/>
      <c r="AS763" s="113"/>
      <c r="AT763" s="113"/>
      <c r="AU763" s="113"/>
      <c r="AV763" s="113"/>
      <c r="AW763" s="113"/>
      <c r="AX763" s="113"/>
      <c r="AY763" s="113"/>
      <c r="AZ763" s="113"/>
      <c r="BA763" s="113"/>
      <c r="BB763" s="113"/>
      <c r="BC763" s="113"/>
      <c r="BD763" s="113"/>
      <c r="BE763" s="113"/>
      <c r="BF763" s="113"/>
      <c r="BG763" s="113"/>
      <c r="BH763" s="113"/>
      <c r="BI763" s="113"/>
      <c r="BJ763" s="113"/>
      <c r="BK763" s="113"/>
      <c r="BL763" s="113"/>
      <c r="BM763" s="113"/>
      <c r="BN763" s="113"/>
      <c r="BO763" s="113"/>
      <c r="BP763" s="113"/>
      <c r="BQ763" s="113"/>
      <c r="BR763" s="113"/>
      <c r="BS763" s="113"/>
      <c r="BT763" s="113"/>
      <c r="BU763" s="113"/>
      <c r="BV763" s="113"/>
      <c r="BW763" s="113"/>
      <c r="BX763" s="113"/>
      <c r="BY763" s="113"/>
      <c r="BZ763" s="113"/>
      <c r="CA763" s="113"/>
      <c r="CB763" s="113"/>
      <c r="CC763" s="113"/>
      <c r="CD763" s="113"/>
      <c r="CE763" s="113"/>
      <c r="CF763" s="113"/>
      <c r="CG763" s="113"/>
      <c r="CH763" s="113"/>
      <c r="CI763" s="113"/>
      <c r="CJ763" s="113"/>
      <c r="CK763" s="113"/>
      <c r="CL763" s="113"/>
      <c r="CM763" s="113"/>
    </row>
    <row r="764" spans="6:91" x14ac:dyDescent="0.25">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3"/>
      <c r="AL764" s="113"/>
      <c r="AM764" s="113"/>
      <c r="AN764" s="113"/>
      <c r="AO764" s="113"/>
      <c r="AP764" s="113"/>
      <c r="AQ764" s="113"/>
      <c r="AR764" s="113"/>
      <c r="AS764" s="113"/>
      <c r="AT764" s="113"/>
      <c r="AU764" s="113"/>
      <c r="AV764" s="113"/>
      <c r="AW764" s="113"/>
      <c r="AX764" s="113"/>
      <c r="AY764" s="113"/>
      <c r="AZ764" s="113"/>
      <c r="BA764" s="113"/>
      <c r="BB764" s="113"/>
      <c r="BC764" s="113"/>
      <c r="BD764" s="113"/>
      <c r="BE764" s="113"/>
      <c r="BF764" s="113"/>
      <c r="BG764" s="113"/>
      <c r="BH764" s="113"/>
      <c r="BI764" s="113"/>
      <c r="BJ764" s="113"/>
      <c r="BK764" s="113"/>
      <c r="BL764" s="113"/>
      <c r="BM764" s="113"/>
      <c r="BN764" s="113"/>
      <c r="BO764" s="113"/>
      <c r="BP764" s="113"/>
      <c r="BQ764" s="113"/>
      <c r="BR764" s="113"/>
      <c r="BS764" s="113"/>
      <c r="BT764" s="113"/>
      <c r="BU764" s="113"/>
      <c r="BV764" s="113"/>
      <c r="BW764" s="113"/>
      <c r="BX764" s="113"/>
      <c r="BY764" s="113"/>
      <c r="BZ764" s="113"/>
      <c r="CA764" s="113"/>
      <c r="CB764" s="113"/>
      <c r="CC764" s="113"/>
      <c r="CD764" s="113"/>
      <c r="CE764" s="113"/>
      <c r="CF764" s="113"/>
      <c r="CG764" s="113"/>
      <c r="CH764" s="113"/>
      <c r="CI764" s="113"/>
      <c r="CJ764" s="113"/>
      <c r="CK764" s="113"/>
      <c r="CL764" s="113"/>
      <c r="CM764" s="113"/>
    </row>
    <row r="765" spans="6:91" x14ac:dyDescent="0.25">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3"/>
      <c r="AL765" s="113"/>
      <c r="AM765" s="113"/>
      <c r="AN765" s="113"/>
      <c r="AO765" s="113"/>
      <c r="AP765" s="113"/>
      <c r="AQ765" s="113"/>
      <c r="AR765" s="113"/>
      <c r="AS765" s="113"/>
      <c r="AT765" s="113"/>
      <c r="AU765" s="113"/>
      <c r="AV765" s="113"/>
      <c r="AW765" s="113"/>
      <c r="AX765" s="113"/>
      <c r="AY765" s="113"/>
      <c r="AZ765" s="113"/>
      <c r="BA765" s="113"/>
      <c r="BB765" s="113"/>
      <c r="BC765" s="113"/>
      <c r="BD765" s="113"/>
      <c r="BE765" s="113"/>
      <c r="BF765" s="113"/>
      <c r="BG765" s="113"/>
      <c r="BH765" s="113"/>
      <c r="BI765" s="113"/>
      <c r="BJ765" s="113"/>
      <c r="BK765" s="113"/>
      <c r="BL765" s="113"/>
      <c r="BM765" s="113"/>
      <c r="BN765" s="113"/>
      <c r="BO765" s="113"/>
      <c r="BP765" s="113"/>
      <c r="BQ765" s="113"/>
      <c r="BR765" s="113"/>
      <c r="BS765" s="113"/>
      <c r="BT765" s="113"/>
      <c r="BU765" s="113"/>
      <c r="BV765" s="113"/>
      <c r="BW765" s="113"/>
      <c r="BX765" s="113"/>
      <c r="BY765" s="113"/>
      <c r="BZ765" s="113"/>
      <c r="CA765" s="113"/>
      <c r="CB765" s="113"/>
      <c r="CC765" s="113"/>
      <c r="CD765" s="113"/>
      <c r="CE765" s="113"/>
      <c r="CF765" s="113"/>
      <c r="CG765" s="113"/>
      <c r="CH765" s="113"/>
      <c r="CI765" s="113"/>
      <c r="CJ765" s="113"/>
      <c r="CK765" s="113"/>
      <c r="CL765" s="113"/>
      <c r="CM765" s="113"/>
    </row>
    <row r="766" spans="6:91" x14ac:dyDescent="0.25">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3"/>
      <c r="AL766" s="113"/>
      <c r="AM766" s="113"/>
      <c r="AN766" s="113"/>
      <c r="AO766" s="113"/>
      <c r="AP766" s="113"/>
      <c r="AQ766" s="113"/>
      <c r="AR766" s="113"/>
      <c r="AS766" s="113"/>
      <c r="AT766" s="113"/>
      <c r="AU766" s="113"/>
      <c r="AV766" s="113"/>
      <c r="AW766" s="113"/>
      <c r="AX766" s="113"/>
      <c r="AY766" s="113"/>
      <c r="AZ766" s="113"/>
      <c r="BA766" s="113"/>
      <c r="BB766" s="113"/>
      <c r="BC766" s="113"/>
      <c r="BD766" s="113"/>
      <c r="BE766" s="113"/>
      <c r="BF766" s="113"/>
      <c r="BG766" s="113"/>
      <c r="BH766" s="113"/>
      <c r="BI766" s="113"/>
      <c r="BJ766" s="113"/>
      <c r="BK766" s="113"/>
      <c r="BL766" s="113"/>
      <c r="BM766" s="113"/>
      <c r="BN766" s="113"/>
      <c r="BO766" s="113"/>
      <c r="BP766" s="113"/>
      <c r="BQ766" s="113"/>
      <c r="BR766" s="113"/>
      <c r="BS766" s="113"/>
      <c r="BT766" s="113"/>
      <c r="BU766" s="113"/>
      <c r="BV766" s="113"/>
      <c r="BW766" s="113"/>
      <c r="BX766" s="113"/>
      <c r="BY766" s="113"/>
      <c r="BZ766" s="113"/>
      <c r="CA766" s="113"/>
      <c r="CB766" s="113"/>
      <c r="CC766" s="113"/>
      <c r="CD766" s="113"/>
      <c r="CE766" s="113"/>
      <c r="CF766" s="113"/>
      <c r="CG766" s="113"/>
      <c r="CH766" s="113"/>
      <c r="CI766" s="113"/>
      <c r="CJ766" s="113"/>
      <c r="CK766" s="113"/>
      <c r="CL766" s="113"/>
      <c r="CM766" s="113"/>
    </row>
    <row r="767" spans="6:91" x14ac:dyDescent="0.25">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3"/>
      <c r="AL767" s="113"/>
      <c r="AM767" s="113"/>
      <c r="AN767" s="113"/>
      <c r="AO767" s="113"/>
      <c r="AP767" s="113"/>
      <c r="AQ767" s="113"/>
      <c r="AR767" s="113"/>
      <c r="AS767" s="113"/>
      <c r="AT767" s="113"/>
      <c r="AU767" s="113"/>
      <c r="AV767" s="113"/>
      <c r="AW767" s="113"/>
      <c r="AX767" s="113"/>
      <c r="AY767" s="113"/>
      <c r="AZ767" s="113"/>
      <c r="BA767" s="113"/>
      <c r="BB767" s="113"/>
      <c r="BC767" s="113"/>
      <c r="BD767" s="113"/>
      <c r="BE767" s="113"/>
      <c r="BF767" s="113"/>
      <c r="BG767" s="113"/>
      <c r="BH767" s="113"/>
      <c r="BI767" s="113"/>
      <c r="BJ767" s="113"/>
      <c r="BK767" s="113"/>
      <c r="BL767" s="113"/>
      <c r="BM767" s="113"/>
      <c r="BN767" s="113"/>
      <c r="BO767" s="113"/>
      <c r="BP767" s="113"/>
      <c r="BQ767" s="113"/>
      <c r="BR767" s="113"/>
      <c r="BS767" s="113"/>
      <c r="BT767" s="113"/>
      <c r="BU767" s="113"/>
      <c r="BV767" s="113"/>
      <c r="BW767" s="113"/>
      <c r="BX767" s="113"/>
      <c r="BY767" s="113"/>
      <c r="BZ767" s="113"/>
      <c r="CA767" s="113"/>
      <c r="CB767" s="113"/>
      <c r="CC767" s="113"/>
      <c r="CD767" s="113"/>
      <c r="CE767" s="113"/>
      <c r="CF767" s="113"/>
      <c r="CG767" s="113"/>
      <c r="CH767" s="113"/>
      <c r="CI767" s="113"/>
      <c r="CJ767" s="113"/>
      <c r="CK767" s="113"/>
      <c r="CL767" s="113"/>
      <c r="CM767" s="113"/>
    </row>
    <row r="768" spans="6:91" x14ac:dyDescent="0.25">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3"/>
      <c r="AL768" s="113"/>
      <c r="AM768" s="113"/>
      <c r="AN768" s="113"/>
      <c r="AO768" s="113"/>
      <c r="AP768" s="113"/>
      <c r="AQ768" s="113"/>
      <c r="AR768" s="113"/>
      <c r="AS768" s="113"/>
      <c r="AT768" s="113"/>
      <c r="AU768" s="113"/>
      <c r="AV768" s="113"/>
      <c r="AW768" s="113"/>
      <c r="AX768" s="113"/>
      <c r="AY768" s="113"/>
      <c r="AZ768" s="113"/>
      <c r="BA768" s="113"/>
      <c r="BB768" s="113"/>
      <c r="BC768" s="113"/>
      <c r="BD768" s="113"/>
      <c r="BE768" s="113"/>
      <c r="BF768" s="113"/>
      <c r="BG768" s="113"/>
      <c r="BH768" s="113"/>
      <c r="BI768" s="113"/>
      <c r="BJ768" s="113"/>
      <c r="BK768" s="113"/>
      <c r="BL768" s="113"/>
      <c r="BM768" s="113"/>
      <c r="BN768" s="113"/>
      <c r="BO768" s="113"/>
      <c r="BP768" s="113"/>
      <c r="BQ768" s="113"/>
      <c r="BR768" s="113"/>
      <c r="BS768" s="113"/>
      <c r="BT768" s="113"/>
      <c r="BU768" s="113"/>
      <c r="BV768" s="113"/>
      <c r="BW768" s="113"/>
      <c r="BX768" s="113"/>
      <c r="BY768" s="113"/>
      <c r="BZ768" s="113"/>
      <c r="CA768" s="113"/>
      <c r="CB768" s="113"/>
      <c r="CC768" s="113"/>
      <c r="CD768" s="113"/>
      <c r="CE768" s="113"/>
      <c r="CF768" s="113"/>
      <c r="CG768" s="113"/>
      <c r="CH768" s="113"/>
      <c r="CI768" s="113"/>
      <c r="CJ768" s="113"/>
      <c r="CK768" s="113"/>
      <c r="CL768" s="113"/>
      <c r="CM768" s="113"/>
    </row>
    <row r="769" spans="6:91" x14ac:dyDescent="0.25">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3"/>
      <c r="AL769" s="113"/>
      <c r="AM769" s="113"/>
      <c r="AN769" s="113"/>
      <c r="AO769" s="113"/>
      <c r="AP769" s="113"/>
      <c r="AQ769" s="113"/>
      <c r="AR769" s="113"/>
      <c r="AS769" s="113"/>
      <c r="AT769" s="113"/>
      <c r="AU769" s="113"/>
      <c r="AV769" s="113"/>
      <c r="AW769" s="113"/>
      <c r="AX769" s="113"/>
      <c r="AY769" s="113"/>
      <c r="AZ769" s="113"/>
      <c r="BA769" s="113"/>
      <c r="BB769" s="113"/>
      <c r="BC769" s="113"/>
      <c r="BD769" s="113"/>
      <c r="BE769" s="113"/>
      <c r="BF769" s="113"/>
      <c r="BG769" s="113"/>
      <c r="BH769" s="113"/>
      <c r="BI769" s="113"/>
      <c r="BJ769" s="113"/>
      <c r="BK769" s="113"/>
      <c r="BL769" s="113"/>
      <c r="BM769" s="113"/>
      <c r="BN769" s="113"/>
      <c r="BO769" s="113"/>
      <c r="BP769" s="113"/>
      <c r="BQ769" s="113"/>
      <c r="BR769" s="113"/>
      <c r="BS769" s="113"/>
      <c r="BT769" s="113"/>
      <c r="BU769" s="113"/>
      <c r="BV769" s="113"/>
      <c r="BW769" s="113"/>
      <c r="BX769" s="113"/>
      <c r="BY769" s="113"/>
      <c r="BZ769" s="113"/>
      <c r="CA769" s="113"/>
      <c r="CB769" s="113"/>
      <c r="CC769" s="113"/>
      <c r="CD769" s="113"/>
      <c r="CE769" s="113"/>
      <c r="CF769" s="113"/>
      <c r="CG769" s="113"/>
      <c r="CH769" s="113"/>
      <c r="CI769" s="113"/>
      <c r="CJ769" s="113"/>
      <c r="CK769" s="113"/>
      <c r="CL769" s="113"/>
      <c r="CM769" s="113"/>
    </row>
    <row r="770" spans="6:91" x14ac:dyDescent="0.25">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3"/>
      <c r="AL770" s="113"/>
      <c r="AM770" s="113"/>
      <c r="AN770" s="113"/>
      <c r="AO770" s="113"/>
      <c r="AP770" s="113"/>
      <c r="AQ770" s="113"/>
      <c r="AR770" s="113"/>
      <c r="AS770" s="113"/>
      <c r="AT770" s="113"/>
      <c r="AU770" s="113"/>
      <c r="AV770" s="113"/>
      <c r="AW770" s="113"/>
      <c r="AX770" s="113"/>
      <c r="AY770" s="113"/>
      <c r="AZ770" s="113"/>
      <c r="BA770" s="113"/>
      <c r="BB770" s="113"/>
      <c r="BC770" s="113"/>
      <c r="BD770" s="113"/>
      <c r="BE770" s="113"/>
      <c r="BF770" s="113"/>
      <c r="BG770" s="113"/>
      <c r="BH770" s="113"/>
      <c r="BI770" s="113"/>
      <c r="BJ770" s="113"/>
      <c r="BK770" s="113"/>
      <c r="BL770" s="113"/>
      <c r="BM770" s="113"/>
      <c r="BN770" s="113"/>
      <c r="BO770" s="113"/>
      <c r="BP770" s="113"/>
      <c r="BQ770" s="113"/>
      <c r="BR770" s="113"/>
      <c r="BS770" s="113"/>
      <c r="BT770" s="113"/>
      <c r="BU770" s="113"/>
      <c r="BV770" s="113"/>
      <c r="BW770" s="113"/>
      <c r="BX770" s="113"/>
      <c r="BY770" s="113"/>
      <c r="BZ770" s="113"/>
      <c r="CA770" s="113"/>
      <c r="CB770" s="113"/>
      <c r="CC770" s="113"/>
      <c r="CD770" s="113"/>
      <c r="CE770" s="113"/>
      <c r="CF770" s="113"/>
      <c r="CG770" s="113"/>
      <c r="CH770" s="113"/>
      <c r="CI770" s="113"/>
      <c r="CJ770" s="113"/>
      <c r="CK770" s="113"/>
      <c r="CL770" s="113"/>
      <c r="CM770" s="113"/>
    </row>
    <row r="771" spans="6:91" x14ac:dyDescent="0.25">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3"/>
      <c r="AL771" s="113"/>
      <c r="AM771" s="113"/>
      <c r="AN771" s="113"/>
      <c r="AO771" s="113"/>
      <c r="AP771" s="113"/>
      <c r="AQ771" s="113"/>
      <c r="AR771" s="113"/>
      <c r="AS771" s="113"/>
      <c r="AT771" s="113"/>
      <c r="AU771" s="113"/>
      <c r="AV771" s="113"/>
      <c r="AW771" s="113"/>
      <c r="AX771" s="113"/>
      <c r="AY771" s="113"/>
      <c r="AZ771" s="113"/>
      <c r="BA771" s="113"/>
      <c r="BB771" s="113"/>
      <c r="BC771" s="113"/>
      <c r="BD771" s="113"/>
      <c r="BE771" s="113"/>
      <c r="BF771" s="113"/>
      <c r="BG771" s="113"/>
      <c r="BH771" s="113"/>
      <c r="BI771" s="113"/>
      <c r="BJ771" s="113"/>
      <c r="BK771" s="113"/>
      <c r="BL771" s="113"/>
      <c r="BM771" s="113"/>
      <c r="BN771" s="113"/>
      <c r="BO771" s="113"/>
      <c r="BP771" s="113"/>
      <c r="BQ771" s="113"/>
      <c r="BR771" s="113"/>
      <c r="BS771" s="113"/>
      <c r="BT771" s="113"/>
      <c r="BU771" s="113"/>
      <c r="BV771" s="113"/>
      <c r="BW771" s="113"/>
      <c r="BX771" s="113"/>
      <c r="BY771" s="113"/>
      <c r="BZ771" s="113"/>
      <c r="CA771" s="113"/>
      <c r="CB771" s="113"/>
      <c r="CC771" s="113"/>
      <c r="CD771" s="113"/>
      <c r="CE771" s="113"/>
      <c r="CF771" s="113"/>
      <c r="CG771" s="113"/>
      <c r="CH771" s="113"/>
      <c r="CI771" s="113"/>
      <c r="CJ771" s="113"/>
      <c r="CK771" s="113"/>
      <c r="CL771" s="113"/>
      <c r="CM771" s="113"/>
    </row>
    <row r="772" spans="6:91" x14ac:dyDescent="0.25">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3"/>
      <c r="AL772" s="113"/>
      <c r="AM772" s="113"/>
      <c r="AN772" s="113"/>
      <c r="AO772" s="113"/>
      <c r="AP772" s="113"/>
      <c r="AQ772" s="113"/>
      <c r="AR772" s="113"/>
      <c r="AS772" s="113"/>
      <c r="AT772" s="113"/>
      <c r="AU772" s="113"/>
      <c r="AV772" s="113"/>
      <c r="AW772" s="113"/>
      <c r="AX772" s="113"/>
      <c r="AY772" s="113"/>
      <c r="AZ772" s="113"/>
      <c r="BA772" s="113"/>
      <c r="BB772" s="113"/>
      <c r="BC772" s="113"/>
      <c r="BD772" s="113"/>
      <c r="BE772" s="113"/>
      <c r="BF772" s="113"/>
      <c r="BG772" s="113"/>
      <c r="BH772" s="113"/>
      <c r="BI772" s="113"/>
      <c r="BJ772" s="113"/>
      <c r="BK772" s="113"/>
      <c r="BL772" s="113"/>
      <c r="BM772" s="113"/>
      <c r="BN772" s="113"/>
      <c r="BO772" s="113"/>
      <c r="BP772" s="113"/>
      <c r="BQ772" s="113"/>
      <c r="BR772" s="113"/>
      <c r="BS772" s="113"/>
      <c r="BT772" s="113"/>
      <c r="BU772" s="113"/>
      <c r="BV772" s="113"/>
      <c r="BW772" s="113"/>
      <c r="BX772" s="113"/>
      <c r="BY772" s="113"/>
      <c r="BZ772" s="113"/>
      <c r="CA772" s="113"/>
      <c r="CB772" s="113"/>
      <c r="CC772" s="113"/>
      <c r="CD772" s="113"/>
      <c r="CE772" s="113"/>
      <c r="CF772" s="113"/>
      <c r="CG772" s="113"/>
      <c r="CH772" s="113"/>
      <c r="CI772" s="113"/>
      <c r="CJ772" s="113"/>
      <c r="CK772" s="113"/>
      <c r="CL772" s="113"/>
      <c r="CM772" s="113"/>
    </row>
    <row r="773" spans="6:91" x14ac:dyDescent="0.25">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3"/>
      <c r="AL773" s="113"/>
      <c r="AM773" s="113"/>
      <c r="AN773" s="113"/>
      <c r="AO773" s="113"/>
      <c r="AP773" s="113"/>
      <c r="AQ773" s="113"/>
      <c r="AR773" s="113"/>
      <c r="AS773" s="113"/>
      <c r="AT773" s="113"/>
      <c r="AU773" s="113"/>
      <c r="AV773" s="113"/>
      <c r="AW773" s="113"/>
      <c r="AX773" s="113"/>
      <c r="AY773" s="113"/>
      <c r="AZ773" s="113"/>
      <c r="BA773" s="113"/>
      <c r="BB773" s="113"/>
      <c r="BC773" s="113"/>
      <c r="BD773" s="113"/>
      <c r="BE773" s="113"/>
      <c r="BF773" s="113"/>
      <c r="BG773" s="113"/>
      <c r="BH773" s="113"/>
      <c r="BI773" s="113"/>
      <c r="BJ773" s="113"/>
      <c r="BK773" s="113"/>
      <c r="BL773" s="113"/>
      <c r="BM773" s="113"/>
      <c r="BN773" s="113"/>
      <c r="BO773" s="113"/>
      <c r="BP773" s="113"/>
      <c r="BQ773" s="113"/>
      <c r="BR773" s="113"/>
      <c r="BS773" s="113"/>
      <c r="BT773" s="113"/>
      <c r="BU773" s="113"/>
      <c r="BV773" s="113"/>
      <c r="BW773" s="113"/>
      <c r="BX773" s="113"/>
      <c r="BY773" s="113"/>
      <c r="BZ773" s="113"/>
      <c r="CA773" s="113"/>
      <c r="CB773" s="113"/>
      <c r="CC773" s="113"/>
      <c r="CD773" s="113"/>
      <c r="CE773" s="113"/>
      <c r="CF773" s="113"/>
      <c r="CG773" s="113"/>
      <c r="CH773" s="113"/>
      <c r="CI773" s="113"/>
      <c r="CJ773" s="113"/>
      <c r="CK773" s="113"/>
      <c r="CL773" s="113"/>
      <c r="CM773" s="113"/>
    </row>
    <row r="774" spans="6:91" x14ac:dyDescent="0.25">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3"/>
      <c r="AL774" s="113"/>
      <c r="AM774" s="113"/>
      <c r="AN774" s="113"/>
      <c r="AO774" s="113"/>
      <c r="AP774" s="113"/>
      <c r="AQ774" s="113"/>
      <c r="AR774" s="113"/>
      <c r="AS774" s="113"/>
      <c r="AT774" s="113"/>
      <c r="AU774" s="113"/>
      <c r="AV774" s="113"/>
      <c r="AW774" s="113"/>
      <c r="AX774" s="113"/>
      <c r="AY774" s="113"/>
      <c r="AZ774" s="113"/>
      <c r="BA774" s="113"/>
      <c r="BB774" s="113"/>
      <c r="BC774" s="113"/>
      <c r="BD774" s="113"/>
      <c r="BE774" s="113"/>
      <c r="BF774" s="113"/>
      <c r="BG774" s="113"/>
      <c r="BH774" s="113"/>
      <c r="BI774" s="113"/>
      <c r="BJ774" s="113"/>
      <c r="BK774" s="113"/>
      <c r="BL774" s="113"/>
      <c r="BM774" s="113"/>
      <c r="BN774" s="113"/>
      <c r="BO774" s="113"/>
      <c r="BP774" s="113"/>
      <c r="BQ774" s="113"/>
      <c r="BR774" s="113"/>
      <c r="BS774" s="113"/>
      <c r="BT774" s="113"/>
      <c r="BU774" s="113"/>
      <c r="BV774" s="113"/>
      <c r="BW774" s="113"/>
      <c r="BX774" s="113"/>
      <c r="BY774" s="113"/>
      <c r="BZ774" s="113"/>
      <c r="CA774" s="113"/>
      <c r="CB774" s="113"/>
      <c r="CC774" s="113"/>
      <c r="CD774" s="113"/>
      <c r="CE774" s="113"/>
      <c r="CF774" s="113"/>
      <c r="CG774" s="113"/>
      <c r="CH774" s="113"/>
      <c r="CI774" s="113"/>
      <c r="CJ774" s="113"/>
      <c r="CK774" s="113"/>
      <c r="CL774" s="113"/>
      <c r="CM774" s="113"/>
    </row>
    <row r="775" spans="6:91" x14ac:dyDescent="0.25">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3"/>
      <c r="AL775" s="113"/>
      <c r="AM775" s="113"/>
      <c r="AN775" s="113"/>
      <c r="AO775" s="113"/>
      <c r="AP775" s="113"/>
      <c r="AQ775" s="113"/>
      <c r="AR775" s="113"/>
      <c r="AS775" s="113"/>
      <c r="AT775" s="113"/>
      <c r="AU775" s="113"/>
      <c r="AV775" s="113"/>
      <c r="AW775" s="113"/>
      <c r="AX775" s="113"/>
      <c r="AY775" s="113"/>
      <c r="AZ775" s="113"/>
      <c r="BA775" s="113"/>
      <c r="BB775" s="113"/>
      <c r="BC775" s="113"/>
      <c r="BD775" s="113"/>
      <c r="BE775" s="113"/>
      <c r="BF775" s="113"/>
      <c r="BG775" s="113"/>
      <c r="BH775" s="113"/>
      <c r="BI775" s="113"/>
      <c r="BJ775" s="113"/>
      <c r="BK775" s="113"/>
      <c r="BL775" s="113"/>
      <c r="BM775" s="113"/>
      <c r="BN775" s="113"/>
      <c r="BO775" s="113"/>
      <c r="BP775" s="113"/>
      <c r="BQ775" s="113"/>
      <c r="BR775" s="113"/>
      <c r="BS775" s="113"/>
      <c r="BT775" s="113"/>
      <c r="BU775" s="113"/>
      <c r="BV775" s="113"/>
      <c r="BW775" s="113"/>
      <c r="BX775" s="113"/>
      <c r="BY775" s="113"/>
      <c r="BZ775" s="113"/>
      <c r="CA775" s="113"/>
      <c r="CB775" s="113"/>
      <c r="CC775" s="113"/>
      <c r="CD775" s="113"/>
      <c r="CE775" s="113"/>
      <c r="CF775" s="113"/>
      <c r="CG775" s="113"/>
      <c r="CH775" s="113"/>
      <c r="CI775" s="113"/>
      <c r="CJ775" s="113"/>
      <c r="CK775" s="113"/>
      <c r="CL775" s="113"/>
      <c r="CM775" s="113"/>
    </row>
    <row r="776" spans="6:91" x14ac:dyDescent="0.25">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3"/>
      <c r="AL776" s="113"/>
      <c r="AM776" s="113"/>
      <c r="AN776" s="113"/>
      <c r="AO776" s="113"/>
      <c r="AP776" s="113"/>
      <c r="AQ776" s="113"/>
      <c r="AR776" s="113"/>
      <c r="AS776" s="113"/>
      <c r="AT776" s="113"/>
      <c r="AU776" s="113"/>
      <c r="AV776" s="113"/>
      <c r="AW776" s="113"/>
      <c r="AX776" s="113"/>
      <c r="AY776" s="113"/>
      <c r="AZ776" s="113"/>
      <c r="BA776" s="113"/>
      <c r="BB776" s="113"/>
      <c r="BC776" s="113"/>
      <c r="BD776" s="113"/>
      <c r="BE776" s="113"/>
      <c r="BF776" s="113"/>
      <c r="BG776" s="113"/>
      <c r="BH776" s="113"/>
      <c r="BI776" s="113"/>
      <c r="BJ776" s="113"/>
      <c r="BK776" s="113"/>
      <c r="BL776" s="113"/>
      <c r="BM776" s="113"/>
      <c r="BN776" s="113"/>
      <c r="BO776" s="113"/>
      <c r="BP776" s="113"/>
      <c r="BQ776" s="113"/>
      <c r="BR776" s="113"/>
      <c r="BS776" s="113"/>
      <c r="BT776" s="113"/>
      <c r="BU776" s="113"/>
      <c r="BV776" s="113"/>
      <c r="BW776" s="113"/>
      <c r="BX776" s="113"/>
      <c r="BY776" s="113"/>
      <c r="BZ776" s="113"/>
      <c r="CA776" s="113"/>
      <c r="CB776" s="113"/>
      <c r="CC776" s="113"/>
      <c r="CD776" s="113"/>
      <c r="CE776" s="113"/>
      <c r="CF776" s="113"/>
      <c r="CG776" s="113"/>
      <c r="CH776" s="113"/>
      <c r="CI776" s="113"/>
      <c r="CJ776" s="113"/>
      <c r="CK776" s="113"/>
      <c r="CL776" s="113"/>
      <c r="CM776" s="113"/>
    </row>
    <row r="777" spans="6:91" x14ac:dyDescent="0.25">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3"/>
      <c r="AL777" s="113"/>
      <c r="AM777" s="113"/>
      <c r="AN777" s="113"/>
      <c r="AO777" s="113"/>
      <c r="AP777" s="113"/>
      <c r="AQ777" s="113"/>
      <c r="AR777" s="113"/>
      <c r="AS777" s="113"/>
      <c r="AT777" s="113"/>
      <c r="AU777" s="113"/>
      <c r="AV777" s="113"/>
      <c r="AW777" s="113"/>
      <c r="AX777" s="113"/>
      <c r="AY777" s="113"/>
      <c r="AZ777" s="113"/>
      <c r="BA777" s="113"/>
      <c r="BB777" s="113"/>
      <c r="BC777" s="113"/>
      <c r="BD777" s="113"/>
      <c r="BE777" s="113"/>
      <c r="BF777" s="113"/>
      <c r="BG777" s="113"/>
      <c r="BH777" s="113"/>
      <c r="BI777" s="113"/>
      <c r="BJ777" s="113"/>
      <c r="BK777" s="113"/>
      <c r="BL777" s="113"/>
      <c r="BM777" s="113"/>
      <c r="BN777" s="113"/>
      <c r="BO777" s="113"/>
      <c r="BP777" s="113"/>
      <c r="BQ777" s="113"/>
      <c r="BR777" s="113"/>
      <c r="BS777" s="113"/>
      <c r="BT777" s="113"/>
      <c r="BU777" s="113"/>
      <c r="BV777" s="113"/>
      <c r="BW777" s="113"/>
      <c r="BX777" s="113"/>
      <c r="BY777" s="113"/>
      <c r="BZ777" s="113"/>
      <c r="CA777" s="113"/>
      <c r="CB777" s="113"/>
      <c r="CC777" s="113"/>
      <c r="CD777" s="113"/>
      <c r="CE777" s="113"/>
      <c r="CF777" s="113"/>
      <c r="CG777" s="113"/>
      <c r="CH777" s="113"/>
      <c r="CI777" s="113"/>
      <c r="CJ777" s="113"/>
      <c r="CK777" s="113"/>
      <c r="CL777" s="113"/>
      <c r="CM777" s="113"/>
    </row>
    <row r="778" spans="6:91" x14ac:dyDescent="0.25">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3"/>
      <c r="AL778" s="113"/>
      <c r="AM778" s="113"/>
      <c r="AN778" s="113"/>
      <c r="AO778" s="113"/>
      <c r="AP778" s="113"/>
      <c r="AQ778" s="113"/>
      <c r="AR778" s="113"/>
      <c r="AS778" s="113"/>
      <c r="AT778" s="113"/>
      <c r="AU778" s="113"/>
      <c r="AV778" s="113"/>
      <c r="AW778" s="113"/>
      <c r="AX778" s="113"/>
      <c r="AY778" s="113"/>
      <c r="AZ778" s="113"/>
      <c r="BA778" s="113"/>
      <c r="BB778" s="113"/>
      <c r="BC778" s="113"/>
      <c r="BD778" s="113"/>
      <c r="BE778" s="113"/>
      <c r="BF778" s="113"/>
      <c r="BG778" s="113"/>
      <c r="BH778" s="113"/>
      <c r="BI778" s="113"/>
      <c r="BJ778" s="113"/>
      <c r="BK778" s="113"/>
      <c r="BL778" s="113"/>
      <c r="BM778" s="113"/>
      <c r="BN778" s="113"/>
      <c r="BO778" s="113"/>
      <c r="BP778" s="113"/>
      <c r="BQ778" s="113"/>
      <c r="BR778" s="113"/>
      <c r="BS778" s="113"/>
      <c r="BT778" s="113"/>
      <c r="BU778" s="113"/>
      <c r="BV778" s="113"/>
      <c r="BW778" s="113"/>
      <c r="BX778" s="113"/>
      <c r="BY778" s="113"/>
      <c r="BZ778" s="113"/>
      <c r="CA778" s="113"/>
      <c r="CB778" s="113"/>
      <c r="CC778" s="113"/>
      <c r="CD778" s="113"/>
      <c r="CE778" s="113"/>
      <c r="CF778" s="113"/>
      <c r="CG778" s="113"/>
      <c r="CH778" s="113"/>
      <c r="CI778" s="113"/>
      <c r="CJ778" s="113"/>
      <c r="CK778" s="113"/>
      <c r="CL778" s="113"/>
      <c r="CM778" s="113"/>
    </row>
    <row r="779" spans="6:91" x14ac:dyDescent="0.25">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3"/>
      <c r="AL779" s="113"/>
      <c r="AM779" s="113"/>
      <c r="AN779" s="113"/>
      <c r="AO779" s="113"/>
      <c r="AP779" s="113"/>
      <c r="AQ779" s="113"/>
      <c r="AR779" s="113"/>
      <c r="AS779" s="113"/>
      <c r="AT779" s="113"/>
      <c r="AU779" s="113"/>
      <c r="AV779" s="113"/>
      <c r="AW779" s="113"/>
      <c r="AX779" s="113"/>
      <c r="AY779" s="113"/>
      <c r="AZ779" s="113"/>
      <c r="BA779" s="113"/>
      <c r="BB779" s="113"/>
      <c r="BC779" s="113"/>
      <c r="BD779" s="113"/>
      <c r="BE779" s="113"/>
      <c r="BF779" s="113"/>
      <c r="BG779" s="113"/>
      <c r="BH779" s="113"/>
      <c r="BI779" s="113"/>
      <c r="BJ779" s="113"/>
      <c r="BK779" s="113"/>
      <c r="BL779" s="113"/>
      <c r="BM779" s="113"/>
      <c r="BN779" s="113"/>
      <c r="BO779" s="113"/>
      <c r="BP779" s="113"/>
      <c r="BQ779" s="113"/>
      <c r="BR779" s="113"/>
      <c r="BS779" s="113"/>
      <c r="BT779" s="113"/>
      <c r="BU779" s="113"/>
      <c r="BV779" s="113"/>
      <c r="BW779" s="113"/>
      <c r="BX779" s="113"/>
      <c r="BY779" s="113"/>
      <c r="BZ779" s="113"/>
      <c r="CA779" s="113"/>
      <c r="CB779" s="113"/>
      <c r="CC779" s="113"/>
      <c r="CD779" s="113"/>
      <c r="CE779" s="113"/>
      <c r="CF779" s="113"/>
      <c r="CG779" s="113"/>
      <c r="CH779" s="113"/>
      <c r="CI779" s="113"/>
      <c r="CJ779" s="113"/>
      <c r="CK779" s="113"/>
      <c r="CL779" s="113"/>
      <c r="CM779" s="113"/>
    </row>
    <row r="780" spans="6:91" x14ac:dyDescent="0.25">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3"/>
      <c r="AL780" s="113"/>
      <c r="AM780" s="113"/>
      <c r="AN780" s="113"/>
      <c r="AO780" s="113"/>
      <c r="AP780" s="113"/>
      <c r="AQ780" s="113"/>
      <c r="AR780" s="113"/>
      <c r="AS780" s="113"/>
      <c r="AT780" s="113"/>
      <c r="AU780" s="113"/>
      <c r="AV780" s="113"/>
      <c r="AW780" s="113"/>
      <c r="AX780" s="113"/>
      <c r="AY780" s="113"/>
      <c r="AZ780" s="113"/>
      <c r="BA780" s="113"/>
      <c r="BB780" s="113"/>
      <c r="BC780" s="113"/>
      <c r="BD780" s="113"/>
      <c r="BE780" s="113"/>
      <c r="BF780" s="113"/>
      <c r="BG780" s="113"/>
      <c r="BH780" s="113"/>
      <c r="BI780" s="113"/>
      <c r="BJ780" s="113"/>
      <c r="BK780" s="113"/>
      <c r="BL780" s="113"/>
      <c r="BM780" s="113"/>
      <c r="BN780" s="113"/>
      <c r="BO780" s="113"/>
      <c r="BP780" s="113"/>
      <c r="BQ780" s="113"/>
      <c r="BR780" s="113"/>
      <c r="BS780" s="113"/>
      <c r="BT780" s="113"/>
      <c r="BU780" s="113"/>
      <c r="BV780" s="113"/>
      <c r="BW780" s="113"/>
      <c r="BX780" s="113"/>
      <c r="BY780" s="113"/>
      <c r="BZ780" s="113"/>
      <c r="CA780" s="113"/>
      <c r="CB780" s="113"/>
      <c r="CC780" s="113"/>
      <c r="CD780" s="113"/>
      <c r="CE780" s="113"/>
      <c r="CF780" s="113"/>
      <c r="CG780" s="113"/>
      <c r="CH780" s="113"/>
      <c r="CI780" s="113"/>
      <c r="CJ780" s="113"/>
      <c r="CK780" s="113"/>
      <c r="CL780" s="113"/>
      <c r="CM780" s="113"/>
    </row>
    <row r="781" spans="6:91" x14ac:dyDescent="0.25">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3"/>
      <c r="AL781" s="113"/>
      <c r="AM781" s="113"/>
      <c r="AN781" s="113"/>
      <c r="AO781" s="113"/>
      <c r="AP781" s="113"/>
      <c r="AQ781" s="113"/>
      <c r="AR781" s="113"/>
      <c r="AS781" s="113"/>
      <c r="AT781" s="113"/>
      <c r="AU781" s="113"/>
      <c r="AV781" s="113"/>
      <c r="AW781" s="113"/>
      <c r="AX781" s="113"/>
      <c r="AY781" s="113"/>
      <c r="AZ781" s="113"/>
      <c r="BA781" s="113"/>
      <c r="BB781" s="113"/>
      <c r="BC781" s="113"/>
      <c r="BD781" s="113"/>
      <c r="BE781" s="113"/>
      <c r="BF781" s="113"/>
      <c r="BG781" s="113"/>
      <c r="BH781" s="113"/>
      <c r="BI781" s="113"/>
      <c r="BJ781" s="113"/>
      <c r="BK781" s="113"/>
      <c r="BL781" s="113"/>
      <c r="BM781" s="113"/>
      <c r="BN781" s="113"/>
      <c r="BO781" s="113"/>
      <c r="BP781" s="113"/>
      <c r="BQ781" s="113"/>
      <c r="BR781" s="113"/>
      <c r="BS781" s="113"/>
      <c r="BT781" s="113"/>
      <c r="BU781" s="113"/>
      <c r="BV781" s="113"/>
      <c r="BW781" s="113"/>
      <c r="BX781" s="113"/>
      <c r="BY781" s="113"/>
      <c r="BZ781" s="113"/>
      <c r="CA781" s="113"/>
      <c r="CB781" s="113"/>
      <c r="CC781" s="113"/>
      <c r="CD781" s="113"/>
      <c r="CE781" s="113"/>
      <c r="CF781" s="113"/>
      <c r="CG781" s="113"/>
      <c r="CH781" s="113"/>
      <c r="CI781" s="113"/>
      <c r="CJ781" s="113"/>
      <c r="CK781" s="113"/>
      <c r="CL781" s="113"/>
      <c r="CM781" s="113"/>
    </row>
    <row r="782" spans="6:91" x14ac:dyDescent="0.25">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3"/>
      <c r="AL782" s="113"/>
      <c r="AM782" s="113"/>
      <c r="AN782" s="113"/>
      <c r="AO782" s="113"/>
      <c r="AP782" s="113"/>
      <c r="AQ782" s="113"/>
      <c r="AR782" s="113"/>
      <c r="AS782" s="113"/>
      <c r="AT782" s="113"/>
      <c r="AU782" s="113"/>
      <c r="AV782" s="113"/>
      <c r="AW782" s="113"/>
      <c r="AX782" s="113"/>
      <c r="AY782" s="113"/>
      <c r="AZ782" s="113"/>
      <c r="BA782" s="113"/>
      <c r="BB782" s="113"/>
      <c r="BC782" s="113"/>
      <c r="BD782" s="113"/>
      <c r="BE782" s="113"/>
      <c r="BF782" s="113"/>
      <c r="BG782" s="113"/>
      <c r="BH782" s="113"/>
      <c r="BI782" s="113"/>
      <c r="BJ782" s="113"/>
      <c r="BK782" s="113"/>
      <c r="BL782" s="113"/>
      <c r="BM782" s="113"/>
      <c r="BN782" s="113"/>
      <c r="BO782" s="113"/>
      <c r="BP782" s="113"/>
      <c r="BQ782" s="113"/>
      <c r="BR782" s="113"/>
      <c r="BS782" s="113"/>
      <c r="BT782" s="113"/>
      <c r="BU782" s="113"/>
      <c r="BV782" s="113"/>
      <c r="BW782" s="113"/>
      <c r="BX782" s="113"/>
      <c r="BY782" s="113"/>
      <c r="BZ782" s="113"/>
      <c r="CA782" s="113"/>
      <c r="CB782" s="113"/>
      <c r="CC782" s="113"/>
      <c r="CD782" s="113"/>
      <c r="CE782" s="113"/>
      <c r="CF782" s="113"/>
      <c r="CG782" s="113"/>
      <c r="CH782" s="113"/>
      <c r="CI782" s="113"/>
      <c r="CJ782" s="113"/>
      <c r="CK782" s="113"/>
      <c r="CL782" s="113"/>
      <c r="CM782" s="113"/>
    </row>
    <row r="783" spans="6:91" x14ac:dyDescent="0.25">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3"/>
      <c r="AL783" s="113"/>
      <c r="AM783" s="113"/>
      <c r="AN783" s="113"/>
      <c r="AO783" s="113"/>
      <c r="AP783" s="113"/>
      <c r="AQ783" s="113"/>
      <c r="AR783" s="113"/>
      <c r="AS783" s="113"/>
      <c r="AT783" s="113"/>
      <c r="AU783" s="113"/>
      <c r="AV783" s="113"/>
      <c r="AW783" s="113"/>
      <c r="AX783" s="113"/>
      <c r="AY783" s="113"/>
      <c r="AZ783" s="113"/>
      <c r="BA783" s="113"/>
      <c r="BB783" s="113"/>
      <c r="BC783" s="113"/>
      <c r="BD783" s="113"/>
      <c r="BE783" s="113"/>
      <c r="BF783" s="113"/>
      <c r="BG783" s="113"/>
      <c r="BH783" s="113"/>
      <c r="BI783" s="113"/>
      <c r="BJ783" s="113"/>
      <c r="BK783" s="113"/>
      <c r="BL783" s="113"/>
      <c r="BM783" s="113"/>
      <c r="BN783" s="113"/>
      <c r="BO783" s="113"/>
      <c r="BP783" s="113"/>
      <c r="BQ783" s="113"/>
      <c r="BR783" s="113"/>
      <c r="BS783" s="113"/>
      <c r="BT783" s="113"/>
      <c r="BU783" s="113"/>
      <c r="BV783" s="113"/>
      <c r="BW783" s="113"/>
      <c r="BX783" s="113"/>
      <c r="BY783" s="113"/>
      <c r="BZ783" s="113"/>
      <c r="CA783" s="113"/>
      <c r="CB783" s="113"/>
      <c r="CC783" s="113"/>
      <c r="CD783" s="113"/>
      <c r="CE783" s="113"/>
      <c r="CF783" s="113"/>
      <c r="CG783" s="113"/>
      <c r="CH783" s="113"/>
      <c r="CI783" s="113"/>
      <c r="CJ783" s="113"/>
      <c r="CK783" s="113"/>
      <c r="CL783" s="113"/>
      <c r="CM783" s="113"/>
    </row>
    <row r="784" spans="6:91" x14ac:dyDescent="0.25">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3"/>
      <c r="AL784" s="113"/>
      <c r="AM784" s="113"/>
      <c r="AN784" s="113"/>
      <c r="AO784" s="113"/>
      <c r="AP784" s="113"/>
      <c r="AQ784" s="113"/>
      <c r="AR784" s="113"/>
      <c r="AS784" s="113"/>
      <c r="AT784" s="113"/>
      <c r="AU784" s="113"/>
      <c r="AV784" s="113"/>
      <c r="AW784" s="113"/>
      <c r="AX784" s="113"/>
      <c r="AY784" s="113"/>
      <c r="AZ784" s="113"/>
      <c r="BA784" s="113"/>
      <c r="BB784" s="113"/>
      <c r="BC784" s="113"/>
      <c r="BD784" s="113"/>
      <c r="BE784" s="113"/>
      <c r="BF784" s="113"/>
      <c r="BG784" s="113"/>
      <c r="BH784" s="113"/>
      <c r="BI784" s="113"/>
      <c r="BJ784" s="113"/>
      <c r="BK784" s="113"/>
      <c r="BL784" s="113"/>
      <c r="BM784" s="113"/>
      <c r="BN784" s="113"/>
      <c r="BO784" s="113"/>
      <c r="BP784" s="113"/>
      <c r="BQ784" s="113"/>
      <c r="BR784" s="113"/>
      <c r="BS784" s="113"/>
      <c r="BT784" s="113"/>
      <c r="BU784" s="113"/>
      <c r="BV784" s="113"/>
      <c r="BW784" s="113"/>
      <c r="BX784" s="113"/>
      <c r="BY784" s="113"/>
      <c r="BZ784" s="113"/>
      <c r="CA784" s="113"/>
      <c r="CB784" s="113"/>
      <c r="CC784" s="113"/>
      <c r="CD784" s="113"/>
      <c r="CE784" s="113"/>
      <c r="CF784" s="113"/>
      <c r="CG784" s="113"/>
      <c r="CH784" s="113"/>
      <c r="CI784" s="113"/>
      <c r="CJ784" s="113"/>
      <c r="CK784" s="113"/>
      <c r="CL784" s="113"/>
      <c r="CM784" s="113"/>
    </row>
    <row r="785" spans="6:91" x14ac:dyDescent="0.25">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3"/>
      <c r="AL785" s="113"/>
      <c r="AM785" s="113"/>
      <c r="AN785" s="113"/>
      <c r="AO785" s="113"/>
      <c r="AP785" s="113"/>
      <c r="AQ785" s="113"/>
      <c r="AR785" s="113"/>
      <c r="AS785" s="113"/>
      <c r="AT785" s="113"/>
      <c r="AU785" s="113"/>
      <c r="AV785" s="113"/>
      <c r="AW785" s="113"/>
      <c r="AX785" s="113"/>
      <c r="AY785" s="113"/>
      <c r="AZ785" s="113"/>
      <c r="BA785" s="113"/>
      <c r="BB785" s="113"/>
      <c r="BC785" s="113"/>
      <c r="BD785" s="113"/>
      <c r="BE785" s="113"/>
      <c r="BF785" s="113"/>
      <c r="BG785" s="113"/>
      <c r="BH785" s="113"/>
      <c r="BI785" s="113"/>
      <c r="BJ785" s="113"/>
      <c r="BK785" s="113"/>
      <c r="BL785" s="113"/>
      <c r="BM785" s="113"/>
      <c r="BN785" s="113"/>
      <c r="BO785" s="113"/>
      <c r="BP785" s="113"/>
      <c r="BQ785" s="113"/>
      <c r="BR785" s="113"/>
      <c r="BS785" s="113"/>
      <c r="BT785" s="113"/>
      <c r="BU785" s="113"/>
      <c r="BV785" s="113"/>
      <c r="BW785" s="113"/>
      <c r="BX785" s="113"/>
      <c r="BY785" s="113"/>
      <c r="BZ785" s="113"/>
      <c r="CA785" s="113"/>
      <c r="CB785" s="113"/>
      <c r="CC785" s="113"/>
      <c r="CD785" s="113"/>
      <c r="CE785" s="113"/>
      <c r="CF785" s="113"/>
      <c r="CG785" s="113"/>
      <c r="CH785" s="113"/>
      <c r="CI785" s="113"/>
      <c r="CJ785" s="113"/>
      <c r="CK785" s="113"/>
      <c r="CL785" s="113"/>
      <c r="CM785" s="113"/>
    </row>
    <row r="786" spans="6:91" x14ac:dyDescent="0.25">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3"/>
      <c r="AL786" s="113"/>
      <c r="AM786" s="113"/>
      <c r="AN786" s="113"/>
      <c r="AO786" s="113"/>
      <c r="AP786" s="113"/>
      <c r="AQ786" s="113"/>
      <c r="AR786" s="113"/>
      <c r="AS786" s="113"/>
      <c r="AT786" s="113"/>
      <c r="AU786" s="113"/>
      <c r="AV786" s="113"/>
      <c r="AW786" s="113"/>
      <c r="AX786" s="113"/>
      <c r="AY786" s="113"/>
      <c r="AZ786" s="113"/>
      <c r="BA786" s="113"/>
      <c r="BB786" s="113"/>
      <c r="BC786" s="113"/>
      <c r="BD786" s="113"/>
      <c r="BE786" s="113"/>
      <c r="BF786" s="113"/>
      <c r="BG786" s="113"/>
      <c r="BH786" s="113"/>
      <c r="BI786" s="113"/>
      <c r="BJ786" s="113"/>
      <c r="BK786" s="113"/>
      <c r="BL786" s="113"/>
      <c r="BM786" s="113"/>
      <c r="BN786" s="113"/>
      <c r="BO786" s="113"/>
      <c r="BP786" s="113"/>
      <c r="BQ786" s="113"/>
      <c r="BR786" s="113"/>
      <c r="BS786" s="113"/>
      <c r="BT786" s="113"/>
      <c r="BU786" s="113"/>
      <c r="BV786" s="113"/>
      <c r="BW786" s="113"/>
      <c r="BX786" s="113"/>
      <c r="BY786" s="113"/>
      <c r="BZ786" s="113"/>
      <c r="CA786" s="113"/>
      <c r="CB786" s="113"/>
      <c r="CC786" s="113"/>
      <c r="CD786" s="113"/>
      <c r="CE786" s="113"/>
      <c r="CF786" s="113"/>
      <c r="CG786" s="113"/>
      <c r="CH786" s="113"/>
      <c r="CI786" s="113"/>
      <c r="CJ786" s="113"/>
      <c r="CK786" s="113"/>
      <c r="CL786" s="113"/>
      <c r="CM786" s="113"/>
    </row>
    <row r="787" spans="6:91" x14ac:dyDescent="0.25">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3"/>
      <c r="AL787" s="113"/>
      <c r="AM787" s="113"/>
      <c r="AN787" s="113"/>
      <c r="AO787" s="113"/>
      <c r="AP787" s="113"/>
      <c r="AQ787" s="113"/>
      <c r="AR787" s="113"/>
      <c r="AS787" s="113"/>
      <c r="AT787" s="113"/>
      <c r="AU787" s="113"/>
      <c r="AV787" s="113"/>
      <c r="AW787" s="113"/>
      <c r="AX787" s="113"/>
      <c r="AY787" s="113"/>
      <c r="AZ787" s="113"/>
      <c r="BA787" s="113"/>
      <c r="BB787" s="113"/>
      <c r="BC787" s="113"/>
      <c r="BD787" s="113"/>
      <c r="BE787" s="113"/>
      <c r="BF787" s="113"/>
      <c r="BG787" s="113"/>
      <c r="BH787" s="113"/>
      <c r="BI787" s="113"/>
      <c r="BJ787" s="113"/>
      <c r="BK787" s="113"/>
      <c r="BL787" s="113"/>
      <c r="BM787" s="113"/>
      <c r="BN787" s="113"/>
      <c r="BO787" s="113"/>
      <c r="BP787" s="113"/>
      <c r="BQ787" s="113"/>
      <c r="BR787" s="113"/>
      <c r="BS787" s="113"/>
      <c r="BT787" s="113"/>
      <c r="BU787" s="113"/>
      <c r="BV787" s="113"/>
      <c r="BW787" s="113"/>
      <c r="BX787" s="113"/>
      <c r="BY787" s="113"/>
      <c r="BZ787" s="113"/>
      <c r="CA787" s="113"/>
      <c r="CB787" s="113"/>
      <c r="CC787" s="113"/>
      <c r="CD787" s="113"/>
      <c r="CE787" s="113"/>
      <c r="CF787" s="113"/>
      <c r="CG787" s="113"/>
      <c r="CH787" s="113"/>
      <c r="CI787" s="113"/>
      <c r="CJ787" s="113"/>
      <c r="CK787" s="113"/>
      <c r="CL787" s="113"/>
      <c r="CM787" s="113"/>
    </row>
    <row r="788" spans="6:91" x14ac:dyDescent="0.25">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3"/>
      <c r="AL788" s="113"/>
      <c r="AM788" s="113"/>
      <c r="AN788" s="113"/>
      <c r="AO788" s="113"/>
      <c r="AP788" s="113"/>
      <c r="AQ788" s="113"/>
      <c r="AR788" s="113"/>
      <c r="AS788" s="113"/>
      <c r="AT788" s="113"/>
      <c r="AU788" s="113"/>
      <c r="AV788" s="113"/>
      <c r="AW788" s="113"/>
      <c r="AX788" s="113"/>
      <c r="AY788" s="113"/>
      <c r="AZ788" s="113"/>
      <c r="BA788" s="113"/>
      <c r="BB788" s="113"/>
      <c r="BC788" s="113"/>
      <c r="BD788" s="113"/>
      <c r="BE788" s="113"/>
      <c r="BF788" s="113"/>
      <c r="BG788" s="113"/>
      <c r="BH788" s="113"/>
      <c r="BI788" s="113"/>
      <c r="BJ788" s="113"/>
      <c r="BK788" s="113"/>
      <c r="BL788" s="113"/>
      <c r="BM788" s="113"/>
      <c r="BN788" s="113"/>
      <c r="BO788" s="113"/>
      <c r="BP788" s="113"/>
      <c r="BQ788" s="113"/>
      <c r="BR788" s="113"/>
      <c r="BS788" s="113"/>
      <c r="BT788" s="113"/>
      <c r="BU788" s="113"/>
      <c r="BV788" s="113"/>
      <c r="BW788" s="113"/>
      <c r="BX788" s="113"/>
      <c r="BY788" s="113"/>
      <c r="BZ788" s="113"/>
      <c r="CA788" s="113"/>
      <c r="CB788" s="113"/>
      <c r="CC788" s="113"/>
      <c r="CD788" s="113"/>
      <c r="CE788" s="113"/>
      <c r="CF788" s="113"/>
      <c r="CG788" s="113"/>
      <c r="CH788" s="113"/>
      <c r="CI788" s="113"/>
      <c r="CJ788" s="113"/>
      <c r="CK788" s="113"/>
      <c r="CL788" s="113"/>
      <c r="CM788" s="113"/>
    </row>
    <row r="789" spans="6:91" x14ac:dyDescent="0.25">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3"/>
      <c r="AL789" s="113"/>
      <c r="AM789" s="113"/>
      <c r="AN789" s="113"/>
      <c r="AO789" s="113"/>
      <c r="AP789" s="113"/>
      <c r="AQ789" s="113"/>
      <c r="AR789" s="113"/>
      <c r="AS789" s="113"/>
      <c r="AT789" s="113"/>
      <c r="AU789" s="113"/>
      <c r="AV789" s="113"/>
      <c r="AW789" s="113"/>
      <c r="AX789" s="113"/>
      <c r="AY789" s="113"/>
      <c r="AZ789" s="113"/>
      <c r="BA789" s="113"/>
      <c r="BB789" s="113"/>
      <c r="BC789" s="113"/>
      <c r="BD789" s="113"/>
      <c r="BE789" s="113"/>
      <c r="BF789" s="113"/>
      <c r="BG789" s="113"/>
      <c r="BH789" s="113"/>
      <c r="BI789" s="113"/>
      <c r="BJ789" s="113"/>
      <c r="BK789" s="113"/>
      <c r="BL789" s="113"/>
      <c r="BM789" s="113"/>
      <c r="BN789" s="113"/>
      <c r="BO789" s="113"/>
      <c r="BP789" s="113"/>
      <c r="BQ789" s="113"/>
      <c r="BR789" s="113"/>
      <c r="BS789" s="113"/>
      <c r="BT789" s="113"/>
      <c r="BU789" s="113"/>
      <c r="BV789" s="113"/>
      <c r="BW789" s="113"/>
      <c r="BX789" s="113"/>
      <c r="BY789" s="113"/>
      <c r="BZ789" s="113"/>
      <c r="CA789" s="113"/>
      <c r="CB789" s="113"/>
      <c r="CC789" s="113"/>
      <c r="CD789" s="113"/>
      <c r="CE789" s="113"/>
      <c r="CF789" s="113"/>
      <c r="CG789" s="113"/>
      <c r="CH789" s="113"/>
      <c r="CI789" s="113"/>
      <c r="CJ789" s="113"/>
      <c r="CK789" s="113"/>
      <c r="CL789" s="113"/>
      <c r="CM789" s="113"/>
    </row>
    <row r="790" spans="6:91" x14ac:dyDescent="0.25">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3"/>
      <c r="AL790" s="113"/>
      <c r="AM790" s="113"/>
      <c r="AN790" s="113"/>
      <c r="AO790" s="113"/>
      <c r="AP790" s="113"/>
      <c r="AQ790" s="113"/>
      <c r="AR790" s="113"/>
      <c r="AS790" s="113"/>
      <c r="AT790" s="113"/>
      <c r="AU790" s="113"/>
      <c r="AV790" s="113"/>
      <c r="AW790" s="113"/>
      <c r="AX790" s="113"/>
      <c r="AY790" s="113"/>
      <c r="AZ790" s="113"/>
      <c r="BA790" s="113"/>
      <c r="BB790" s="113"/>
      <c r="BC790" s="113"/>
      <c r="BD790" s="113"/>
      <c r="BE790" s="113"/>
      <c r="BF790" s="113"/>
      <c r="BG790" s="113"/>
      <c r="BH790" s="113"/>
      <c r="BI790" s="113"/>
      <c r="BJ790" s="113"/>
      <c r="BK790" s="113"/>
      <c r="BL790" s="113"/>
      <c r="BM790" s="113"/>
      <c r="BN790" s="113"/>
      <c r="BO790" s="113"/>
      <c r="BP790" s="113"/>
      <c r="BQ790" s="113"/>
      <c r="BR790" s="113"/>
      <c r="BS790" s="113"/>
      <c r="BT790" s="113"/>
      <c r="BU790" s="113"/>
      <c r="BV790" s="113"/>
      <c r="BW790" s="113"/>
      <c r="BX790" s="113"/>
      <c r="BY790" s="113"/>
      <c r="BZ790" s="113"/>
      <c r="CA790" s="113"/>
      <c r="CB790" s="113"/>
      <c r="CC790" s="113"/>
      <c r="CD790" s="113"/>
      <c r="CE790" s="113"/>
      <c r="CF790" s="113"/>
      <c r="CG790" s="113"/>
      <c r="CH790" s="113"/>
      <c r="CI790" s="113"/>
      <c r="CJ790" s="113"/>
      <c r="CK790" s="113"/>
      <c r="CL790" s="113"/>
      <c r="CM790" s="113"/>
    </row>
    <row r="791" spans="6:91" x14ac:dyDescent="0.25">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3"/>
      <c r="AL791" s="113"/>
      <c r="AM791" s="113"/>
      <c r="AN791" s="113"/>
      <c r="AO791" s="113"/>
      <c r="AP791" s="113"/>
      <c r="AQ791" s="113"/>
      <c r="AR791" s="113"/>
      <c r="AS791" s="113"/>
      <c r="AT791" s="113"/>
      <c r="AU791" s="113"/>
      <c r="AV791" s="113"/>
      <c r="AW791" s="113"/>
      <c r="AX791" s="113"/>
      <c r="AY791" s="113"/>
      <c r="AZ791" s="113"/>
      <c r="BA791" s="113"/>
      <c r="BB791" s="113"/>
      <c r="BC791" s="113"/>
      <c r="BD791" s="113"/>
      <c r="BE791" s="113"/>
      <c r="BF791" s="113"/>
      <c r="BG791" s="113"/>
      <c r="BH791" s="113"/>
      <c r="BI791" s="113"/>
      <c r="BJ791" s="113"/>
      <c r="BK791" s="113"/>
      <c r="BL791" s="113"/>
      <c r="BM791" s="113"/>
      <c r="BN791" s="113"/>
      <c r="BO791" s="113"/>
      <c r="BP791" s="113"/>
      <c r="BQ791" s="113"/>
      <c r="BR791" s="113"/>
      <c r="BS791" s="113"/>
      <c r="BT791" s="113"/>
      <c r="BU791" s="113"/>
      <c r="BV791" s="113"/>
      <c r="BW791" s="113"/>
      <c r="BX791" s="113"/>
      <c r="BY791" s="113"/>
      <c r="BZ791" s="113"/>
      <c r="CA791" s="113"/>
      <c r="CB791" s="113"/>
      <c r="CC791" s="113"/>
      <c r="CD791" s="113"/>
      <c r="CE791" s="113"/>
      <c r="CF791" s="113"/>
      <c r="CG791" s="113"/>
      <c r="CH791" s="113"/>
      <c r="CI791" s="113"/>
      <c r="CJ791" s="113"/>
      <c r="CK791" s="113"/>
      <c r="CL791" s="113"/>
      <c r="CM791" s="113"/>
    </row>
    <row r="792" spans="6:91" x14ac:dyDescent="0.25">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3"/>
      <c r="AL792" s="113"/>
      <c r="AM792" s="113"/>
      <c r="AN792" s="113"/>
      <c r="AO792" s="113"/>
      <c r="AP792" s="113"/>
      <c r="AQ792" s="113"/>
      <c r="AR792" s="113"/>
      <c r="AS792" s="113"/>
      <c r="AT792" s="113"/>
      <c r="AU792" s="113"/>
      <c r="AV792" s="113"/>
      <c r="AW792" s="113"/>
      <c r="AX792" s="113"/>
      <c r="AY792" s="113"/>
      <c r="AZ792" s="113"/>
      <c r="BA792" s="113"/>
      <c r="BB792" s="113"/>
      <c r="BC792" s="113"/>
      <c r="BD792" s="113"/>
      <c r="BE792" s="113"/>
      <c r="BF792" s="113"/>
      <c r="BG792" s="113"/>
      <c r="BH792" s="113"/>
      <c r="BI792" s="113"/>
      <c r="BJ792" s="113"/>
      <c r="BK792" s="113"/>
      <c r="BL792" s="113"/>
      <c r="BM792" s="113"/>
      <c r="BN792" s="113"/>
      <c r="BO792" s="113"/>
      <c r="BP792" s="113"/>
      <c r="BQ792" s="113"/>
      <c r="BR792" s="113"/>
      <c r="BS792" s="113"/>
      <c r="BT792" s="113"/>
      <c r="BU792" s="113"/>
      <c r="BV792" s="113"/>
      <c r="BW792" s="113"/>
      <c r="BX792" s="113"/>
      <c r="BY792" s="113"/>
      <c r="BZ792" s="113"/>
      <c r="CA792" s="113"/>
      <c r="CB792" s="113"/>
      <c r="CC792" s="113"/>
      <c r="CD792" s="113"/>
      <c r="CE792" s="113"/>
      <c r="CF792" s="113"/>
      <c r="CG792" s="113"/>
      <c r="CH792" s="113"/>
      <c r="CI792" s="113"/>
      <c r="CJ792" s="113"/>
      <c r="CK792" s="113"/>
      <c r="CL792" s="113"/>
      <c r="CM792" s="113"/>
    </row>
    <row r="793" spans="6:91" x14ac:dyDescent="0.25">
      <c r="F793" s="113"/>
      <c r="G793" s="113"/>
      <c r="H793" s="113"/>
      <c r="I793" s="113"/>
      <c r="J793" s="113"/>
      <c r="K793" s="113"/>
      <c r="L793" s="113"/>
      <c r="M793" s="113"/>
      <c r="N793" s="113"/>
      <c r="O793" s="113"/>
      <c r="P793" s="113"/>
      <c r="Q793" s="113"/>
      <c r="R793" s="113"/>
      <c r="S793" s="113"/>
      <c r="T793" s="113"/>
      <c r="U793" s="113"/>
      <c r="V793" s="113"/>
      <c r="W793" s="113"/>
      <c r="X793" s="113"/>
      <c r="Y793" s="113"/>
      <c r="Z793" s="113"/>
      <c r="AA793" s="113"/>
      <c r="AB793" s="113"/>
      <c r="AC793" s="113"/>
      <c r="AD793" s="113"/>
      <c r="AE793" s="113"/>
      <c r="AF793" s="113"/>
      <c r="AG793" s="113"/>
      <c r="AH793" s="113"/>
      <c r="AI793" s="113"/>
      <c r="AJ793" s="113"/>
      <c r="AK793" s="113"/>
      <c r="AL793" s="113"/>
      <c r="AM793" s="113"/>
      <c r="AN793" s="113"/>
      <c r="AO793" s="113"/>
      <c r="AP793" s="113"/>
      <c r="AQ793" s="113"/>
      <c r="AR793" s="113"/>
      <c r="AS793" s="113"/>
      <c r="AT793" s="113"/>
      <c r="AU793" s="113"/>
      <c r="AV793" s="113"/>
      <c r="AW793" s="113"/>
      <c r="AX793" s="113"/>
      <c r="AY793" s="113"/>
      <c r="AZ793" s="113"/>
      <c r="BA793" s="113"/>
      <c r="BB793" s="113"/>
      <c r="BC793" s="113"/>
      <c r="BD793" s="113"/>
      <c r="BE793" s="113"/>
      <c r="BF793" s="113"/>
      <c r="BG793" s="113"/>
      <c r="BH793" s="113"/>
      <c r="BI793" s="113"/>
      <c r="BJ793" s="113"/>
      <c r="BK793" s="113"/>
      <c r="BL793" s="113"/>
      <c r="BM793" s="113"/>
      <c r="BN793" s="113"/>
      <c r="BO793" s="113"/>
      <c r="BP793" s="113"/>
      <c r="BQ793" s="113"/>
      <c r="BR793" s="113"/>
      <c r="BS793" s="113"/>
      <c r="BT793" s="113"/>
      <c r="BU793" s="113"/>
      <c r="BV793" s="113"/>
      <c r="BW793" s="113"/>
      <c r="BX793" s="113"/>
      <c r="BY793" s="113"/>
      <c r="BZ793" s="113"/>
      <c r="CA793" s="113"/>
      <c r="CB793" s="113"/>
      <c r="CC793" s="113"/>
      <c r="CD793" s="113"/>
      <c r="CE793" s="113"/>
      <c r="CF793" s="113"/>
      <c r="CG793" s="113"/>
      <c r="CH793" s="113"/>
      <c r="CI793" s="113"/>
      <c r="CJ793" s="113"/>
      <c r="CK793" s="113"/>
      <c r="CL793" s="113"/>
      <c r="CM793" s="113"/>
    </row>
    <row r="794" spans="6:91" x14ac:dyDescent="0.25">
      <c r="F794" s="113"/>
      <c r="G794" s="113"/>
      <c r="H794" s="113"/>
      <c r="I794" s="113"/>
      <c r="J794" s="113"/>
      <c r="K794" s="113"/>
      <c r="L794" s="113"/>
      <c r="M794" s="113"/>
      <c r="N794" s="113"/>
      <c r="O794" s="113"/>
      <c r="P794" s="113"/>
      <c r="Q794" s="113"/>
      <c r="R794" s="113"/>
      <c r="S794" s="113"/>
      <c r="T794" s="113"/>
      <c r="U794" s="113"/>
      <c r="V794" s="113"/>
      <c r="W794" s="113"/>
      <c r="X794" s="113"/>
      <c r="Y794" s="113"/>
      <c r="Z794" s="113"/>
      <c r="AA794" s="113"/>
      <c r="AB794" s="113"/>
      <c r="AC794" s="113"/>
      <c r="AD794" s="113"/>
      <c r="AE794" s="113"/>
      <c r="AF794" s="113"/>
      <c r="AG794" s="113"/>
      <c r="AH794" s="113"/>
      <c r="AI794" s="113"/>
      <c r="AJ794" s="113"/>
      <c r="AK794" s="113"/>
      <c r="AL794" s="113"/>
      <c r="AM794" s="113"/>
      <c r="AN794" s="113"/>
      <c r="AO794" s="113"/>
      <c r="AP794" s="113"/>
      <c r="AQ794" s="113"/>
      <c r="AR794" s="113"/>
      <c r="AS794" s="113"/>
      <c r="AT794" s="113"/>
      <c r="AU794" s="113"/>
      <c r="AV794" s="113"/>
      <c r="AW794" s="113"/>
      <c r="AX794" s="113"/>
      <c r="AY794" s="113"/>
      <c r="AZ794" s="113"/>
      <c r="BA794" s="113"/>
      <c r="BB794" s="113"/>
      <c r="BC794" s="113"/>
      <c r="BD794" s="113"/>
      <c r="BE794" s="113"/>
      <c r="BF794" s="113"/>
      <c r="BG794" s="113"/>
      <c r="BH794" s="113"/>
      <c r="BI794" s="113"/>
      <c r="BJ794" s="113"/>
      <c r="BK794" s="113"/>
      <c r="BL794" s="113"/>
      <c r="BM794" s="113"/>
      <c r="BN794" s="113"/>
      <c r="BO794" s="113"/>
      <c r="BP794" s="113"/>
      <c r="BQ794" s="113"/>
      <c r="BR794" s="113"/>
      <c r="BS794" s="113"/>
      <c r="BT794" s="113"/>
      <c r="BU794" s="113"/>
      <c r="BV794" s="113"/>
      <c r="BW794" s="113"/>
      <c r="BX794" s="113"/>
      <c r="BY794" s="113"/>
      <c r="BZ794" s="113"/>
      <c r="CA794" s="113"/>
      <c r="CB794" s="113"/>
      <c r="CC794" s="113"/>
      <c r="CD794" s="113"/>
      <c r="CE794" s="113"/>
      <c r="CF794" s="113"/>
      <c r="CG794" s="113"/>
      <c r="CH794" s="113"/>
      <c r="CI794" s="113"/>
      <c r="CJ794" s="113"/>
      <c r="CK794" s="113"/>
      <c r="CL794" s="113"/>
      <c r="CM794" s="113"/>
    </row>
    <row r="795" spans="6:91" x14ac:dyDescent="0.25">
      <c r="F795" s="113"/>
      <c r="G795" s="113"/>
      <c r="H795" s="113"/>
      <c r="I795" s="113"/>
      <c r="J795" s="113"/>
      <c r="K795" s="113"/>
      <c r="L795" s="113"/>
      <c r="M795" s="113"/>
      <c r="N795" s="113"/>
      <c r="O795" s="113"/>
      <c r="P795" s="113"/>
      <c r="Q795" s="113"/>
      <c r="R795" s="113"/>
      <c r="S795" s="113"/>
      <c r="T795" s="113"/>
      <c r="U795" s="113"/>
      <c r="V795" s="113"/>
      <c r="W795" s="113"/>
      <c r="X795" s="113"/>
      <c r="Y795" s="113"/>
      <c r="Z795" s="113"/>
      <c r="AA795" s="113"/>
      <c r="AB795" s="113"/>
      <c r="AC795" s="113"/>
      <c r="AD795" s="113"/>
      <c r="AE795" s="113"/>
      <c r="AF795" s="113"/>
      <c r="AG795" s="113"/>
      <c r="AH795" s="113"/>
      <c r="AI795" s="113"/>
      <c r="AJ795" s="113"/>
      <c r="AK795" s="113"/>
      <c r="AL795" s="113"/>
      <c r="AM795" s="113"/>
      <c r="AN795" s="113"/>
      <c r="AO795" s="113"/>
      <c r="AP795" s="113"/>
      <c r="AQ795" s="113"/>
      <c r="AR795" s="113"/>
      <c r="AS795" s="113"/>
      <c r="AT795" s="113"/>
      <c r="AU795" s="113"/>
      <c r="AV795" s="113"/>
      <c r="AW795" s="113"/>
      <c r="AX795" s="113"/>
      <c r="AY795" s="113"/>
      <c r="AZ795" s="113"/>
      <c r="BA795" s="113"/>
      <c r="BB795" s="113"/>
      <c r="BC795" s="113"/>
      <c r="BD795" s="113"/>
      <c r="BE795" s="113"/>
      <c r="BF795" s="113"/>
      <c r="BG795" s="113"/>
      <c r="BH795" s="113"/>
      <c r="BI795" s="113"/>
      <c r="BJ795" s="113"/>
      <c r="BK795" s="113"/>
      <c r="BL795" s="113"/>
      <c r="BM795" s="113"/>
      <c r="BN795" s="113"/>
      <c r="BO795" s="113"/>
      <c r="BP795" s="113"/>
      <c r="BQ795" s="113"/>
      <c r="BR795" s="113"/>
      <c r="BS795" s="113"/>
      <c r="BT795" s="113"/>
      <c r="BU795" s="113"/>
      <c r="BV795" s="113"/>
      <c r="BW795" s="113"/>
      <c r="BX795" s="113"/>
      <c r="BY795" s="113"/>
      <c r="BZ795" s="113"/>
      <c r="CA795" s="113"/>
      <c r="CB795" s="113"/>
      <c r="CC795" s="113"/>
      <c r="CD795" s="113"/>
      <c r="CE795" s="113"/>
      <c r="CF795" s="113"/>
      <c r="CG795" s="113"/>
      <c r="CH795" s="113"/>
      <c r="CI795" s="113"/>
      <c r="CJ795" s="113"/>
      <c r="CK795" s="113"/>
      <c r="CL795" s="113"/>
      <c r="CM795" s="113"/>
    </row>
    <row r="796" spans="6:91" x14ac:dyDescent="0.25">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3"/>
      <c r="AL796" s="113"/>
      <c r="AM796" s="113"/>
      <c r="AN796" s="113"/>
      <c r="AO796" s="113"/>
      <c r="AP796" s="113"/>
      <c r="AQ796" s="113"/>
      <c r="AR796" s="113"/>
      <c r="AS796" s="113"/>
      <c r="AT796" s="113"/>
      <c r="AU796" s="113"/>
      <c r="AV796" s="113"/>
      <c r="AW796" s="113"/>
      <c r="AX796" s="113"/>
      <c r="AY796" s="113"/>
      <c r="AZ796" s="113"/>
      <c r="BA796" s="113"/>
      <c r="BB796" s="113"/>
      <c r="BC796" s="113"/>
      <c r="BD796" s="113"/>
      <c r="BE796" s="113"/>
      <c r="BF796" s="113"/>
      <c r="BG796" s="113"/>
      <c r="BH796" s="113"/>
      <c r="BI796" s="113"/>
      <c r="BJ796" s="113"/>
      <c r="BK796" s="113"/>
      <c r="BL796" s="113"/>
      <c r="BM796" s="113"/>
      <c r="BN796" s="113"/>
      <c r="BO796" s="113"/>
      <c r="BP796" s="113"/>
      <c r="BQ796" s="113"/>
      <c r="BR796" s="113"/>
      <c r="BS796" s="113"/>
      <c r="BT796" s="113"/>
      <c r="BU796" s="113"/>
      <c r="BV796" s="113"/>
      <c r="BW796" s="113"/>
      <c r="BX796" s="113"/>
      <c r="BY796" s="113"/>
      <c r="BZ796" s="113"/>
      <c r="CA796" s="113"/>
      <c r="CB796" s="113"/>
      <c r="CC796" s="113"/>
      <c r="CD796" s="113"/>
      <c r="CE796" s="113"/>
      <c r="CF796" s="113"/>
      <c r="CG796" s="113"/>
      <c r="CH796" s="113"/>
      <c r="CI796" s="113"/>
      <c r="CJ796" s="113"/>
      <c r="CK796" s="113"/>
      <c r="CL796" s="113"/>
      <c r="CM796" s="113"/>
    </row>
    <row r="797" spans="6:91" x14ac:dyDescent="0.25">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3"/>
      <c r="AL797" s="113"/>
      <c r="AM797" s="113"/>
      <c r="AN797" s="113"/>
      <c r="AO797" s="113"/>
      <c r="AP797" s="113"/>
      <c r="AQ797" s="113"/>
      <c r="AR797" s="113"/>
      <c r="AS797" s="113"/>
      <c r="AT797" s="113"/>
      <c r="AU797" s="113"/>
      <c r="AV797" s="113"/>
      <c r="AW797" s="113"/>
      <c r="AX797" s="113"/>
      <c r="AY797" s="113"/>
      <c r="AZ797" s="113"/>
      <c r="BA797" s="113"/>
      <c r="BB797" s="113"/>
      <c r="BC797" s="113"/>
      <c r="BD797" s="113"/>
      <c r="BE797" s="113"/>
      <c r="BF797" s="113"/>
      <c r="BG797" s="113"/>
      <c r="BH797" s="113"/>
      <c r="BI797" s="113"/>
      <c r="BJ797" s="113"/>
      <c r="BK797" s="113"/>
      <c r="BL797" s="113"/>
      <c r="BM797" s="113"/>
      <c r="BN797" s="113"/>
      <c r="BO797" s="113"/>
      <c r="BP797" s="113"/>
      <c r="BQ797" s="113"/>
      <c r="BR797" s="113"/>
      <c r="BS797" s="113"/>
      <c r="BT797" s="113"/>
      <c r="BU797" s="113"/>
      <c r="BV797" s="113"/>
      <c r="BW797" s="113"/>
      <c r="BX797" s="113"/>
      <c r="BY797" s="113"/>
      <c r="BZ797" s="113"/>
      <c r="CA797" s="113"/>
      <c r="CB797" s="113"/>
      <c r="CC797" s="113"/>
      <c r="CD797" s="113"/>
      <c r="CE797" s="113"/>
      <c r="CF797" s="113"/>
      <c r="CG797" s="113"/>
      <c r="CH797" s="113"/>
      <c r="CI797" s="113"/>
      <c r="CJ797" s="113"/>
      <c r="CK797" s="113"/>
      <c r="CL797" s="113"/>
      <c r="CM797" s="113"/>
    </row>
    <row r="798" spans="6:91" x14ac:dyDescent="0.25">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3"/>
      <c r="AL798" s="113"/>
      <c r="AM798" s="113"/>
      <c r="AN798" s="113"/>
      <c r="AO798" s="113"/>
      <c r="AP798" s="113"/>
      <c r="AQ798" s="113"/>
      <c r="AR798" s="113"/>
      <c r="AS798" s="113"/>
      <c r="AT798" s="113"/>
      <c r="AU798" s="113"/>
      <c r="AV798" s="113"/>
      <c r="AW798" s="113"/>
      <c r="AX798" s="113"/>
      <c r="AY798" s="113"/>
      <c r="AZ798" s="113"/>
      <c r="BA798" s="113"/>
      <c r="BB798" s="113"/>
      <c r="BC798" s="113"/>
      <c r="BD798" s="113"/>
      <c r="BE798" s="113"/>
      <c r="BF798" s="113"/>
      <c r="BG798" s="113"/>
      <c r="BH798" s="113"/>
      <c r="BI798" s="113"/>
      <c r="BJ798" s="113"/>
      <c r="BK798" s="113"/>
      <c r="BL798" s="113"/>
      <c r="BM798" s="113"/>
      <c r="BN798" s="113"/>
      <c r="BO798" s="113"/>
      <c r="BP798" s="113"/>
      <c r="BQ798" s="113"/>
      <c r="BR798" s="113"/>
      <c r="BS798" s="113"/>
      <c r="BT798" s="113"/>
      <c r="BU798" s="113"/>
      <c r="BV798" s="113"/>
      <c r="BW798" s="113"/>
      <c r="BX798" s="113"/>
      <c r="BY798" s="113"/>
      <c r="BZ798" s="113"/>
      <c r="CA798" s="113"/>
      <c r="CB798" s="113"/>
      <c r="CC798" s="113"/>
      <c r="CD798" s="113"/>
      <c r="CE798" s="113"/>
      <c r="CF798" s="113"/>
      <c r="CG798" s="113"/>
      <c r="CH798" s="113"/>
      <c r="CI798" s="113"/>
      <c r="CJ798" s="113"/>
      <c r="CK798" s="113"/>
      <c r="CL798" s="113"/>
      <c r="CM798" s="113"/>
    </row>
    <row r="799" spans="6:91" x14ac:dyDescent="0.25">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3"/>
      <c r="AL799" s="113"/>
      <c r="AM799" s="113"/>
      <c r="AN799" s="113"/>
      <c r="AO799" s="113"/>
      <c r="AP799" s="113"/>
      <c r="AQ799" s="113"/>
      <c r="AR799" s="113"/>
      <c r="AS799" s="113"/>
      <c r="AT799" s="113"/>
      <c r="AU799" s="113"/>
      <c r="AV799" s="113"/>
      <c r="AW799" s="113"/>
      <c r="AX799" s="113"/>
      <c r="AY799" s="113"/>
      <c r="AZ799" s="113"/>
      <c r="BA799" s="113"/>
      <c r="BB799" s="113"/>
      <c r="BC799" s="113"/>
      <c r="BD799" s="113"/>
      <c r="BE799" s="113"/>
      <c r="BF799" s="113"/>
      <c r="BG799" s="113"/>
      <c r="BH799" s="113"/>
      <c r="BI799" s="113"/>
      <c r="BJ799" s="113"/>
      <c r="BK799" s="113"/>
      <c r="BL799" s="113"/>
      <c r="BM799" s="113"/>
      <c r="BN799" s="113"/>
      <c r="BO799" s="113"/>
      <c r="BP799" s="113"/>
      <c r="BQ799" s="113"/>
      <c r="BR799" s="113"/>
      <c r="BS799" s="113"/>
      <c r="BT799" s="113"/>
      <c r="BU799" s="113"/>
      <c r="BV799" s="113"/>
      <c r="BW799" s="113"/>
      <c r="BX799" s="113"/>
      <c r="BY799" s="113"/>
      <c r="BZ799" s="113"/>
      <c r="CA799" s="113"/>
      <c r="CB799" s="113"/>
      <c r="CC799" s="113"/>
      <c r="CD799" s="113"/>
      <c r="CE799" s="113"/>
      <c r="CF799" s="113"/>
      <c r="CG799" s="113"/>
      <c r="CH799" s="113"/>
      <c r="CI799" s="113"/>
      <c r="CJ799" s="113"/>
      <c r="CK799" s="113"/>
      <c r="CL799" s="113"/>
      <c r="CM799" s="113"/>
    </row>
    <row r="800" spans="6:91" x14ac:dyDescent="0.25">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3"/>
      <c r="AL800" s="113"/>
      <c r="AM800" s="113"/>
      <c r="AN800" s="113"/>
      <c r="AO800" s="113"/>
      <c r="AP800" s="113"/>
      <c r="AQ800" s="113"/>
      <c r="AR800" s="113"/>
      <c r="AS800" s="113"/>
      <c r="AT800" s="113"/>
      <c r="AU800" s="113"/>
      <c r="AV800" s="113"/>
      <c r="AW800" s="113"/>
      <c r="AX800" s="113"/>
      <c r="AY800" s="113"/>
      <c r="AZ800" s="113"/>
      <c r="BA800" s="113"/>
      <c r="BB800" s="113"/>
      <c r="BC800" s="113"/>
      <c r="BD800" s="113"/>
      <c r="BE800" s="113"/>
      <c r="BF800" s="113"/>
      <c r="BG800" s="113"/>
      <c r="BH800" s="113"/>
      <c r="BI800" s="113"/>
      <c r="BJ800" s="113"/>
      <c r="BK800" s="113"/>
      <c r="BL800" s="113"/>
      <c r="BM800" s="113"/>
      <c r="BN800" s="113"/>
      <c r="BO800" s="113"/>
      <c r="BP800" s="113"/>
      <c r="BQ800" s="113"/>
      <c r="BR800" s="113"/>
      <c r="BS800" s="113"/>
      <c r="BT800" s="113"/>
      <c r="BU800" s="113"/>
      <c r="BV800" s="113"/>
      <c r="BW800" s="113"/>
      <c r="BX800" s="113"/>
      <c r="BY800" s="113"/>
      <c r="BZ800" s="113"/>
      <c r="CA800" s="113"/>
      <c r="CB800" s="113"/>
      <c r="CC800" s="113"/>
      <c r="CD800" s="113"/>
      <c r="CE800" s="113"/>
      <c r="CF800" s="113"/>
      <c r="CG800" s="113"/>
      <c r="CH800" s="113"/>
      <c r="CI800" s="113"/>
      <c r="CJ800" s="113"/>
      <c r="CK800" s="113"/>
      <c r="CL800" s="113"/>
      <c r="CM800" s="113"/>
    </row>
    <row r="801" spans="6:91" x14ac:dyDescent="0.25">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3"/>
      <c r="AL801" s="113"/>
      <c r="AM801" s="113"/>
      <c r="AN801" s="113"/>
      <c r="AO801" s="113"/>
      <c r="AP801" s="113"/>
      <c r="AQ801" s="113"/>
      <c r="AR801" s="113"/>
      <c r="AS801" s="113"/>
      <c r="AT801" s="113"/>
      <c r="AU801" s="113"/>
      <c r="AV801" s="113"/>
      <c r="AW801" s="113"/>
      <c r="AX801" s="113"/>
      <c r="AY801" s="113"/>
      <c r="AZ801" s="113"/>
      <c r="BA801" s="113"/>
      <c r="BB801" s="113"/>
      <c r="BC801" s="113"/>
      <c r="BD801" s="113"/>
      <c r="BE801" s="113"/>
      <c r="BF801" s="113"/>
      <c r="BG801" s="113"/>
      <c r="BH801" s="113"/>
      <c r="BI801" s="113"/>
      <c r="BJ801" s="113"/>
      <c r="BK801" s="113"/>
      <c r="BL801" s="113"/>
      <c r="BM801" s="113"/>
      <c r="BN801" s="113"/>
      <c r="BO801" s="113"/>
      <c r="BP801" s="113"/>
      <c r="BQ801" s="113"/>
      <c r="BR801" s="113"/>
      <c r="BS801" s="113"/>
      <c r="BT801" s="113"/>
      <c r="BU801" s="113"/>
      <c r="BV801" s="113"/>
      <c r="BW801" s="113"/>
      <c r="BX801" s="113"/>
      <c r="BY801" s="113"/>
      <c r="BZ801" s="113"/>
      <c r="CA801" s="113"/>
      <c r="CB801" s="113"/>
      <c r="CC801" s="113"/>
      <c r="CD801" s="113"/>
      <c r="CE801" s="113"/>
      <c r="CF801" s="113"/>
      <c r="CG801" s="113"/>
      <c r="CH801" s="113"/>
      <c r="CI801" s="113"/>
      <c r="CJ801" s="113"/>
      <c r="CK801" s="113"/>
      <c r="CL801" s="113"/>
      <c r="CM801" s="113"/>
    </row>
    <row r="802" spans="6:91" x14ac:dyDescent="0.25">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3"/>
      <c r="AL802" s="113"/>
      <c r="AM802" s="113"/>
      <c r="AN802" s="113"/>
      <c r="AO802" s="113"/>
      <c r="AP802" s="113"/>
      <c r="AQ802" s="113"/>
      <c r="AR802" s="113"/>
      <c r="AS802" s="113"/>
      <c r="AT802" s="113"/>
      <c r="AU802" s="113"/>
      <c r="AV802" s="113"/>
      <c r="AW802" s="113"/>
      <c r="AX802" s="113"/>
      <c r="AY802" s="113"/>
      <c r="AZ802" s="113"/>
      <c r="BA802" s="113"/>
      <c r="BB802" s="113"/>
      <c r="BC802" s="113"/>
      <c r="BD802" s="113"/>
      <c r="BE802" s="113"/>
      <c r="BF802" s="113"/>
      <c r="BG802" s="113"/>
      <c r="BH802" s="113"/>
      <c r="BI802" s="113"/>
      <c r="BJ802" s="113"/>
      <c r="BK802" s="113"/>
      <c r="BL802" s="113"/>
      <c r="BM802" s="113"/>
      <c r="BN802" s="113"/>
      <c r="BO802" s="113"/>
      <c r="BP802" s="113"/>
      <c r="BQ802" s="113"/>
      <c r="BR802" s="113"/>
      <c r="BS802" s="113"/>
      <c r="BT802" s="113"/>
      <c r="BU802" s="113"/>
      <c r="BV802" s="113"/>
      <c r="BW802" s="113"/>
      <c r="BX802" s="113"/>
      <c r="BY802" s="113"/>
      <c r="BZ802" s="113"/>
      <c r="CA802" s="113"/>
      <c r="CB802" s="113"/>
      <c r="CC802" s="113"/>
      <c r="CD802" s="113"/>
      <c r="CE802" s="113"/>
      <c r="CF802" s="113"/>
      <c r="CG802" s="113"/>
      <c r="CH802" s="113"/>
      <c r="CI802" s="113"/>
      <c r="CJ802" s="113"/>
      <c r="CK802" s="113"/>
      <c r="CL802" s="113"/>
      <c r="CM802" s="113"/>
    </row>
    <row r="803" spans="6:91" x14ac:dyDescent="0.25">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3"/>
      <c r="AL803" s="113"/>
      <c r="AM803" s="113"/>
      <c r="AN803" s="113"/>
      <c r="AO803" s="113"/>
      <c r="AP803" s="113"/>
      <c r="AQ803" s="113"/>
      <c r="AR803" s="113"/>
      <c r="AS803" s="113"/>
      <c r="AT803" s="113"/>
      <c r="AU803" s="113"/>
      <c r="AV803" s="113"/>
      <c r="AW803" s="113"/>
      <c r="AX803" s="113"/>
      <c r="AY803" s="113"/>
      <c r="AZ803" s="113"/>
      <c r="BA803" s="113"/>
      <c r="BB803" s="113"/>
      <c r="BC803" s="113"/>
      <c r="BD803" s="113"/>
      <c r="BE803" s="113"/>
      <c r="BF803" s="113"/>
      <c r="BG803" s="113"/>
      <c r="BH803" s="113"/>
      <c r="BI803" s="113"/>
      <c r="BJ803" s="113"/>
      <c r="BK803" s="113"/>
      <c r="BL803" s="113"/>
      <c r="BM803" s="113"/>
      <c r="BN803" s="113"/>
      <c r="BO803" s="113"/>
      <c r="BP803" s="113"/>
      <c r="BQ803" s="113"/>
      <c r="BR803" s="113"/>
      <c r="BS803" s="113"/>
      <c r="BT803" s="113"/>
      <c r="BU803" s="113"/>
      <c r="BV803" s="113"/>
      <c r="BW803" s="113"/>
      <c r="BX803" s="113"/>
      <c r="BY803" s="113"/>
      <c r="BZ803" s="113"/>
      <c r="CA803" s="113"/>
      <c r="CB803" s="113"/>
      <c r="CC803" s="113"/>
      <c r="CD803" s="113"/>
      <c r="CE803" s="113"/>
      <c r="CF803" s="113"/>
      <c r="CG803" s="113"/>
      <c r="CH803" s="113"/>
      <c r="CI803" s="113"/>
      <c r="CJ803" s="113"/>
      <c r="CK803" s="113"/>
      <c r="CL803" s="113"/>
      <c r="CM803" s="113"/>
    </row>
    <row r="804" spans="6:91" x14ac:dyDescent="0.25">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3"/>
      <c r="AL804" s="113"/>
      <c r="AM804" s="113"/>
      <c r="AN804" s="113"/>
      <c r="AO804" s="113"/>
      <c r="AP804" s="113"/>
      <c r="AQ804" s="113"/>
      <c r="AR804" s="113"/>
      <c r="AS804" s="113"/>
      <c r="AT804" s="113"/>
      <c r="AU804" s="113"/>
      <c r="AV804" s="113"/>
      <c r="AW804" s="113"/>
      <c r="AX804" s="113"/>
      <c r="AY804" s="113"/>
      <c r="AZ804" s="113"/>
      <c r="BA804" s="113"/>
      <c r="BB804" s="113"/>
      <c r="BC804" s="113"/>
      <c r="BD804" s="113"/>
      <c r="BE804" s="113"/>
      <c r="BF804" s="113"/>
      <c r="BG804" s="113"/>
      <c r="BH804" s="113"/>
      <c r="BI804" s="113"/>
      <c r="BJ804" s="113"/>
      <c r="BK804" s="113"/>
      <c r="BL804" s="113"/>
      <c r="BM804" s="113"/>
      <c r="BN804" s="113"/>
      <c r="BO804" s="113"/>
      <c r="BP804" s="113"/>
      <c r="BQ804" s="113"/>
      <c r="BR804" s="113"/>
      <c r="BS804" s="113"/>
      <c r="BT804" s="113"/>
      <c r="BU804" s="113"/>
      <c r="BV804" s="113"/>
      <c r="BW804" s="113"/>
      <c r="BX804" s="113"/>
      <c r="BY804" s="113"/>
      <c r="BZ804" s="113"/>
      <c r="CA804" s="113"/>
      <c r="CB804" s="113"/>
      <c r="CC804" s="113"/>
      <c r="CD804" s="113"/>
      <c r="CE804" s="113"/>
      <c r="CF804" s="113"/>
      <c r="CG804" s="113"/>
      <c r="CH804" s="113"/>
      <c r="CI804" s="113"/>
      <c r="CJ804" s="113"/>
      <c r="CK804" s="113"/>
      <c r="CL804" s="113"/>
      <c r="CM804" s="113"/>
    </row>
    <row r="805" spans="6:91" x14ac:dyDescent="0.25">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3"/>
      <c r="AL805" s="113"/>
      <c r="AM805" s="113"/>
      <c r="AN805" s="113"/>
      <c r="AO805" s="113"/>
      <c r="AP805" s="113"/>
      <c r="AQ805" s="113"/>
      <c r="AR805" s="113"/>
      <c r="AS805" s="113"/>
      <c r="AT805" s="113"/>
      <c r="AU805" s="113"/>
      <c r="AV805" s="113"/>
      <c r="AW805" s="113"/>
      <c r="AX805" s="113"/>
      <c r="AY805" s="113"/>
      <c r="AZ805" s="113"/>
      <c r="BA805" s="113"/>
      <c r="BB805" s="113"/>
      <c r="BC805" s="113"/>
      <c r="BD805" s="113"/>
      <c r="BE805" s="113"/>
      <c r="BF805" s="113"/>
      <c r="BG805" s="113"/>
      <c r="BH805" s="113"/>
      <c r="BI805" s="113"/>
      <c r="BJ805" s="113"/>
      <c r="BK805" s="113"/>
      <c r="BL805" s="113"/>
      <c r="BM805" s="113"/>
      <c r="BN805" s="113"/>
      <c r="BO805" s="113"/>
      <c r="BP805" s="113"/>
      <c r="BQ805" s="113"/>
      <c r="BR805" s="113"/>
      <c r="BS805" s="113"/>
      <c r="BT805" s="113"/>
      <c r="BU805" s="113"/>
      <c r="BV805" s="113"/>
      <c r="BW805" s="113"/>
      <c r="BX805" s="113"/>
      <c r="BY805" s="113"/>
      <c r="BZ805" s="113"/>
      <c r="CA805" s="113"/>
      <c r="CB805" s="113"/>
      <c r="CC805" s="113"/>
      <c r="CD805" s="113"/>
      <c r="CE805" s="113"/>
      <c r="CF805" s="113"/>
      <c r="CG805" s="113"/>
      <c r="CH805" s="113"/>
      <c r="CI805" s="113"/>
      <c r="CJ805" s="113"/>
      <c r="CK805" s="113"/>
      <c r="CL805" s="113"/>
      <c r="CM805" s="113"/>
    </row>
    <row r="806" spans="6:91" x14ac:dyDescent="0.25">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3"/>
      <c r="AL806" s="113"/>
      <c r="AM806" s="113"/>
      <c r="AN806" s="113"/>
      <c r="AO806" s="113"/>
      <c r="AP806" s="113"/>
      <c r="AQ806" s="113"/>
      <c r="AR806" s="113"/>
      <c r="AS806" s="113"/>
      <c r="AT806" s="113"/>
      <c r="AU806" s="113"/>
      <c r="AV806" s="113"/>
      <c r="AW806" s="113"/>
      <c r="AX806" s="113"/>
      <c r="AY806" s="113"/>
      <c r="AZ806" s="113"/>
      <c r="BA806" s="113"/>
      <c r="BB806" s="113"/>
      <c r="BC806" s="113"/>
      <c r="BD806" s="113"/>
      <c r="BE806" s="113"/>
      <c r="BF806" s="113"/>
      <c r="BG806" s="113"/>
      <c r="BH806" s="113"/>
      <c r="BI806" s="113"/>
      <c r="BJ806" s="113"/>
      <c r="BK806" s="113"/>
      <c r="BL806" s="113"/>
      <c r="BM806" s="113"/>
      <c r="BN806" s="113"/>
      <c r="BO806" s="113"/>
      <c r="BP806" s="113"/>
      <c r="BQ806" s="113"/>
      <c r="BR806" s="113"/>
      <c r="BS806" s="113"/>
      <c r="BT806" s="113"/>
      <c r="BU806" s="113"/>
      <c r="BV806" s="113"/>
      <c r="BW806" s="113"/>
      <c r="BX806" s="113"/>
      <c r="BY806" s="113"/>
      <c r="BZ806" s="113"/>
      <c r="CA806" s="113"/>
      <c r="CB806" s="113"/>
      <c r="CC806" s="113"/>
      <c r="CD806" s="113"/>
      <c r="CE806" s="113"/>
      <c r="CF806" s="113"/>
      <c r="CG806" s="113"/>
      <c r="CH806" s="113"/>
      <c r="CI806" s="113"/>
      <c r="CJ806" s="113"/>
      <c r="CK806" s="113"/>
      <c r="CL806" s="113"/>
      <c r="CM806" s="113"/>
    </row>
    <row r="807" spans="6:91" x14ac:dyDescent="0.25">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3"/>
      <c r="AL807" s="113"/>
      <c r="AM807" s="113"/>
      <c r="AN807" s="113"/>
      <c r="AO807" s="113"/>
      <c r="AP807" s="113"/>
      <c r="AQ807" s="113"/>
      <c r="AR807" s="113"/>
      <c r="AS807" s="113"/>
      <c r="AT807" s="113"/>
      <c r="AU807" s="113"/>
      <c r="AV807" s="113"/>
      <c r="AW807" s="113"/>
      <c r="AX807" s="113"/>
      <c r="AY807" s="113"/>
      <c r="AZ807" s="113"/>
      <c r="BA807" s="113"/>
      <c r="BB807" s="113"/>
      <c r="BC807" s="113"/>
      <c r="BD807" s="113"/>
      <c r="BE807" s="113"/>
      <c r="BF807" s="113"/>
      <c r="BG807" s="113"/>
      <c r="BH807" s="113"/>
      <c r="BI807" s="113"/>
      <c r="BJ807" s="113"/>
      <c r="BK807" s="113"/>
      <c r="BL807" s="113"/>
      <c r="BM807" s="113"/>
      <c r="BN807" s="113"/>
      <c r="BO807" s="113"/>
      <c r="BP807" s="113"/>
      <c r="BQ807" s="113"/>
      <c r="BR807" s="113"/>
      <c r="BS807" s="113"/>
      <c r="BT807" s="113"/>
      <c r="BU807" s="113"/>
      <c r="BV807" s="113"/>
      <c r="BW807" s="113"/>
      <c r="BX807" s="113"/>
      <c r="BY807" s="113"/>
      <c r="BZ807" s="113"/>
      <c r="CA807" s="113"/>
      <c r="CB807" s="113"/>
      <c r="CC807" s="113"/>
      <c r="CD807" s="113"/>
      <c r="CE807" s="113"/>
      <c r="CF807" s="113"/>
      <c r="CG807" s="113"/>
      <c r="CH807" s="113"/>
      <c r="CI807" s="113"/>
      <c r="CJ807" s="113"/>
      <c r="CK807" s="113"/>
      <c r="CL807" s="113"/>
      <c r="CM807" s="113"/>
    </row>
    <row r="808" spans="6:91" x14ac:dyDescent="0.25">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c r="AM808" s="113"/>
      <c r="AN808" s="113"/>
      <c r="AO808" s="113"/>
      <c r="AP808" s="113"/>
      <c r="AQ808" s="113"/>
      <c r="AR808" s="113"/>
      <c r="AS808" s="113"/>
      <c r="AT808" s="113"/>
      <c r="AU808" s="113"/>
      <c r="AV808" s="113"/>
      <c r="AW808" s="113"/>
      <c r="AX808" s="113"/>
      <c r="AY808" s="113"/>
      <c r="AZ808" s="113"/>
      <c r="BA808" s="113"/>
      <c r="BB808" s="113"/>
      <c r="BC808" s="113"/>
      <c r="BD808" s="113"/>
      <c r="BE808" s="113"/>
      <c r="BF808" s="113"/>
      <c r="BG808" s="113"/>
      <c r="BH808" s="113"/>
      <c r="BI808" s="113"/>
      <c r="BJ808" s="113"/>
      <c r="BK808" s="113"/>
      <c r="BL808" s="113"/>
      <c r="BM808" s="113"/>
      <c r="BN808" s="113"/>
      <c r="BO808" s="113"/>
      <c r="BP808" s="113"/>
      <c r="BQ808" s="113"/>
      <c r="BR808" s="113"/>
      <c r="BS808" s="113"/>
      <c r="BT808" s="113"/>
      <c r="BU808" s="113"/>
      <c r="BV808" s="113"/>
      <c r="BW808" s="113"/>
      <c r="BX808" s="113"/>
      <c r="BY808" s="113"/>
      <c r="BZ808" s="113"/>
      <c r="CA808" s="113"/>
      <c r="CB808" s="113"/>
      <c r="CC808" s="113"/>
      <c r="CD808" s="113"/>
      <c r="CE808" s="113"/>
      <c r="CF808" s="113"/>
      <c r="CG808" s="113"/>
      <c r="CH808" s="113"/>
      <c r="CI808" s="113"/>
      <c r="CJ808" s="113"/>
      <c r="CK808" s="113"/>
      <c r="CL808" s="113"/>
      <c r="CM808" s="113"/>
    </row>
    <row r="809" spans="6:91" x14ac:dyDescent="0.25">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3"/>
      <c r="AL809" s="113"/>
      <c r="AM809" s="113"/>
      <c r="AN809" s="113"/>
      <c r="AO809" s="113"/>
      <c r="AP809" s="113"/>
      <c r="AQ809" s="113"/>
      <c r="AR809" s="113"/>
      <c r="AS809" s="113"/>
      <c r="AT809" s="113"/>
      <c r="AU809" s="113"/>
      <c r="AV809" s="113"/>
      <c r="AW809" s="113"/>
      <c r="AX809" s="113"/>
      <c r="AY809" s="113"/>
      <c r="AZ809" s="113"/>
      <c r="BA809" s="113"/>
      <c r="BB809" s="113"/>
      <c r="BC809" s="113"/>
      <c r="BD809" s="113"/>
      <c r="BE809" s="113"/>
      <c r="BF809" s="113"/>
      <c r="BG809" s="113"/>
      <c r="BH809" s="113"/>
      <c r="BI809" s="113"/>
      <c r="BJ809" s="113"/>
      <c r="BK809" s="113"/>
      <c r="BL809" s="113"/>
      <c r="BM809" s="113"/>
      <c r="BN809" s="113"/>
      <c r="BO809" s="113"/>
      <c r="BP809" s="113"/>
      <c r="BQ809" s="113"/>
      <c r="BR809" s="113"/>
      <c r="BS809" s="113"/>
      <c r="BT809" s="113"/>
      <c r="BU809" s="113"/>
      <c r="BV809" s="113"/>
      <c r="BW809" s="113"/>
      <c r="BX809" s="113"/>
      <c r="BY809" s="113"/>
      <c r="BZ809" s="113"/>
      <c r="CA809" s="113"/>
      <c r="CB809" s="113"/>
      <c r="CC809" s="113"/>
      <c r="CD809" s="113"/>
      <c r="CE809" s="113"/>
      <c r="CF809" s="113"/>
      <c r="CG809" s="113"/>
      <c r="CH809" s="113"/>
      <c r="CI809" s="113"/>
      <c r="CJ809" s="113"/>
      <c r="CK809" s="113"/>
      <c r="CL809" s="113"/>
      <c r="CM809" s="113"/>
    </row>
    <row r="810" spans="6:91" x14ac:dyDescent="0.25">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3"/>
      <c r="AL810" s="113"/>
      <c r="AM810" s="113"/>
      <c r="AN810" s="113"/>
      <c r="AO810" s="113"/>
      <c r="AP810" s="113"/>
      <c r="AQ810" s="113"/>
      <c r="AR810" s="113"/>
      <c r="AS810" s="113"/>
      <c r="AT810" s="113"/>
      <c r="AU810" s="113"/>
      <c r="AV810" s="113"/>
      <c r="AW810" s="113"/>
      <c r="AX810" s="113"/>
      <c r="AY810" s="113"/>
      <c r="AZ810" s="113"/>
      <c r="BA810" s="113"/>
      <c r="BB810" s="113"/>
      <c r="BC810" s="113"/>
      <c r="BD810" s="113"/>
      <c r="BE810" s="113"/>
      <c r="BF810" s="113"/>
      <c r="BG810" s="113"/>
      <c r="BH810" s="113"/>
      <c r="BI810" s="113"/>
      <c r="BJ810" s="113"/>
      <c r="BK810" s="113"/>
      <c r="BL810" s="113"/>
      <c r="BM810" s="113"/>
      <c r="BN810" s="113"/>
      <c r="BO810" s="113"/>
      <c r="BP810" s="113"/>
      <c r="BQ810" s="113"/>
      <c r="BR810" s="113"/>
      <c r="BS810" s="113"/>
      <c r="BT810" s="113"/>
      <c r="BU810" s="113"/>
      <c r="BV810" s="113"/>
      <c r="BW810" s="113"/>
      <c r="BX810" s="113"/>
      <c r="BY810" s="113"/>
      <c r="BZ810" s="113"/>
      <c r="CA810" s="113"/>
      <c r="CB810" s="113"/>
      <c r="CC810" s="113"/>
      <c r="CD810" s="113"/>
      <c r="CE810" s="113"/>
      <c r="CF810" s="113"/>
      <c r="CG810" s="113"/>
      <c r="CH810" s="113"/>
      <c r="CI810" s="113"/>
      <c r="CJ810" s="113"/>
      <c r="CK810" s="113"/>
      <c r="CL810" s="113"/>
      <c r="CM810" s="113"/>
    </row>
    <row r="811" spans="6:91" x14ac:dyDescent="0.25">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3"/>
      <c r="AL811" s="113"/>
      <c r="AM811" s="113"/>
      <c r="AN811" s="113"/>
      <c r="AO811" s="113"/>
      <c r="AP811" s="113"/>
      <c r="AQ811" s="113"/>
      <c r="AR811" s="113"/>
      <c r="AS811" s="113"/>
      <c r="AT811" s="113"/>
      <c r="AU811" s="113"/>
      <c r="AV811" s="113"/>
      <c r="AW811" s="113"/>
      <c r="AX811" s="113"/>
      <c r="AY811" s="113"/>
      <c r="AZ811" s="113"/>
      <c r="BA811" s="113"/>
      <c r="BB811" s="113"/>
      <c r="BC811" s="113"/>
      <c r="BD811" s="113"/>
      <c r="BE811" s="113"/>
      <c r="BF811" s="113"/>
      <c r="BG811" s="113"/>
      <c r="BH811" s="113"/>
      <c r="BI811" s="113"/>
      <c r="BJ811" s="113"/>
      <c r="BK811" s="113"/>
      <c r="BL811" s="113"/>
      <c r="BM811" s="113"/>
      <c r="BN811" s="113"/>
      <c r="BO811" s="113"/>
      <c r="BP811" s="113"/>
      <c r="BQ811" s="113"/>
      <c r="BR811" s="113"/>
      <c r="BS811" s="113"/>
      <c r="BT811" s="113"/>
      <c r="BU811" s="113"/>
      <c r="BV811" s="113"/>
      <c r="BW811" s="113"/>
      <c r="BX811" s="113"/>
      <c r="BY811" s="113"/>
      <c r="BZ811" s="113"/>
      <c r="CA811" s="113"/>
      <c r="CB811" s="113"/>
      <c r="CC811" s="113"/>
      <c r="CD811" s="113"/>
      <c r="CE811" s="113"/>
      <c r="CF811" s="113"/>
      <c r="CG811" s="113"/>
      <c r="CH811" s="113"/>
      <c r="CI811" s="113"/>
      <c r="CJ811" s="113"/>
      <c r="CK811" s="113"/>
      <c r="CL811" s="113"/>
      <c r="CM811" s="113"/>
    </row>
    <row r="812" spans="6:91" x14ac:dyDescent="0.25">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3"/>
      <c r="AL812" s="113"/>
      <c r="AM812" s="113"/>
      <c r="AN812" s="113"/>
      <c r="AO812" s="113"/>
      <c r="AP812" s="113"/>
      <c r="AQ812" s="113"/>
      <c r="AR812" s="113"/>
      <c r="AS812" s="113"/>
      <c r="AT812" s="113"/>
      <c r="AU812" s="113"/>
      <c r="AV812" s="113"/>
      <c r="AW812" s="113"/>
      <c r="AX812" s="113"/>
      <c r="AY812" s="113"/>
      <c r="AZ812" s="113"/>
      <c r="BA812" s="113"/>
      <c r="BB812" s="113"/>
      <c r="BC812" s="113"/>
      <c r="BD812" s="113"/>
      <c r="BE812" s="113"/>
      <c r="BF812" s="113"/>
      <c r="BG812" s="113"/>
      <c r="BH812" s="113"/>
      <c r="BI812" s="113"/>
      <c r="BJ812" s="113"/>
      <c r="BK812" s="113"/>
      <c r="BL812" s="113"/>
      <c r="BM812" s="113"/>
      <c r="BN812" s="113"/>
      <c r="BO812" s="113"/>
      <c r="BP812" s="113"/>
      <c r="BQ812" s="113"/>
      <c r="BR812" s="113"/>
      <c r="BS812" s="113"/>
      <c r="BT812" s="113"/>
      <c r="BU812" s="113"/>
      <c r="BV812" s="113"/>
      <c r="BW812" s="113"/>
      <c r="BX812" s="113"/>
      <c r="BY812" s="113"/>
      <c r="BZ812" s="113"/>
      <c r="CA812" s="113"/>
      <c r="CB812" s="113"/>
      <c r="CC812" s="113"/>
      <c r="CD812" s="113"/>
      <c r="CE812" s="113"/>
      <c r="CF812" s="113"/>
      <c r="CG812" s="113"/>
      <c r="CH812" s="113"/>
      <c r="CI812" s="113"/>
      <c r="CJ812" s="113"/>
      <c r="CK812" s="113"/>
      <c r="CL812" s="113"/>
      <c r="CM812" s="113"/>
    </row>
    <row r="813" spans="6:91" x14ac:dyDescent="0.25">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3"/>
      <c r="AL813" s="113"/>
      <c r="AM813" s="113"/>
      <c r="AN813" s="113"/>
      <c r="AO813" s="113"/>
      <c r="AP813" s="113"/>
      <c r="AQ813" s="113"/>
      <c r="AR813" s="113"/>
      <c r="AS813" s="113"/>
      <c r="AT813" s="113"/>
      <c r="AU813" s="113"/>
      <c r="AV813" s="113"/>
      <c r="AW813" s="113"/>
      <c r="AX813" s="113"/>
      <c r="AY813" s="113"/>
      <c r="AZ813" s="113"/>
      <c r="BA813" s="113"/>
      <c r="BB813" s="113"/>
      <c r="BC813" s="113"/>
      <c r="BD813" s="113"/>
      <c r="BE813" s="113"/>
      <c r="BF813" s="113"/>
      <c r="BG813" s="113"/>
      <c r="BH813" s="113"/>
      <c r="BI813" s="113"/>
      <c r="BJ813" s="113"/>
      <c r="BK813" s="113"/>
      <c r="BL813" s="113"/>
      <c r="BM813" s="113"/>
      <c r="BN813" s="113"/>
      <c r="BO813" s="113"/>
      <c r="BP813" s="113"/>
      <c r="BQ813" s="113"/>
      <c r="BR813" s="113"/>
      <c r="BS813" s="113"/>
      <c r="BT813" s="113"/>
      <c r="BU813" s="113"/>
      <c r="BV813" s="113"/>
      <c r="BW813" s="113"/>
      <c r="BX813" s="113"/>
      <c r="BY813" s="113"/>
      <c r="BZ813" s="113"/>
      <c r="CA813" s="113"/>
      <c r="CB813" s="113"/>
      <c r="CC813" s="113"/>
      <c r="CD813" s="113"/>
      <c r="CE813" s="113"/>
      <c r="CF813" s="113"/>
      <c r="CG813" s="113"/>
      <c r="CH813" s="113"/>
      <c r="CI813" s="113"/>
      <c r="CJ813" s="113"/>
      <c r="CK813" s="113"/>
      <c r="CL813" s="113"/>
      <c r="CM813" s="113"/>
    </row>
    <row r="814" spans="6:91" x14ac:dyDescent="0.25">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3"/>
      <c r="AL814" s="113"/>
      <c r="AM814" s="113"/>
      <c r="AN814" s="113"/>
      <c r="AO814" s="113"/>
      <c r="AP814" s="113"/>
      <c r="AQ814" s="113"/>
      <c r="AR814" s="113"/>
      <c r="AS814" s="113"/>
      <c r="AT814" s="113"/>
      <c r="AU814" s="113"/>
      <c r="AV814" s="113"/>
      <c r="AW814" s="113"/>
      <c r="AX814" s="113"/>
      <c r="AY814" s="113"/>
      <c r="AZ814" s="113"/>
      <c r="BA814" s="113"/>
      <c r="BB814" s="113"/>
      <c r="BC814" s="113"/>
      <c r="BD814" s="113"/>
      <c r="BE814" s="113"/>
      <c r="BF814" s="113"/>
      <c r="BG814" s="113"/>
      <c r="BH814" s="113"/>
      <c r="BI814" s="113"/>
      <c r="BJ814" s="113"/>
      <c r="BK814" s="113"/>
      <c r="BL814" s="113"/>
      <c r="BM814" s="113"/>
      <c r="BN814" s="113"/>
      <c r="BO814" s="113"/>
      <c r="BP814" s="113"/>
      <c r="BQ814" s="113"/>
      <c r="BR814" s="113"/>
      <c r="BS814" s="113"/>
      <c r="BT814" s="113"/>
      <c r="BU814" s="113"/>
      <c r="BV814" s="113"/>
      <c r="BW814" s="113"/>
      <c r="BX814" s="113"/>
      <c r="BY814" s="113"/>
      <c r="BZ814" s="113"/>
      <c r="CA814" s="113"/>
      <c r="CB814" s="113"/>
      <c r="CC814" s="113"/>
      <c r="CD814" s="113"/>
      <c r="CE814" s="113"/>
      <c r="CF814" s="113"/>
      <c r="CG814" s="113"/>
      <c r="CH814" s="113"/>
      <c r="CI814" s="113"/>
      <c r="CJ814" s="113"/>
      <c r="CK814" s="113"/>
      <c r="CL814" s="113"/>
      <c r="CM814" s="113"/>
    </row>
    <row r="815" spans="6:91" x14ac:dyDescent="0.25">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3"/>
      <c r="AL815" s="113"/>
      <c r="AM815" s="113"/>
      <c r="AN815" s="113"/>
      <c r="AO815" s="113"/>
      <c r="AP815" s="113"/>
      <c r="AQ815" s="113"/>
      <c r="AR815" s="113"/>
      <c r="AS815" s="113"/>
      <c r="AT815" s="113"/>
      <c r="AU815" s="113"/>
      <c r="AV815" s="113"/>
      <c r="AW815" s="113"/>
      <c r="AX815" s="113"/>
      <c r="AY815" s="113"/>
      <c r="AZ815" s="113"/>
      <c r="BA815" s="113"/>
      <c r="BB815" s="113"/>
      <c r="BC815" s="113"/>
      <c r="BD815" s="113"/>
      <c r="BE815" s="113"/>
      <c r="BF815" s="113"/>
      <c r="BG815" s="113"/>
      <c r="BH815" s="113"/>
      <c r="BI815" s="113"/>
      <c r="BJ815" s="113"/>
      <c r="BK815" s="113"/>
      <c r="BL815" s="113"/>
      <c r="BM815" s="113"/>
      <c r="BN815" s="113"/>
      <c r="BO815" s="113"/>
      <c r="BP815" s="113"/>
      <c r="BQ815" s="113"/>
      <c r="BR815" s="113"/>
      <c r="BS815" s="113"/>
      <c r="BT815" s="113"/>
      <c r="BU815" s="113"/>
      <c r="BV815" s="113"/>
      <c r="BW815" s="113"/>
      <c r="BX815" s="113"/>
      <c r="BY815" s="113"/>
      <c r="BZ815" s="113"/>
      <c r="CA815" s="113"/>
      <c r="CB815" s="113"/>
      <c r="CC815" s="113"/>
      <c r="CD815" s="113"/>
      <c r="CE815" s="113"/>
      <c r="CF815" s="113"/>
      <c r="CG815" s="113"/>
      <c r="CH815" s="113"/>
      <c r="CI815" s="113"/>
      <c r="CJ815" s="113"/>
      <c r="CK815" s="113"/>
      <c r="CL815" s="113"/>
      <c r="CM815" s="113"/>
    </row>
    <row r="816" spans="6:91" x14ac:dyDescent="0.25">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3"/>
      <c r="AL816" s="113"/>
      <c r="AM816" s="113"/>
      <c r="AN816" s="113"/>
      <c r="AO816" s="113"/>
      <c r="AP816" s="113"/>
      <c r="AQ816" s="113"/>
      <c r="AR816" s="113"/>
      <c r="AS816" s="113"/>
      <c r="AT816" s="113"/>
      <c r="AU816" s="113"/>
      <c r="AV816" s="113"/>
      <c r="AW816" s="113"/>
      <c r="AX816" s="113"/>
      <c r="AY816" s="113"/>
      <c r="AZ816" s="113"/>
      <c r="BA816" s="113"/>
      <c r="BB816" s="113"/>
      <c r="BC816" s="113"/>
      <c r="BD816" s="113"/>
      <c r="BE816" s="113"/>
      <c r="BF816" s="113"/>
      <c r="BG816" s="113"/>
      <c r="BH816" s="113"/>
      <c r="BI816" s="113"/>
      <c r="BJ816" s="113"/>
      <c r="BK816" s="113"/>
      <c r="BL816" s="113"/>
      <c r="BM816" s="113"/>
      <c r="BN816" s="113"/>
      <c r="BO816" s="113"/>
      <c r="BP816" s="113"/>
      <c r="BQ816" s="113"/>
      <c r="BR816" s="113"/>
      <c r="BS816" s="113"/>
      <c r="BT816" s="113"/>
      <c r="BU816" s="113"/>
      <c r="BV816" s="113"/>
      <c r="BW816" s="113"/>
      <c r="BX816" s="113"/>
      <c r="BY816" s="113"/>
      <c r="BZ816" s="113"/>
      <c r="CA816" s="113"/>
      <c r="CB816" s="113"/>
      <c r="CC816" s="113"/>
      <c r="CD816" s="113"/>
      <c r="CE816" s="113"/>
      <c r="CF816" s="113"/>
      <c r="CG816" s="113"/>
      <c r="CH816" s="113"/>
      <c r="CI816" s="113"/>
      <c r="CJ816" s="113"/>
      <c r="CK816" s="113"/>
      <c r="CL816" s="113"/>
      <c r="CM816" s="113"/>
    </row>
    <row r="817" spans="6:91" x14ac:dyDescent="0.25">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3"/>
      <c r="AL817" s="113"/>
      <c r="AM817" s="113"/>
      <c r="AN817" s="113"/>
      <c r="AO817" s="113"/>
      <c r="AP817" s="113"/>
      <c r="AQ817" s="113"/>
      <c r="AR817" s="113"/>
      <c r="AS817" s="113"/>
      <c r="AT817" s="113"/>
      <c r="AU817" s="113"/>
      <c r="AV817" s="113"/>
      <c r="AW817" s="113"/>
      <c r="AX817" s="113"/>
      <c r="AY817" s="113"/>
      <c r="AZ817" s="113"/>
      <c r="BA817" s="113"/>
      <c r="BB817" s="113"/>
      <c r="BC817" s="113"/>
      <c r="BD817" s="113"/>
      <c r="BE817" s="113"/>
      <c r="BF817" s="113"/>
      <c r="BG817" s="113"/>
      <c r="BH817" s="113"/>
      <c r="BI817" s="113"/>
      <c r="BJ817" s="113"/>
      <c r="BK817" s="113"/>
      <c r="BL817" s="113"/>
      <c r="BM817" s="113"/>
      <c r="BN817" s="113"/>
      <c r="BO817" s="113"/>
      <c r="BP817" s="113"/>
      <c r="BQ817" s="113"/>
      <c r="BR817" s="113"/>
      <c r="BS817" s="113"/>
      <c r="BT817" s="113"/>
      <c r="BU817" s="113"/>
      <c r="BV817" s="113"/>
      <c r="BW817" s="113"/>
      <c r="BX817" s="113"/>
      <c r="BY817" s="113"/>
      <c r="BZ817" s="113"/>
      <c r="CA817" s="113"/>
      <c r="CB817" s="113"/>
      <c r="CC817" s="113"/>
      <c r="CD817" s="113"/>
      <c r="CE817" s="113"/>
      <c r="CF817" s="113"/>
      <c r="CG817" s="113"/>
      <c r="CH817" s="113"/>
      <c r="CI817" s="113"/>
      <c r="CJ817" s="113"/>
      <c r="CK817" s="113"/>
      <c r="CL817" s="113"/>
      <c r="CM817" s="113"/>
    </row>
    <row r="818" spans="6:91" x14ac:dyDescent="0.25">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3"/>
      <c r="AL818" s="113"/>
      <c r="AM818" s="113"/>
      <c r="AN818" s="113"/>
      <c r="AO818" s="113"/>
      <c r="AP818" s="113"/>
      <c r="AQ818" s="113"/>
      <c r="AR818" s="113"/>
      <c r="AS818" s="113"/>
      <c r="AT818" s="113"/>
      <c r="AU818" s="113"/>
      <c r="AV818" s="113"/>
      <c r="AW818" s="113"/>
      <c r="AX818" s="113"/>
      <c r="AY818" s="113"/>
      <c r="AZ818" s="113"/>
      <c r="BA818" s="113"/>
      <c r="BB818" s="113"/>
      <c r="BC818" s="113"/>
      <c r="BD818" s="113"/>
      <c r="BE818" s="113"/>
      <c r="BF818" s="113"/>
      <c r="BG818" s="113"/>
      <c r="BH818" s="113"/>
      <c r="BI818" s="113"/>
      <c r="BJ818" s="113"/>
      <c r="BK818" s="113"/>
      <c r="BL818" s="113"/>
      <c r="BM818" s="113"/>
      <c r="BN818" s="113"/>
      <c r="BO818" s="113"/>
      <c r="BP818" s="113"/>
      <c r="BQ818" s="113"/>
      <c r="BR818" s="113"/>
      <c r="BS818" s="113"/>
      <c r="BT818" s="113"/>
      <c r="BU818" s="113"/>
      <c r="BV818" s="113"/>
      <c r="BW818" s="113"/>
      <c r="BX818" s="113"/>
      <c r="BY818" s="113"/>
      <c r="BZ818" s="113"/>
      <c r="CA818" s="113"/>
      <c r="CB818" s="113"/>
      <c r="CC818" s="113"/>
      <c r="CD818" s="113"/>
      <c r="CE818" s="113"/>
      <c r="CF818" s="113"/>
      <c r="CG818" s="113"/>
      <c r="CH818" s="113"/>
      <c r="CI818" s="113"/>
      <c r="CJ818" s="113"/>
      <c r="CK818" s="113"/>
      <c r="CL818" s="113"/>
      <c r="CM818" s="113"/>
    </row>
    <row r="819" spans="6:91" x14ac:dyDescent="0.25">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3"/>
      <c r="AL819" s="113"/>
      <c r="AM819" s="113"/>
      <c r="AN819" s="113"/>
      <c r="AO819" s="113"/>
      <c r="AP819" s="113"/>
      <c r="AQ819" s="113"/>
      <c r="AR819" s="113"/>
      <c r="AS819" s="113"/>
      <c r="AT819" s="113"/>
      <c r="AU819" s="113"/>
      <c r="AV819" s="113"/>
      <c r="AW819" s="113"/>
      <c r="AX819" s="113"/>
      <c r="AY819" s="113"/>
      <c r="AZ819" s="113"/>
      <c r="BA819" s="113"/>
      <c r="BB819" s="113"/>
      <c r="BC819" s="113"/>
      <c r="BD819" s="113"/>
      <c r="BE819" s="113"/>
      <c r="BF819" s="113"/>
      <c r="BG819" s="113"/>
      <c r="BH819" s="113"/>
      <c r="BI819" s="113"/>
      <c r="BJ819" s="113"/>
      <c r="BK819" s="113"/>
      <c r="BL819" s="113"/>
      <c r="BM819" s="113"/>
      <c r="BN819" s="113"/>
      <c r="BO819" s="113"/>
      <c r="BP819" s="113"/>
      <c r="BQ819" s="113"/>
      <c r="BR819" s="113"/>
      <c r="BS819" s="113"/>
      <c r="BT819" s="113"/>
      <c r="BU819" s="113"/>
      <c r="BV819" s="113"/>
      <c r="BW819" s="113"/>
      <c r="BX819" s="113"/>
      <c r="BY819" s="113"/>
      <c r="BZ819" s="113"/>
      <c r="CA819" s="113"/>
      <c r="CB819" s="113"/>
      <c r="CC819" s="113"/>
      <c r="CD819" s="113"/>
      <c r="CE819" s="113"/>
      <c r="CF819" s="113"/>
      <c r="CG819" s="113"/>
      <c r="CH819" s="113"/>
      <c r="CI819" s="113"/>
      <c r="CJ819" s="113"/>
      <c r="CK819" s="113"/>
      <c r="CL819" s="113"/>
      <c r="CM819" s="113"/>
    </row>
    <row r="820" spans="6:91" x14ac:dyDescent="0.25">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3"/>
      <c r="AL820" s="113"/>
      <c r="AM820" s="113"/>
      <c r="AN820" s="113"/>
      <c r="AO820" s="113"/>
      <c r="AP820" s="113"/>
      <c r="AQ820" s="113"/>
      <c r="AR820" s="113"/>
      <c r="AS820" s="113"/>
      <c r="AT820" s="113"/>
      <c r="AU820" s="113"/>
      <c r="AV820" s="113"/>
      <c r="AW820" s="113"/>
      <c r="AX820" s="113"/>
      <c r="AY820" s="113"/>
      <c r="AZ820" s="113"/>
      <c r="BA820" s="113"/>
      <c r="BB820" s="113"/>
      <c r="BC820" s="113"/>
      <c r="BD820" s="113"/>
      <c r="BE820" s="113"/>
      <c r="BF820" s="113"/>
      <c r="BG820" s="113"/>
      <c r="BH820" s="113"/>
      <c r="BI820" s="113"/>
      <c r="BJ820" s="113"/>
      <c r="BK820" s="113"/>
      <c r="BL820" s="113"/>
      <c r="BM820" s="113"/>
      <c r="BN820" s="113"/>
      <c r="BO820" s="113"/>
      <c r="BP820" s="113"/>
      <c r="BQ820" s="113"/>
      <c r="BR820" s="113"/>
      <c r="BS820" s="113"/>
      <c r="BT820" s="113"/>
      <c r="BU820" s="113"/>
      <c r="BV820" s="113"/>
      <c r="BW820" s="113"/>
      <c r="BX820" s="113"/>
      <c r="BY820" s="113"/>
      <c r="BZ820" s="113"/>
      <c r="CA820" s="113"/>
      <c r="CB820" s="113"/>
      <c r="CC820" s="113"/>
      <c r="CD820" s="113"/>
      <c r="CE820" s="113"/>
      <c r="CF820" s="113"/>
      <c r="CG820" s="113"/>
      <c r="CH820" s="113"/>
      <c r="CI820" s="113"/>
      <c r="CJ820" s="113"/>
      <c r="CK820" s="113"/>
      <c r="CL820" s="113"/>
      <c r="CM820" s="113"/>
    </row>
    <row r="821" spans="6:91" x14ac:dyDescent="0.25">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3"/>
      <c r="AL821" s="113"/>
      <c r="AM821" s="113"/>
      <c r="AN821" s="113"/>
      <c r="AO821" s="113"/>
      <c r="AP821" s="113"/>
      <c r="AQ821" s="113"/>
      <c r="AR821" s="113"/>
      <c r="AS821" s="113"/>
      <c r="AT821" s="113"/>
      <c r="AU821" s="113"/>
      <c r="AV821" s="113"/>
      <c r="AW821" s="113"/>
      <c r="AX821" s="113"/>
      <c r="AY821" s="113"/>
      <c r="AZ821" s="113"/>
      <c r="BA821" s="113"/>
      <c r="BB821" s="113"/>
      <c r="BC821" s="113"/>
      <c r="BD821" s="113"/>
      <c r="BE821" s="113"/>
      <c r="BF821" s="113"/>
      <c r="BG821" s="113"/>
      <c r="BH821" s="113"/>
      <c r="BI821" s="113"/>
      <c r="BJ821" s="113"/>
      <c r="BK821" s="113"/>
      <c r="BL821" s="113"/>
      <c r="BM821" s="113"/>
      <c r="BN821" s="113"/>
      <c r="BO821" s="113"/>
      <c r="BP821" s="113"/>
      <c r="BQ821" s="113"/>
      <c r="BR821" s="113"/>
      <c r="BS821" s="113"/>
      <c r="BT821" s="113"/>
      <c r="BU821" s="113"/>
      <c r="BV821" s="113"/>
      <c r="BW821" s="113"/>
      <c r="BX821" s="113"/>
      <c r="BY821" s="113"/>
      <c r="BZ821" s="113"/>
      <c r="CA821" s="113"/>
      <c r="CB821" s="113"/>
      <c r="CC821" s="113"/>
      <c r="CD821" s="113"/>
      <c r="CE821" s="113"/>
      <c r="CF821" s="113"/>
      <c r="CG821" s="113"/>
      <c r="CH821" s="113"/>
      <c r="CI821" s="113"/>
      <c r="CJ821" s="113"/>
      <c r="CK821" s="113"/>
      <c r="CL821" s="113"/>
      <c r="CM821" s="113"/>
    </row>
    <row r="822" spans="6:91" x14ac:dyDescent="0.25">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3"/>
      <c r="AL822" s="113"/>
      <c r="AM822" s="113"/>
      <c r="AN822" s="113"/>
      <c r="AO822" s="113"/>
      <c r="AP822" s="113"/>
      <c r="AQ822" s="113"/>
      <c r="AR822" s="113"/>
      <c r="AS822" s="113"/>
      <c r="AT822" s="113"/>
      <c r="AU822" s="113"/>
      <c r="AV822" s="113"/>
      <c r="AW822" s="113"/>
      <c r="AX822" s="113"/>
      <c r="AY822" s="113"/>
      <c r="AZ822" s="113"/>
      <c r="BA822" s="113"/>
      <c r="BB822" s="113"/>
      <c r="BC822" s="113"/>
      <c r="BD822" s="113"/>
      <c r="BE822" s="113"/>
      <c r="BF822" s="113"/>
      <c r="BG822" s="113"/>
      <c r="BH822" s="113"/>
      <c r="BI822" s="113"/>
      <c r="BJ822" s="113"/>
      <c r="BK822" s="113"/>
      <c r="BL822" s="113"/>
      <c r="BM822" s="113"/>
      <c r="BN822" s="113"/>
      <c r="BO822" s="113"/>
      <c r="BP822" s="113"/>
      <c r="BQ822" s="113"/>
      <c r="BR822" s="113"/>
      <c r="BS822" s="113"/>
      <c r="BT822" s="113"/>
      <c r="BU822" s="113"/>
      <c r="BV822" s="113"/>
      <c r="BW822" s="113"/>
      <c r="BX822" s="113"/>
      <c r="BY822" s="113"/>
      <c r="BZ822" s="113"/>
      <c r="CA822" s="113"/>
      <c r="CB822" s="113"/>
      <c r="CC822" s="113"/>
      <c r="CD822" s="113"/>
      <c r="CE822" s="113"/>
      <c r="CF822" s="113"/>
      <c r="CG822" s="113"/>
      <c r="CH822" s="113"/>
      <c r="CI822" s="113"/>
      <c r="CJ822" s="113"/>
      <c r="CK822" s="113"/>
      <c r="CL822" s="113"/>
      <c r="CM822" s="113"/>
    </row>
    <row r="823" spans="6:91" x14ac:dyDescent="0.25">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3"/>
      <c r="AL823" s="113"/>
      <c r="AM823" s="113"/>
      <c r="AN823" s="113"/>
      <c r="AO823" s="113"/>
      <c r="AP823" s="113"/>
      <c r="AQ823" s="113"/>
      <c r="AR823" s="113"/>
      <c r="AS823" s="113"/>
      <c r="AT823" s="113"/>
      <c r="AU823" s="113"/>
      <c r="AV823" s="113"/>
      <c r="AW823" s="113"/>
      <c r="AX823" s="113"/>
      <c r="AY823" s="113"/>
      <c r="AZ823" s="113"/>
      <c r="BA823" s="113"/>
      <c r="BB823" s="113"/>
      <c r="BC823" s="113"/>
      <c r="BD823" s="113"/>
      <c r="BE823" s="113"/>
      <c r="BF823" s="113"/>
      <c r="BG823" s="113"/>
      <c r="BH823" s="113"/>
      <c r="BI823" s="113"/>
      <c r="BJ823" s="113"/>
      <c r="BK823" s="113"/>
      <c r="BL823" s="113"/>
      <c r="BM823" s="113"/>
      <c r="BN823" s="113"/>
      <c r="BO823" s="113"/>
      <c r="BP823" s="113"/>
      <c r="BQ823" s="113"/>
      <c r="BR823" s="113"/>
      <c r="BS823" s="113"/>
      <c r="BT823" s="113"/>
      <c r="BU823" s="113"/>
      <c r="BV823" s="113"/>
      <c r="BW823" s="113"/>
      <c r="BX823" s="113"/>
      <c r="BY823" s="113"/>
      <c r="BZ823" s="113"/>
      <c r="CA823" s="113"/>
      <c r="CB823" s="113"/>
      <c r="CC823" s="113"/>
      <c r="CD823" s="113"/>
      <c r="CE823" s="113"/>
      <c r="CF823" s="113"/>
      <c r="CG823" s="113"/>
      <c r="CH823" s="113"/>
      <c r="CI823" s="113"/>
      <c r="CJ823" s="113"/>
      <c r="CK823" s="113"/>
      <c r="CL823" s="113"/>
      <c r="CM823" s="113"/>
    </row>
    <row r="824" spans="6:91" x14ac:dyDescent="0.25">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3"/>
      <c r="AL824" s="113"/>
      <c r="AM824" s="113"/>
      <c r="AN824" s="113"/>
      <c r="AO824" s="113"/>
      <c r="AP824" s="113"/>
      <c r="AQ824" s="113"/>
      <c r="AR824" s="113"/>
      <c r="AS824" s="113"/>
      <c r="AT824" s="113"/>
      <c r="AU824" s="113"/>
      <c r="AV824" s="113"/>
      <c r="AW824" s="113"/>
      <c r="AX824" s="113"/>
      <c r="AY824" s="113"/>
      <c r="AZ824" s="113"/>
      <c r="BA824" s="113"/>
      <c r="BB824" s="113"/>
      <c r="BC824" s="113"/>
      <c r="BD824" s="113"/>
      <c r="BE824" s="113"/>
      <c r="BF824" s="113"/>
      <c r="BG824" s="113"/>
      <c r="BH824" s="113"/>
      <c r="BI824" s="113"/>
      <c r="BJ824" s="113"/>
      <c r="BK824" s="113"/>
      <c r="BL824" s="113"/>
      <c r="BM824" s="113"/>
      <c r="BN824" s="113"/>
      <c r="BO824" s="113"/>
      <c r="BP824" s="113"/>
      <c r="BQ824" s="113"/>
      <c r="BR824" s="113"/>
      <c r="BS824" s="113"/>
      <c r="BT824" s="113"/>
      <c r="BU824" s="113"/>
      <c r="BV824" s="113"/>
      <c r="BW824" s="113"/>
      <c r="BX824" s="113"/>
      <c r="BY824" s="113"/>
      <c r="BZ824" s="113"/>
      <c r="CA824" s="113"/>
      <c r="CB824" s="113"/>
      <c r="CC824" s="113"/>
      <c r="CD824" s="113"/>
      <c r="CE824" s="113"/>
      <c r="CF824" s="113"/>
      <c r="CG824" s="113"/>
      <c r="CH824" s="113"/>
      <c r="CI824" s="113"/>
      <c r="CJ824" s="113"/>
      <c r="CK824" s="113"/>
      <c r="CL824" s="113"/>
      <c r="CM824" s="113"/>
    </row>
    <row r="825" spans="6:91" x14ac:dyDescent="0.25">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3"/>
      <c r="AL825" s="113"/>
      <c r="AM825" s="113"/>
      <c r="AN825" s="113"/>
      <c r="AO825" s="113"/>
      <c r="AP825" s="113"/>
      <c r="AQ825" s="113"/>
      <c r="AR825" s="113"/>
      <c r="AS825" s="113"/>
      <c r="AT825" s="113"/>
      <c r="AU825" s="113"/>
      <c r="AV825" s="113"/>
      <c r="AW825" s="113"/>
      <c r="AX825" s="113"/>
      <c r="AY825" s="113"/>
      <c r="AZ825" s="113"/>
      <c r="BA825" s="113"/>
      <c r="BB825" s="113"/>
      <c r="BC825" s="113"/>
      <c r="BD825" s="113"/>
      <c r="BE825" s="113"/>
      <c r="BF825" s="113"/>
      <c r="BG825" s="113"/>
      <c r="BH825" s="113"/>
      <c r="BI825" s="113"/>
      <c r="BJ825" s="113"/>
      <c r="BK825" s="113"/>
      <c r="BL825" s="113"/>
      <c r="BM825" s="113"/>
      <c r="BN825" s="113"/>
      <c r="BO825" s="113"/>
      <c r="BP825" s="113"/>
      <c r="BQ825" s="113"/>
      <c r="BR825" s="113"/>
      <c r="BS825" s="113"/>
      <c r="BT825" s="113"/>
      <c r="BU825" s="113"/>
      <c r="BV825" s="113"/>
      <c r="BW825" s="113"/>
      <c r="BX825" s="113"/>
      <c r="BY825" s="113"/>
      <c r="BZ825" s="113"/>
      <c r="CA825" s="113"/>
      <c r="CB825" s="113"/>
      <c r="CC825" s="113"/>
      <c r="CD825" s="113"/>
      <c r="CE825" s="113"/>
      <c r="CF825" s="113"/>
      <c r="CG825" s="113"/>
      <c r="CH825" s="113"/>
      <c r="CI825" s="113"/>
      <c r="CJ825" s="113"/>
      <c r="CK825" s="113"/>
      <c r="CL825" s="113"/>
      <c r="CM825" s="113"/>
    </row>
    <row r="826" spans="6:91" x14ac:dyDescent="0.25">
      <c r="F826" s="113"/>
      <c r="G826" s="113"/>
      <c r="H826" s="113"/>
      <c r="I826" s="113"/>
      <c r="J826" s="113"/>
      <c r="K826" s="113"/>
      <c r="L826" s="113"/>
      <c r="M826" s="113"/>
      <c r="N826" s="113"/>
      <c r="O826" s="113"/>
      <c r="P826" s="113"/>
      <c r="Q826" s="113"/>
      <c r="R826" s="113"/>
      <c r="S826" s="113"/>
      <c r="T826" s="113"/>
      <c r="U826" s="113"/>
      <c r="V826" s="113"/>
      <c r="W826" s="113"/>
      <c r="X826" s="113"/>
      <c r="Y826" s="113"/>
      <c r="Z826" s="113"/>
      <c r="AA826" s="113"/>
      <c r="AB826" s="113"/>
      <c r="AC826" s="113"/>
      <c r="AD826" s="113"/>
      <c r="AE826" s="113"/>
      <c r="AF826" s="113"/>
      <c r="AG826" s="113"/>
      <c r="AH826" s="113"/>
      <c r="AI826" s="113"/>
      <c r="AJ826" s="113"/>
      <c r="AK826" s="113"/>
      <c r="AL826" s="113"/>
      <c r="AM826" s="113"/>
      <c r="AN826" s="113"/>
      <c r="AO826" s="113"/>
      <c r="AP826" s="113"/>
      <c r="AQ826" s="113"/>
      <c r="AR826" s="113"/>
      <c r="AS826" s="113"/>
      <c r="AT826" s="113"/>
      <c r="AU826" s="113"/>
      <c r="AV826" s="113"/>
      <c r="AW826" s="113"/>
      <c r="AX826" s="113"/>
      <c r="AY826" s="113"/>
      <c r="AZ826" s="113"/>
      <c r="BA826" s="113"/>
      <c r="BB826" s="113"/>
      <c r="BC826" s="113"/>
      <c r="BD826" s="113"/>
      <c r="BE826" s="113"/>
      <c r="BF826" s="113"/>
      <c r="BG826" s="113"/>
      <c r="BH826" s="113"/>
      <c r="BI826" s="113"/>
      <c r="BJ826" s="113"/>
      <c r="BK826" s="113"/>
      <c r="BL826" s="113"/>
      <c r="BM826" s="113"/>
      <c r="BN826" s="113"/>
      <c r="BO826" s="113"/>
      <c r="BP826" s="113"/>
      <c r="BQ826" s="113"/>
      <c r="BR826" s="113"/>
      <c r="BS826" s="113"/>
      <c r="BT826" s="113"/>
      <c r="BU826" s="113"/>
      <c r="BV826" s="113"/>
      <c r="BW826" s="113"/>
      <c r="BX826" s="113"/>
      <c r="BY826" s="113"/>
      <c r="BZ826" s="113"/>
      <c r="CA826" s="113"/>
      <c r="CB826" s="113"/>
      <c r="CC826" s="113"/>
      <c r="CD826" s="113"/>
      <c r="CE826" s="113"/>
      <c r="CF826" s="113"/>
      <c r="CG826" s="113"/>
      <c r="CH826" s="113"/>
      <c r="CI826" s="113"/>
      <c r="CJ826" s="113"/>
      <c r="CK826" s="113"/>
      <c r="CL826" s="113"/>
      <c r="CM826" s="113"/>
    </row>
    <row r="827" spans="6:91" x14ac:dyDescent="0.25">
      <c r="F827" s="113"/>
      <c r="G827" s="113"/>
      <c r="H827" s="113"/>
      <c r="I827" s="113"/>
      <c r="J827" s="113"/>
      <c r="K827" s="113"/>
      <c r="L827" s="113"/>
      <c r="M827" s="113"/>
      <c r="N827" s="113"/>
      <c r="O827" s="113"/>
      <c r="P827" s="113"/>
      <c r="Q827" s="113"/>
      <c r="R827" s="113"/>
      <c r="S827" s="113"/>
      <c r="T827" s="113"/>
      <c r="U827" s="113"/>
      <c r="V827" s="113"/>
      <c r="W827" s="113"/>
      <c r="X827" s="113"/>
      <c r="Y827" s="113"/>
      <c r="Z827" s="113"/>
      <c r="AA827" s="113"/>
      <c r="AB827" s="113"/>
      <c r="AC827" s="113"/>
      <c r="AD827" s="113"/>
      <c r="AE827" s="113"/>
      <c r="AF827" s="113"/>
      <c r="AG827" s="113"/>
      <c r="AH827" s="113"/>
      <c r="AI827" s="113"/>
      <c r="AJ827" s="113"/>
      <c r="AK827" s="113"/>
      <c r="AL827" s="113"/>
      <c r="AM827" s="113"/>
      <c r="AN827" s="113"/>
      <c r="AO827" s="113"/>
      <c r="AP827" s="113"/>
      <c r="AQ827" s="113"/>
      <c r="AR827" s="113"/>
      <c r="AS827" s="113"/>
      <c r="AT827" s="113"/>
      <c r="AU827" s="113"/>
      <c r="AV827" s="113"/>
      <c r="AW827" s="113"/>
      <c r="AX827" s="113"/>
      <c r="AY827" s="113"/>
      <c r="AZ827" s="113"/>
      <c r="BA827" s="113"/>
      <c r="BB827" s="113"/>
      <c r="BC827" s="113"/>
      <c r="BD827" s="113"/>
      <c r="BE827" s="113"/>
      <c r="BF827" s="113"/>
      <c r="BG827" s="113"/>
      <c r="BH827" s="113"/>
      <c r="BI827" s="113"/>
      <c r="BJ827" s="113"/>
      <c r="BK827" s="113"/>
      <c r="BL827" s="113"/>
      <c r="BM827" s="113"/>
      <c r="BN827" s="113"/>
      <c r="BO827" s="113"/>
      <c r="BP827" s="113"/>
      <c r="BQ827" s="113"/>
      <c r="BR827" s="113"/>
      <c r="BS827" s="113"/>
      <c r="BT827" s="113"/>
      <c r="BU827" s="113"/>
      <c r="BV827" s="113"/>
      <c r="BW827" s="113"/>
      <c r="BX827" s="113"/>
      <c r="BY827" s="113"/>
      <c r="BZ827" s="113"/>
      <c r="CA827" s="113"/>
      <c r="CB827" s="113"/>
      <c r="CC827" s="113"/>
      <c r="CD827" s="113"/>
      <c r="CE827" s="113"/>
      <c r="CF827" s="113"/>
      <c r="CG827" s="113"/>
      <c r="CH827" s="113"/>
      <c r="CI827" s="113"/>
      <c r="CJ827" s="113"/>
      <c r="CK827" s="113"/>
      <c r="CL827" s="113"/>
      <c r="CM827" s="113"/>
    </row>
    <row r="828" spans="6:91" x14ac:dyDescent="0.25">
      <c r="F828" s="113"/>
      <c r="G828" s="113"/>
      <c r="H828" s="113"/>
      <c r="I828" s="113"/>
      <c r="J828" s="113"/>
      <c r="K828" s="113"/>
      <c r="L828" s="113"/>
      <c r="M828" s="113"/>
      <c r="N828" s="113"/>
      <c r="O828" s="113"/>
      <c r="P828" s="113"/>
      <c r="Q828" s="113"/>
      <c r="R828" s="113"/>
      <c r="S828" s="113"/>
      <c r="T828" s="113"/>
      <c r="U828" s="113"/>
      <c r="V828" s="113"/>
      <c r="W828" s="113"/>
      <c r="X828" s="113"/>
      <c r="Y828" s="113"/>
      <c r="Z828" s="113"/>
      <c r="AA828" s="113"/>
      <c r="AB828" s="113"/>
      <c r="AC828" s="113"/>
      <c r="AD828" s="113"/>
      <c r="AE828" s="113"/>
      <c r="AF828" s="113"/>
      <c r="AG828" s="113"/>
      <c r="AH828" s="113"/>
      <c r="AI828" s="113"/>
      <c r="AJ828" s="113"/>
      <c r="AK828" s="113"/>
      <c r="AL828" s="113"/>
      <c r="AM828" s="113"/>
      <c r="AN828" s="113"/>
      <c r="AO828" s="113"/>
      <c r="AP828" s="113"/>
      <c r="AQ828" s="113"/>
      <c r="AR828" s="113"/>
      <c r="AS828" s="113"/>
      <c r="AT828" s="113"/>
      <c r="AU828" s="113"/>
      <c r="AV828" s="113"/>
      <c r="AW828" s="113"/>
      <c r="AX828" s="113"/>
      <c r="AY828" s="113"/>
      <c r="AZ828" s="113"/>
      <c r="BA828" s="113"/>
      <c r="BB828" s="113"/>
      <c r="BC828" s="113"/>
      <c r="BD828" s="113"/>
      <c r="BE828" s="113"/>
      <c r="BF828" s="113"/>
      <c r="BG828" s="113"/>
      <c r="BH828" s="113"/>
      <c r="BI828" s="113"/>
      <c r="BJ828" s="113"/>
      <c r="BK828" s="113"/>
      <c r="BL828" s="113"/>
      <c r="BM828" s="113"/>
      <c r="BN828" s="113"/>
      <c r="BO828" s="113"/>
      <c r="BP828" s="113"/>
      <c r="BQ828" s="113"/>
      <c r="BR828" s="113"/>
      <c r="BS828" s="113"/>
      <c r="BT828" s="113"/>
      <c r="BU828" s="113"/>
      <c r="BV828" s="113"/>
      <c r="BW828" s="113"/>
      <c r="BX828" s="113"/>
      <c r="BY828" s="113"/>
      <c r="BZ828" s="113"/>
      <c r="CA828" s="113"/>
      <c r="CB828" s="113"/>
      <c r="CC828" s="113"/>
      <c r="CD828" s="113"/>
      <c r="CE828" s="113"/>
      <c r="CF828" s="113"/>
      <c r="CG828" s="113"/>
      <c r="CH828" s="113"/>
      <c r="CI828" s="113"/>
      <c r="CJ828" s="113"/>
      <c r="CK828" s="113"/>
      <c r="CL828" s="113"/>
      <c r="CM828" s="113"/>
    </row>
    <row r="829" spans="6:91" x14ac:dyDescent="0.25">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3"/>
      <c r="AL829" s="113"/>
      <c r="AM829" s="113"/>
      <c r="AN829" s="113"/>
      <c r="AO829" s="113"/>
      <c r="AP829" s="113"/>
      <c r="AQ829" s="113"/>
      <c r="AR829" s="113"/>
      <c r="AS829" s="113"/>
      <c r="AT829" s="113"/>
      <c r="AU829" s="113"/>
      <c r="AV829" s="113"/>
      <c r="AW829" s="113"/>
      <c r="AX829" s="113"/>
      <c r="AY829" s="113"/>
      <c r="AZ829" s="113"/>
      <c r="BA829" s="113"/>
      <c r="BB829" s="113"/>
      <c r="BC829" s="113"/>
      <c r="BD829" s="113"/>
      <c r="BE829" s="113"/>
      <c r="BF829" s="113"/>
      <c r="BG829" s="113"/>
      <c r="BH829" s="113"/>
      <c r="BI829" s="113"/>
      <c r="BJ829" s="113"/>
      <c r="BK829" s="113"/>
      <c r="BL829" s="113"/>
      <c r="BM829" s="113"/>
      <c r="BN829" s="113"/>
      <c r="BO829" s="113"/>
      <c r="BP829" s="113"/>
      <c r="BQ829" s="113"/>
      <c r="BR829" s="113"/>
      <c r="BS829" s="113"/>
      <c r="BT829" s="113"/>
      <c r="BU829" s="113"/>
      <c r="BV829" s="113"/>
      <c r="BW829" s="113"/>
      <c r="BX829" s="113"/>
      <c r="BY829" s="113"/>
      <c r="BZ829" s="113"/>
      <c r="CA829" s="113"/>
      <c r="CB829" s="113"/>
      <c r="CC829" s="113"/>
      <c r="CD829" s="113"/>
      <c r="CE829" s="113"/>
      <c r="CF829" s="113"/>
      <c r="CG829" s="113"/>
      <c r="CH829" s="113"/>
      <c r="CI829" s="113"/>
      <c r="CJ829" s="113"/>
      <c r="CK829" s="113"/>
      <c r="CL829" s="113"/>
      <c r="CM829" s="113"/>
    </row>
    <row r="830" spans="6:91" x14ac:dyDescent="0.25">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3"/>
      <c r="AL830" s="113"/>
      <c r="AM830" s="113"/>
      <c r="AN830" s="113"/>
      <c r="AO830" s="113"/>
      <c r="AP830" s="113"/>
      <c r="AQ830" s="113"/>
      <c r="AR830" s="113"/>
      <c r="AS830" s="113"/>
      <c r="AT830" s="113"/>
      <c r="AU830" s="113"/>
      <c r="AV830" s="113"/>
      <c r="AW830" s="113"/>
      <c r="AX830" s="113"/>
      <c r="AY830" s="113"/>
      <c r="AZ830" s="113"/>
      <c r="BA830" s="113"/>
      <c r="BB830" s="113"/>
      <c r="BC830" s="113"/>
      <c r="BD830" s="113"/>
      <c r="BE830" s="113"/>
      <c r="BF830" s="113"/>
      <c r="BG830" s="113"/>
      <c r="BH830" s="113"/>
      <c r="BI830" s="113"/>
      <c r="BJ830" s="113"/>
      <c r="BK830" s="113"/>
      <c r="BL830" s="113"/>
      <c r="BM830" s="113"/>
      <c r="BN830" s="113"/>
      <c r="BO830" s="113"/>
      <c r="BP830" s="113"/>
      <c r="BQ830" s="113"/>
      <c r="BR830" s="113"/>
      <c r="BS830" s="113"/>
      <c r="BT830" s="113"/>
      <c r="BU830" s="113"/>
      <c r="BV830" s="113"/>
      <c r="BW830" s="113"/>
      <c r="BX830" s="113"/>
      <c r="BY830" s="113"/>
      <c r="BZ830" s="113"/>
      <c r="CA830" s="113"/>
      <c r="CB830" s="113"/>
      <c r="CC830" s="113"/>
      <c r="CD830" s="113"/>
      <c r="CE830" s="113"/>
      <c r="CF830" s="113"/>
      <c r="CG830" s="113"/>
      <c r="CH830" s="113"/>
      <c r="CI830" s="113"/>
      <c r="CJ830" s="113"/>
      <c r="CK830" s="113"/>
      <c r="CL830" s="113"/>
      <c r="CM830" s="113"/>
    </row>
    <row r="831" spans="6:91" x14ac:dyDescent="0.25">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3"/>
      <c r="AL831" s="113"/>
      <c r="AM831" s="113"/>
      <c r="AN831" s="113"/>
      <c r="AO831" s="113"/>
      <c r="AP831" s="113"/>
      <c r="AQ831" s="113"/>
      <c r="AR831" s="113"/>
      <c r="AS831" s="113"/>
      <c r="AT831" s="113"/>
      <c r="AU831" s="113"/>
      <c r="AV831" s="113"/>
      <c r="AW831" s="113"/>
      <c r="AX831" s="113"/>
      <c r="AY831" s="113"/>
      <c r="AZ831" s="113"/>
      <c r="BA831" s="113"/>
      <c r="BB831" s="113"/>
      <c r="BC831" s="113"/>
      <c r="BD831" s="113"/>
      <c r="BE831" s="113"/>
      <c r="BF831" s="113"/>
      <c r="BG831" s="113"/>
      <c r="BH831" s="113"/>
      <c r="BI831" s="113"/>
      <c r="BJ831" s="113"/>
      <c r="BK831" s="113"/>
      <c r="BL831" s="113"/>
      <c r="BM831" s="113"/>
      <c r="BN831" s="113"/>
      <c r="BO831" s="113"/>
      <c r="BP831" s="113"/>
      <c r="BQ831" s="113"/>
      <c r="BR831" s="113"/>
      <c r="BS831" s="113"/>
      <c r="BT831" s="113"/>
      <c r="BU831" s="113"/>
      <c r="BV831" s="113"/>
      <c r="BW831" s="113"/>
      <c r="BX831" s="113"/>
      <c r="BY831" s="113"/>
      <c r="BZ831" s="113"/>
      <c r="CA831" s="113"/>
      <c r="CB831" s="113"/>
      <c r="CC831" s="113"/>
      <c r="CD831" s="113"/>
      <c r="CE831" s="113"/>
      <c r="CF831" s="113"/>
      <c r="CG831" s="113"/>
      <c r="CH831" s="113"/>
      <c r="CI831" s="113"/>
      <c r="CJ831" s="113"/>
      <c r="CK831" s="113"/>
      <c r="CL831" s="113"/>
      <c r="CM831" s="113"/>
    </row>
    <row r="832" spans="6:91" x14ac:dyDescent="0.25">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3"/>
      <c r="AL832" s="113"/>
      <c r="AM832" s="113"/>
      <c r="AN832" s="113"/>
      <c r="AO832" s="113"/>
      <c r="AP832" s="113"/>
      <c r="AQ832" s="113"/>
      <c r="AR832" s="113"/>
      <c r="AS832" s="113"/>
      <c r="AT832" s="113"/>
      <c r="AU832" s="113"/>
      <c r="AV832" s="113"/>
      <c r="AW832" s="113"/>
      <c r="AX832" s="113"/>
      <c r="AY832" s="113"/>
      <c r="AZ832" s="113"/>
      <c r="BA832" s="113"/>
      <c r="BB832" s="113"/>
      <c r="BC832" s="113"/>
      <c r="BD832" s="113"/>
      <c r="BE832" s="113"/>
      <c r="BF832" s="113"/>
      <c r="BG832" s="113"/>
      <c r="BH832" s="113"/>
      <c r="BI832" s="113"/>
      <c r="BJ832" s="113"/>
      <c r="BK832" s="113"/>
      <c r="BL832" s="113"/>
      <c r="BM832" s="113"/>
      <c r="BN832" s="113"/>
      <c r="BO832" s="113"/>
      <c r="BP832" s="113"/>
      <c r="BQ832" s="113"/>
      <c r="BR832" s="113"/>
      <c r="BS832" s="113"/>
      <c r="BT832" s="113"/>
      <c r="BU832" s="113"/>
      <c r="BV832" s="113"/>
      <c r="BW832" s="113"/>
      <c r="BX832" s="113"/>
      <c r="BY832" s="113"/>
      <c r="BZ832" s="113"/>
      <c r="CA832" s="113"/>
      <c r="CB832" s="113"/>
      <c r="CC832" s="113"/>
      <c r="CD832" s="113"/>
      <c r="CE832" s="113"/>
      <c r="CF832" s="113"/>
      <c r="CG832" s="113"/>
      <c r="CH832" s="113"/>
      <c r="CI832" s="113"/>
      <c r="CJ832" s="113"/>
      <c r="CK832" s="113"/>
      <c r="CL832" s="113"/>
      <c r="CM832" s="113"/>
    </row>
    <row r="833" spans="6:91" x14ac:dyDescent="0.25">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3"/>
      <c r="AL833" s="113"/>
      <c r="AM833" s="113"/>
      <c r="AN833" s="113"/>
      <c r="AO833" s="113"/>
      <c r="AP833" s="113"/>
      <c r="AQ833" s="113"/>
      <c r="AR833" s="113"/>
      <c r="AS833" s="113"/>
      <c r="AT833" s="113"/>
      <c r="AU833" s="113"/>
      <c r="AV833" s="113"/>
      <c r="AW833" s="113"/>
      <c r="AX833" s="113"/>
      <c r="AY833" s="113"/>
      <c r="AZ833" s="113"/>
      <c r="BA833" s="113"/>
      <c r="BB833" s="113"/>
      <c r="BC833" s="113"/>
      <c r="BD833" s="113"/>
      <c r="BE833" s="113"/>
      <c r="BF833" s="113"/>
      <c r="BG833" s="113"/>
      <c r="BH833" s="113"/>
      <c r="BI833" s="113"/>
      <c r="BJ833" s="113"/>
      <c r="BK833" s="113"/>
      <c r="BL833" s="113"/>
      <c r="BM833" s="113"/>
      <c r="BN833" s="113"/>
      <c r="BO833" s="113"/>
      <c r="BP833" s="113"/>
      <c r="BQ833" s="113"/>
      <c r="BR833" s="113"/>
      <c r="BS833" s="113"/>
      <c r="BT833" s="113"/>
      <c r="BU833" s="113"/>
      <c r="BV833" s="113"/>
      <c r="BW833" s="113"/>
      <c r="BX833" s="113"/>
      <c r="BY833" s="113"/>
      <c r="BZ833" s="113"/>
      <c r="CA833" s="113"/>
      <c r="CB833" s="113"/>
      <c r="CC833" s="113"/>
      <c r="CD833" s="113"/>
      <c r="CE833" s="113"/>
      <c r="CF833" s="113"/>
      <c r="CG833" s="113"/>
      <c r="CH833" s="113"/>
      <c r="CI833" s="113"/>
      <c r="CJ833" s="113"/>
      <c r="CK833" s="113"/>
      <c r="CL833" s="113"/>
      <c r="CM833" s="113"/>
    </row>
    <row r="834" spans="6:91" x14ac:dyDescent="0.25">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3"/>
      <c r="AL834" s="113"/>
      <c r="AM834" s="113"/>
      <c r="AN834" s="113"/>
      <c r="AO834" s="113"/>
      <c r="AP834" s="113"/>
      <c r="AQ834" s="113"/>
      <c r="AR834" s="113"/>
      <c r="AS834" s="113"/>
      <c r="AT834" s="113"/>
      <c r="AU834" s="113"/>
      <c r="AV834" s="113"/>
      <c r="AW834" s="113"/>
      <c r="AX834" s="113"/>
      <c r="AY834" s="113"/>
      <c r="AZ834" s="113"/>
      <c r="BA834" s="113"/>
      <c r="BB834" s="113"/>
      <c r="BC834" s="113"/>
      <c r="BD834" s="113"/>
      <c r="BE834" s="113"/>
      <c r="BF834" s="113"/>
      <c r="BG834" s="113"/>
      <c r="BH834" s="113"/>
      <c r="BI834" s="113"/>
      <c r="BJ834" s="113"/>
      <c r="BK834" s="113"/>
      <c r="BL834" s="113"/>
      <c r="BM834" s="113"/>
      <c r="BN834" s="113"/>
      <c r="BO834" s="113"/>
      <c r="BP834" s="113"/>
      <c r="BQ834" s="113"/>
      <c r="BR834" s="113"/>
      <c r="BS834" s="113"/>
      <c r="BT834" s="113"/>
      <c r="BU834" s="113"/>
      <c r="BV834" s="113"/>
      <c r="BW834" s="113"/>
      <c r="BX834" s="113"/>
      <c r="BY834" s="113"/>
      <c r="BZ834" s="113"/>
      <c r="CA834" s="113"/>
      <c r="CB834" s="113"/>
      <c r="CC834" s="113"/>
      <c r="CD834" s="113"/>
      <c r="CE834" s="113"/>
      <c r="CF834" s="113"/>
      <c r="CG834" s="113"/>
      <c r="CH834" s="113"/>
      <c r="CI834" s="113"/>
      <c r="CJ834" s="113"/>
      <c r="CK834" s="113"/>
      <c r="CL834" s="113"/>
      <c r="CM834" s="113"/>
    </row>
    <row r="835" spans="6:91" x14ac:dyDescent="0.25">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3"/>
      <c r="AL835" s="113"/>
      <c r="AM835" s="113"/>
      <c r="AN835" s="113"/>
      <c r="AO835" s="113"/>
      <c r="AP835" s="113"/>
      <c r="AQ835" s="113"/>
      <c r="AR835" s="113"/>
      <c r="AS835" s="113"/>
      <c r="AT835" s="113"/>
      <c r="AU835" s="113"/>
      <c r="AV835" s="113"/>
      <c r="AW835" s="113"/>
      <c r="AX835" s="113"/>
      <c r="AY835" s="113"/>
      <c r="AZ835" s="113"/>
      <c r="BA835" s="113"/>
      <c r="BB835" s="113"/>
      <c r="BC835" s="113"/>
      <c r="BD835" s="113"/>
      <c r="BE835" s="113"/>
      <c r="BF835" s="113"/>
      <c r="BG835" s="113"/>
      <c r="BH835" s="113"/>
      <c r="BI835" s="113"/>
      <c r="BJ835" s="113"/>
      <c r="BK835" s="113"/>
      <c r="BL835" s="113"/>
      <c r="BM835" s="113"/>
      <c r="BN835" s="113"/>
      <c r="BO835" s="113"/>
      <c r="BP835" s="113"/>
      <c r="BQ835" s="113"/>
      <c r="BR835" s="113"/>
      <c r="BS835" s="113"/>
      <c r="BT835" s="113"/>
      <c r="BU835" s="113"/>
      <c r="BV835" s="113"/>
      <c r="BW835" s="113"/>
      <c r="BX835" s="113"/>
      <c r="BY835" s="113"/>
      <c r="BZ835" s="113"/>
      <c r="CA835" s="113"/>
      <c r="CB835" s="113"/>
      <c r="CC835" s="113"/>
      <c r="CD835" s="113"/>
      <c r="CE835" s="113"/>
      <c r="CF835" s="113"/>
      <c r="CG835" s="113"/>
      <c r="CH835" s="113"/>
      <c r="CI835" s="113"/>
      <c r="CJ835" s="113"/>
      <c r="CK835" s="113"/>
      <c r="CL835" s="113"/>
      <c r="CM835" s="113"/>
    </row>
    <row r="836" spans="6:91" x14ac:dyDescent="0.25">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3"/>
      <c r="AL836" s="113"/>
      <c r="AM836" s="113"/>
      <c r="AN836" s="113"/>
      <c r="AO836" s="113"/>
      <c r="AP836" s="113"/>
      <c r="AQ836" s="113"/>
      <c r="AR836" s="113"/>
      <c r="AS836" s="113"/>
      <c r="AT836" s="113"/>
      <c r="AU836" s="113"/>
      <c r="AV836" s="113"/>
      <c r="AW836" s="113"/>
      <c r="AX836" s="113"/>
      <c r="AY836" s="113"/>
      <c r="AZ836" s="113"/>
      <c r="BA836" s="113"/>
      <c r="BB836" s="113"/>
      <c r="BC836" s="113"/>
      <c r="BD836" s="113"/>
      <c r="BE836" s="113"/>
      <c r="BF836" s="113"/>
      <c r="BG836" s="113"/>
      <c r="BH836" s="113"/>
      <c r="BI836" s="113"/>
      <c r="BJ836" s="113"/>
      <c r="BK836" s="113"/>
      <c r="BL836" s="113"/>
      <c r="BM836" s="113"/>
      <c r="BN836" s="113"/>
      <c r="BO836" s="113"/>
      <c r="BP836" s="113"/>
      <c r="BQ836" s="113"/>
      <c r="BR836" s="113"/>
      <c r="BS836" s="113"/>
      <c r="BT836" s="113"/>
      <c r="BU836" s="113"/>
      <c r="BV836" s="113"/>
      <c r="BW836" s="113"/>
      <c r="BX836" s="113"/>
      <c r="BY836" s="113"/>
      <c r="BZ836" s="113"/>
      <c r="CA836" s="113"/>
      <c r="CB836" s="113"/>
      <c r="CC836" s="113"/>
      <c r="CD836" s="113"/>
      <c r="CE836" s="113"/>
      <c r="CF836" s="113"/>
      <c r="CG836" s="113"/>
      <c r="CH836" s="113"/>
      <c r="CI836" s="113"/>
      <c r="CJ836" s="113"/>
      <c r="CK836" s="113"/>
      <c r="CL836" s="113"/>
      <c r="CM836" s="113"/>
    </row>
    <row r="837" spans="6:91" x14ac:dyDescent="0.25">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3"/>
      <c r="AL837" s="113"/>
      <c r="AM837" s="113"/>
      <c r="AN837" s="113"/>
      <c r="AO837" s="113"/>
      <c r="AP837" s="113"/>
      <c r="AQ837" s="113"/>
      <c r="AR837" s="113"/>
      <c r="AS837" s="113"/>
      <c r="AT837" s="113"/>
      <c r="AU837" s="113"/>
      <c r="AV837" s="113"/>
      <c r="AW837" s="113"/>
      <c r="AX837" s="113"/>
      <c r="AY837" s="113"/>
      <c r="AZ837" s="113"/>
      <c r="BA837" s="113"/>
      <c r="BB837" s="113"/>
      <c r="BC837" s="113"/>
      <c r="BD837" s="113"/>
      <c r="BE837" s="113"/>
      <c r="BF837" s="113"/>
      <c r="BG837" s="113"/>
      <c r="BH837" s="113"/>
      <c r="BI837" s="113"/>
      <c r="BJ837" s="113"/>
      <c r="BK837" s="113"/>
      <c r="BL837" s="113"/>
      <c r="BM837" s="113"/>
      <c r="BN837" s="113"/>
      <c r="BO837" s="113"/>
      <c r="BP837" s="113"/>
      <c r="BQ837" s="113"/>
      <c r="BR837" s="113"/>
      <c r="BS837" s="113"/>
      <c r="BT837" s="113"/>
      <c r="BU837" s="113"/>
      <c r="BV837" s="113"/>
      <c r="BW837" s="113"/>
      <c r="BX837" s="113"/>
      <c r="BY837" s="113"/>
      <c r="BZ837" s="113"/>
      <c r="CA837" s="113"/>
      <c r="CB837" s="113"/>
      <c r="CC837" s="113"/>
      <c r="CD837" s="113"/>
      <c r="CE837" s="113"/>
      <c r="CF837" s="113"/>
      <c r="CG837" s="113"/>
      <c r="CH837" s="113"/>
      <c r="CI837" s="113"/>
      <c r="CJ837" s="113"/>
      <c r="CK837" s="113"/>
      <c r="CL837" s="113"/>
      <c r="CM837" s="113"/>
    </row>
    <row r="838" spans="6:91" x14ac:dyDescent="0.25">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3"/>
      <c r="AL838" s="113"/>
      <c r="AM838" s="113"/>
      <c r="AN838" s="113"/>
      <c r="AO838" s="113"/>
      <c r="AP838" s="113"/>
      <c r="AQ838" s="113"/>
      <c r="AR838" s="113"/>
      <c r="AS838" s="113"/>
      <c r="AT838" s="113"/>
      <c r="AU838" s="113"/>
      <c r="AV838" s="113"/>
      <c r="AW838" s="113"/>
      <c r="AX838" s="113"/>
      <c r="AY838" s="113"/>
      <c r="AZ838" s="113"/>
      <c r="BA838" s="113"/>
      <c r="BB838" s="113"/>
      <c r="BC838" s="113"/>
      <c r="BD838" s="113"/>
      <c r="BE838" s="113"/>
      <c r="BF838" s="113"/>
      <c r="BG838" s="113"/>
      <c r="BH838" s="113"/>
      <c r="BI838" s="113"/>
      <c r="BJ838" s="113"/>
      <c r="BK838" s="113"/>
      <c r="BL838" s="113"/>
      <c r="BM838" s="113"/>
      <c r="BN838" s="113"/>
      <c r="BO838" s="113"/>
      <c r="BP838" s="113"/>
      <c r="BQ838" s="113"/>
      <c r="BR838" s="113"/>
      <c r="BS838" s="113"/>
      <c r="BT838" s="113"/>
      <c r="BU838" s="113"/>
      <c r="BV838" s="113"/>
      <c r="BW838" s="113"/>
      <c r="BX838" s="113"/>
      <c r="BY838" s="113"/>
      <c r="BZ838" s="113"/>
      <c r="CA838" s="113"/>
      <c r="CB838" s="113"/>
      <c r="CC838" s="113"/>
      <c r="CD838" s="113"/>
      <c r="CE838" s="113"/>
      <c r="CF838" s="113"/>
      <c r="CG838" s="113"/>
      <c r="CH838" s="113"/>
      <c r="CI838" s="113"/>
      <c r="CJ838" s="113"/>
      <c r="CK838" s="113"/>
      <c r="CL838" s="113"/>
      <c r="CM838" s="113"/>
    </row>
    <row r="839" spans="6:91" x14ac:dyDescent="0.25">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3"/>
      <c r="AL839" s="113"/>
      <c r="AM839" s="113"/>
      <c r="AN839" s="113"/>
      <c r="AO839" s="113"/>
      <c r="AP839" s="113"/>
      <c r="AQ839" s="113"/>
      <c r="AR839" s="113"/>
      <c r="AS839" s="113"/>
      <c r="AT839" s="113"/>
      <c r="AU839" s="113"/>
      <c r="AV839" s="113"/>
      <c r="AW839" s="113"/>
      <c r="AX839" s="113"/>
      <c r="AY839" s="113"/>
      <c r="AZ839" s="113"/>
      <c r="BA839" s="113"/>
      <c r="BB839" s="113"/>
      <c r="BC839" s="113"/>
      <c r="BD839" s="113"/>
      <c r="BE839" s="113"/>
      <c r="BF839" s="113"/>
      <c r="BG839" s="113"/>
      <c r="BH839" s="113"/>
      <c r="BI839" s="113"/>
      <c r="BJ839" s="113"/>
      <c r="BK839" s="113"/>
      <c r="BL839" s="113"/>
      <c r="BM839" s="113"/>
      <c r="BN839" s="113"/>
      <c r="BO839" s="113"/>
      <c r="BP839" s="113"/>
      <c r="BQ839" s="113"/>
      <c r="BR839" s="113"/>
      <c r="BS839" s="113"/>
      <c r="BT839" s="113"/>
      <c r="BU839" s="113"/>
      <c r="BV839" s="113"/>
      <c r="BW839" s="113"/>
      <c r="BX839" s="113"/>
      <c r="BY839" s="113"/>
      <c r="BZ839" s="113"/>
      <c r="CA839" s="113"/>
      <c r="CB839" s="113"/>
      <c r="CC839" s="113"/>
      <c r="CD839" s="113"/>
      <c r="CE839" s="113"/>
      <c r="CF839" s="113"/>
      <c r="CG839" s="113"/>
      <c r="CH839" s="113"/>
      <c r="CI839" s="113"/>
      <c r="CJ839" s="113"/>
      <c r="CK839" s="113"/>
      <c r="CL839" s="113"/>
      <c r="CM839" s="113"/>
    </row>
    <row r="840" spans="6:91" x14ac:dyDescent="0.25">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3"/>
      <c r="AL840" s="113"/>
      <c r="AM840" s="113"/>
      <c r="AN840" s="113"/>
      <c r="AO840" s="113"/>
      <c r="AP840" s="113"/>
      <c r="AQ840" s="113"/>
      <c r="AR840" s="113"/>
      <c r="AS840" s="113"/>
      <c r="AT840" s="113"/>
      <c r="AU840" s="113"/>
      <c r="AV840" s="113"/>
      <c r="AW840" s="113"/>
      <c r="AX840" s="113"/>
      <c r="AY840" s="113"/>
      <c r="AZ840" s="113"/>
      <c r="BA840" s="113"/>
      <c r="BB840" s="113"/>
      <c r="BC840" s="113"/>
      <c r="BD840" s="113"/>
      <c r="BE840" s="113"/>
      <c r="BF840" s="113"/>
      <c r="BG840" s="113"/>
      <c r="BH840" s="113"/>
      <c r="BI840" s="113"/>
      <c r="BJ840" s="113"/>
      <c r="BK840" s="113"/>
      <c r="BL840" s="113"/>
      <c r="BM840" s="113"/>
      <c r="BN840" s="113"/>
      <c r="BO840" s="113"/>
      <c r="BP840" s="113"/>
      <c r="BQ840" s="113"/>
      <c r="BR840" s="113"/>
      <c r="BS840" s="113"/>
      <c r="BT840" s="113"/>
      <c r="BU840" s="113"/>
      <c r="BV840" s="113"/>
      <c r="BW840" s="113"/>
      <c r="BX840" s="113"/>
      <c r="BY840" s="113"/>
      <c r="BZ840" s="113"/>
      <c r="CA840" s="113"/>
      <c r="CB840" s="113"/>
      <c r="CC840" s="113"/>
      <c r="CD840" s="113"/>
      <c r="CE840" s="113"/>
      <c r="CF840" s="113"/>
      <c r="CG840" s="113"/>
      <c r="CH840" s="113"/>
      <c r="CI840" s="113"/>
      <c r="CJ840" s="113"/>
      <c r="CK840" s="113"/>
      <c r="CL840" s="113"/>
      <c r="CM840" s="113"/>
    </row>
    <row r="841" spans="6:91" x14ac:dyDescent="0.25">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3"/>
      <c r="AL841" s="113"/>
      <c r="AM841" s="113"/>
      <c r="AN841" s="113"/>
      <c r="AO841" s="113"/>
      <c r="AP841" s="113"/>
      <c r="AQ841" s="113"/>
      <c r="AR841" s="113"/>
      <c r="AS841" s="113"/>
      <c r="AT841" s="113"/>
      <c r="AU841" s="113"/>
      <c r="AV841" s="113"/>
      <c r="AW841" s="113"/>
      <c r="AX841" s="113"/>
      <c r="AY841" s="113"/>
      <c r="AZ841" s="113"/>
      <c r="BA841" s="113"/>
      <c r="BB841" s="113"/>
      <c r="BC841" s="113"/>
      <c r="BD841" s="113"/>
      <c r="BE841" s="113"/>
      <c r="BF841" s="113"/>
      <c r="BG841" s="113"/>
      <c r="BH841" s="113"/>
      <c r="BI841" s="113"/>
      <c r="BJ841" s="113"/>
      <c r="BK841" s="113"/>
      <c r="BL841" s="113"/>
      <c r="BM841" s="113"/>
      <c r="BN841" s="113"/>
      <c r="BO841" s="113"/>
      <c r="BP841" s="113"/>
      <c r="BQ841" s="113"/>
      <c r="BR841" s="113"/>
      <c r="BS841" s="113"/>
      <c r="BT841" s="113"/>
      <c r="BU841" s="113"/>
      <c r="BV841" s="113"/>
      <c r="BW841" s="113"/>
      <c r="BX841" s="113"/>
      <c r="BY841" s="113"/>
      <c r="BZ841" s="113"/>
      <c r="CA841" s="113"/>
      <c r="CB841" s="113"/>
      <c r="CC841" s="113"/>
      <c r="CD841" s="113"/>
      <c r="CE841" s="113"/>
      <c r="CF841" s="113"/>
      <c r="CG841" s="113"/>
      <c r="CH841" s="113"/>
      <c r="CI841" s="113"/>
      <c r="CJ841" s="113"/>
      <c r="CK841" s="113"/>
      <c r="CL841" s="113"/>
      <c r="CM841" s="113"/>
    </row>
    <row r="842" spans="6:91" x14ac:dyDescent="0.25">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3"/>
      <c r="AL842" s="113"/>
      <c r="AM842" s="113"/>
      <c r="AN842" s="113"/>
      <c r="AO842" s="113"/>
      <c r="AP842" s="113"/>
      <c r="AQ842" s="113"/>
      <c r="AR842" s="113"/>
      <c r="AS842" s="113"/>
      <c r="AT842" s="113"/>
      <c r="AU842" s="113"/>
      <c r="AV842" s="113"/>
      <c r="AW842" s="113"/>
      <c r="AX842" s="113"/>
      <c r="AY842" s="113"/>
      <c r="AZ842" s="113"/>
      <c r="BA842" s="113"/>
      <c r="BB842" s="113"/>
      <c r="BC842" s="113"/>
      <c r="BD842" s="113"/>
      <c r="BE842" s="113"/>
      <c r="BF842" s="113"/>
      <c r="BG842" s="113"/>
      <c r="BH842" s="113"/>
      <c r="BI842" s="113"/>
      <c r="BJ842" s="113"/>
      <c r="BK842" s="113"/>
      <c r="BL842" s="113"/>
      <c r="BM842" s="113"/>
      <c r="BN842" s="113"/>
      <c r="BO842" s="113"/>
      <c r="BP842" s="113"/>
      <c r="BQ842" s="113"/>
      <c r="BR842" s="113"/>
      <c r="BS842" s="113"/>
      <c r="BT842" s="113"/>
      <c r="BU842" s="113"/>
      <c r="BV842" s="113"/>
      <c r="BW842" s="113"/>
      <c r="BX842" s="113"/>
      <c r="BY842" s="113"/>
      <c r="BZ842" s="113"/>
      <c r="CA842" s="113"/>
      <c r="CB842" s="113"/>
      <c r="CC842" s="113"/>
      <c r="CD842" s="113"/>
      <c r="CE842" s="113"/>
      <c r="CF842" s="113"/>
      <c r="CG842" s="113"/>
      <c r="CH842" s="113"/>
      <c r="CI842" s="113"/>
      <c r="CJ842" s="113"/>
      <c r="CK842" s="113"/>
      <c r="CL842" s="113"/>
      <c r="CM842" s="113"/>
    </row>
    <row r="843" spans="6:91" x14ac:dyDescent="0.25">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3"/>
      <c r="AL843" s="113"/>
      <c r="AM843" s="113"/>
      <c r="AN843" s="113"/>
      <c r="AO843" s="113"/>
      <c r="AP843" s="113"/>
      <c r="AQ843" s="113"/>
      <c r="AR843" s="113"/>
      <c r="AS843" s="113"/>
      <c r="AT843" s="113"/>
      <c r="AU843" s="113"/>
      <c r="AV843" s="113"/>
      <c r="AW843" s="113"/>
      <c r="AX843" s="113"/>
      <c r="AY843" s="113"/>
      <c r="AZ843" s="113"/>
      <c r="BA843" s="113"/>
      <c r="BB843" s="113"/>
      <c r="BC843" s="113"/>
      <c r="BD843" s="113"/>
      <c r="BE843" s="113"/>
      <c r="BF843" s="113"/>
      <c r="BG843" s="113"/>
      <c r="BH843" s="113"/>
      <c r="BI843" s="113"/>
      <c r="BJ843" s="113"/>
      <c r="BK843" s="113"/>
      <c r="BL843" s="113"/>
      <c r="BM843" s="113"/>
      <c r="BN843" s="113"/>
      <c r="BO843" s="113"/>
      <c r="BP843" s="113"/>
      <c r="BQ843" s="113"/>
      <c r="BR843" s="113"/>
      <c r="BS843" s="113"/>
      <c r="BT843" s="113"/>
      <c r="BU843" s="113"/>
      <c r="BV843" s="113"/>
      <c r="BW843" s="113"/>
      <c r="BX843" s="113"/>
      <c r="BY843" s="113"/>
      <c r="BZ843" s="113"/>
      <c r="CA843" s="113"/>
      <c r="CB843" s="113"/>
      <c r="CC843" s="113"/>
      <c r="CD843" s="113"/>
      <c r="CE843" s="113"/>
      <c r="CF843" s="113"/>
      <c r="CG843" s="113"/>
      <c r="CH843" s="113"/>
      <c r="CI843" s="113"/>
      <c r="CJ843" s="113"/>
      <c r="CK843" s="113"/>
      <c r="CL843" s="113"/>
      <c r="CM843" s="113"/>
    </row>
    <row r="844" spans="6:91" x14ac:dyDescent="0.25">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3"/>
      <c r="AL844" s="113"/>
      <c r="AM844" s="113"/>
      <c r="AN844" s="113"/>
      <c r="AO844" s="113"/>
      <c r="AP844" s="113"/>
      <c r="AQ844" s="113"/>
      <c r="AR844" s="113"/>
      <c r="AS844" s="113"/>
      <c r="AT844" s="113"/>
      <c r="AU844" s="113"/>
      <c r="AV844" s="113"/>
      <c r="AW844" s="113"/>
      <c r="AX844" s="113"/>
      <c r="AY844" s="113"/>
      <c r="AZ844" s="113"/>
      <c r="BA844" s="113"/>
      <c r="BB844" s="113"/>
      <c r="BC844" s="113"/>
      <c r="BD844" s="113"/>
      <c r="BE844" s="113"/>
      <c r="BF844" s="113"/>
      <c r="BG844" s="113"/>
      <c r="BH844" s="113"/>
      <c r="BI844" s="113"/>
      <c r="BJ844" s="113"/>
      <c r="BK844" s="113"/>
      <c r="BL844" s="113"/>
      <c r="BM844" s="113"/>
      <c r="BN844" s="113"/>
      <c r="BO844" s="113"/>
      <c r="BP844" s="113"/>
      <c r="BQ844" s="113"/>
      <c r="BR844" s="113"/>
      <c r="BS844" s="113"/>
      <c r="BT844" s="113"/>
      <c r="BU844" s="113"/>
      <c r="BV844" s="113"/>
      <c r="BW844" s="113"/>
      <c r="BX844" s="113"/>
      <c r="BY844" s="113"/>
      <c r="BZ844" s="113"/>
      <c r="CA844" s="113"/>
      <c r="CB844" s="113"/>
      <c r="CC844" s="113"/>
      <c r="CD844" s="113"/>
      <c r="CE844" s="113"/>
      <c r="CF844" s="113"/>
      <c r="CG844" s="113"/>
      <c r="CH844" s="113"/>
      <c r="CI844" s="113"/>
      <c r="CJ844" s="113"/>
      <c r="CK844" s="113"/>
      <c r="CL844" s="113"/>
      <c r="CM844" s="113"/>
    </row>
    <row r="845" spans="6:91" x14ac:dyDescent="0.25">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3"/>
      <c r="AL845" s="113"/>
      <c r="AM845" s="113"/>
      <c r="AN845" s="113"/>
      <c r="AO845" s="113"/>
      <c r="AP845" s="113"/>
      <c r="AQ845" s="113"/>
      <c r="AR845" s="113"/>
      <c r="AS845" s="113"/>
      <c r="AT845" s="113"/>
      <c r="AU845" s="113"/>
      <c r="AV845" s="113"/>
      <c r="AW845" s="113"/>
      <c r="AX845" s="113"/>
      <c r="AY845" s="113"/>
      <c r="AZ845" s="113"/>
      <c r="BA845" s="113"/>
      <c r="BB845" s="113"/>
      <c r="BC845" s="113"/>
      <c r="BD845" s="113"/>
      <c r="BE845" s="113"/>
      <c r="BF845" s="113"/>
      <c r="BG845" s="113"/>
      <c r="BH845" s="113"/>
      <c r="BI845" s="113"/>
      <c r="BJ845" s="113"/>
      <c r="BK845" s="113"/>
      <c r="BL845" s="113"/>
      <c r="BM845" s="113"/>
      <c r="BN845" s="113"/>
      <c r="BO845" s="113"/>
      <c r="BP845" s="113"/>
      <c r="BQ845" s="113"/>
      <c r="BR845" s="113"/>
      <c r="BS845" s="113"/>
      <c r="BT845" s="113"/>
      <c r="BU845" s="113"/>
      <c r="BV845" s="113"/>
      <c r="BW845" s="113"/>
      <c r="BX845" s="113"/>
      <c r="BY845" s="113"/>
      <c r="BZ845" s="113"/>
      <c r="CA845" s="113"/>
      <c r="CB845" s="113"/>
      <c r="CC845" s="113"/>
      <c r="CD845" s="113"/>
      <c r="CE845" s="113"/>
      <c r="CF845" s="113"/>
      <c r="CG845" s="113"/>
      <c r="CH845" s="113"/>
      <c r="CI845" s="113"/>
      <c r="CJ845" s="113"/>
      <c r="CK845" s="113"/>
      <c r="CL845" s="113"/>
      <c r="CM845" s="113"/>
    </row>
    <row r="846" spans="6:91" x14ac:dyDescent="0.25">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3"/>
      <c r="AL846" s="113"/>
      <c r="AM846" s="113"/>
      <c r="AN846" s="113"/>
      <c r="AO846" s="113"/>
      <c r="AP846" s="113"/>
      <c r="AQ846" s="113"/>
      <c r="AR846" s="113"/>
      <c r="AS846" s="113"/>
      <c r="AT846" s="113"/>
      <c r="AU846" s="113"/>
      <c r="AV846" s="113"/>
      <c r="AW846" s="113"/>
      <c r="AX846" s="113"/>
      <c r="AY846" s="113"/>
      <c r="AZ846" s="113"/>
      <c r="BA846" s="113"/>
      <c r="BB846" s="113"/>
      <c r="BC846" s="113"/>
      <c r="BD846" s="113"/>
      <c r="BE846" s="113"/>
      <c r="BF846" s="113"/>
      <c r="BG846" s="113"/>
      <c r="BH846" s="113"/>
      <c r="BI846" s="113"/>
      <c r="BJ846" s="113"/>
      <c r="BK846" s="113"/>
      <c r="BL846" s="113"/>
      <c r="BM846" s="113"/>
      <c r="BN846" s="113"/>
      <c r="BO846" s="113"/>
      <c r="BP846" s="113"/>
      <c r="BQ846" s="113"/>
      <c r="BR846" s="113"/>
      <c r="BS846" s="113"/>
      <c r="BT846" s="113"/>
      <c r="BU846" s="113"/>
      <c r="BV846" s="113"/>
      <c r="BW846" s="113"/>
      <c r="BX846" s="113"/>
      <c r="BY846" s="113"/>
      <c r="BZ846" s="113"/>
      <c r="CA846" s="113"/>
      <c r="CB846" s="113"/>
      <c r="CC846" s="113"/>
      <c r="CD846" s="113"/>
      <c r="CE846" s="113"/>
      <c r="CF846" s="113"/>
      <c r="CG846" s="113"/>
      <c r="CH846" s="113"/>
      <c r="CI846" s="113"/>
      <c r="CJ846" s="113"/>
      <c r="CK846" s="113"/>
      <c r="CL846" s="113"/>
      <c r="CM846" s="113"/>
    </row>
    <row r="847" spans="6:91" x14ac:dyDescent="0.25">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3"/>
      <c r="AL847" s="113"/>
      <c r="AM847" s="113"/>
      <c r="AN847" s="113"/>
      <c r="AO847" s="113"/>
      <c r="AP847" s="113"/>
      <c r="AQ847" s="113"/>
      <c r="AR847" s="113"/>
      <c r="AS847" s="113"/>
      <c r="AT847" s="113"/>
      <c r="AU847" s="113"/>
      <c r="AV847" s="113"/>
      <c r="AW847" s="113"/>
      <c r="AX847" s="113"/>
      <c r="AY847" s="113"/>
      <c r="AZ847" s="113"/>
      <c r="BA847" s="113"/>
      <c r="BB847" s="113"/>
      <c r="BC847" s="113"/>
      <c r="BD847" s="113"/>
      <c r="BE847" s="113"/>
      <c r="BF847" s="113"/>
      <c r="BG847" s="113"/>
      <c r="BH847" s="113"/>
      <c r="BI847" s="113"/>
      <c r="BJ847" s="113"/>
      <c r="BK847" s="113"/>
      <c r="BL847" s="113"/>
      <c r="BM847" s="113"/>
      <c r="BN847" s="113"/>
      <c r="BO847" s="113"/>
      <c r="BP847" s="113"/>
      <c r="BQ847" s="113"/>
      <c r="BR847" s="113"/>
      <c r="BS847" s="113"/>
      <c r="BT847" s="113"/>
      <c r="BU847" s="113"/>
      <c r="BV847" s="113"/>
      <c r="BW847" s="113"/>
      <c r="BX847" s="113"/>
      <c r="BY847" s="113"/>
      <c r="BZ847" s="113"/>
      <c r="CA847" s="113"/>
      <c r="CB847" s="113"/>
      <c r="CC847" s="113"/>
      <c r="CD847" s="113"/>
      <c r="CE847" s="113"/>
      <c r="CF847" s="113"/>
      <c r="CG847" s="113"/>
      <c r="CH847" s="113"/>
      <c r="CI847" s="113"/>
      <c r="CJ847" s="113"/>
      <c r="CK847" s="113"/>
      <c r="CL847" s="113"/>
      <c r="CM847" s="113"/>
    </row>
    <row r="848" spans="6:91" x14ac:dyDescent="0.25">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3"/>
      <c r="AL848" s="113"/>
      <c r="AM848" s="113"/>
      <c r="AN848" s="113"/>
      <c r="AO848" s="113"/>
      <c r="AP848" s="113"/>
      <c r="AQ848" s="113"/>
      <c r="AR848" s="113"/>
      <c r="AS848" s="113"/>
      <c r="AT848" s="113"/>
      <c r="AU848" s="113"/>
      <c r="AV848" s="113"/>
      <c r="AW848" s="113"/>
      <c r="AX848" s="113"/>
      <c r="AY848" s="113"/>
      <c r="AZ848" s="113"/>
      <c r="BA848" s="113"/>
      <c r="BB848" s="113"/>
      <c r="BC848" s="113"/>
      <c r="BD848" s="113"/>
      <c r="BE848" s="113"/>
      <c r="BF848" s="113"/>
      <c r="BG848" s="113"/>
      <c r="BH848" s="113"/>
      <c r="BI848" s="113"/>
      <c r="BJ848" s="113"/>
      <c r="BK848" s="113"/>
      <c r="BL848" s="113"/>
      <c r="BM848" s="113"/>
      <c r="BN848" s="113"/>
      <c r="BO848" s="113"/>
      <c r="BP848" s="113"/>
      <c r="BQ848" s="113"/>
      <c r="BR848" s="113"/>
      <c r="BS848" s="113"/>
      <c r="BT848" s="113"/>
      <c r="BU848" s="113"/>
      <c r="BV848" s="113"/>
      <c r="BW848" s="113"/>
      <c r="BX848" s="113"/>
      <c r="BY848" s="113"/>
      <c r="BZ848" s="113"/>
      <c r="CA848" s="113"/>
      <c r="CB848" s="113"/>
      <c r="CC848" s="113"/>
      <c r="CD848" s="113"/>
      <c r="CE848" s="113"/>
      <c r="CF848" s="113"/>
      <c r="CG848" s="113"/>
      <c r="CH848" s="113"/>
      <c r="CI848" s="113"/>
      <c r="CJ848" s="113"/>
      <c r="CK848" s="113"/>
      <c r="CL848" s="113"/>
      <c r="CM848" s="113"/>
    </row>
    <row r="849" spans="6:91" x14ac:dyDescent="0.25">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3"/>
      <c r="AL849" s="113"/>
      <c r="AM849" s="113"/>
      <c r="AN849" s="113"/>
      <c r="AO849" s="113"/>
      <c r="AP849" s="113"/>
      <c r="AQ849" s="113"/>
      <c r="AR849" s="113"/>
      <c r="AS849" s="113"/>
      <c r="AT849" s="113"/>
      <c r="AU849" s="113"/>
      <c r="AV849" s="113"/>
      <c r="AW849" s="113"/>
      <c r="AX849" s="113"/>
      <c r="AY849" s="113"/>
      <c r="AZ849" s="113"/>
      <c r="BA849" s="113"/>
      <c r="BB849" s="113"/>
      <c r="BC849" s="113"/>
      <c r="BD849" s="113"/>
      <c r="BE849" s="113"/>
      <c r="BF849" s="113"/>
      <c r="BG849" s="113"/>
      <c r="BH849" s="113"/>
      <c r="BI849" s="113"/>
      <c r="BJ849" s="113"/>
      <c r="BK849" s="113"/>
      <c r="BL849" s="113"/>
      <c r="BM849" s="113"/>
      <c r="BN849" s="113"/>
      <c r="BO849" s="113"/>
      <c r="BP849" s="113"/>
      <c r="BQ849" s="113"/>
      <c r="BR849" s="113"/>
      <c r="BS849" s="113"/>
      <c r="BT849" s="113"/>
      <c r="BU849" s="113"/>
      <c r="BV849" s="113"/>
      <c r="BW849" s="113"/>
      <c r="BX849" s="113"/>
      <c r="BY849" s="113"/>
      <c r="BZ849" s="113"/>
      <c r="CA849" s="113"/>
      <c r="CB849" s="113"/>
      <c r="CC849" s="113"/>
      <c r="CD849" s="113"/>
      <c r="CE849" s="113"/>
      <c r="CF849" s="113"/>
      <c r="CG849" s="113"/>
      <c r="CH849" s="113"/>
      <c r="CI849" s="113"/>
      <c r="CJ849" s="113"/>
      <c r="CK849" s="113"/>
      <c r="CL849" s="113"/>
      <c r="CM849" s="113"/>
    </row>
    <row r="850" spans="6:91" x14ac:dyDescent="0.25">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3"/>
      <c r="AL850" s="113"/>
      <c r="AM850" s="113"/>
      <c r="AN850" s="113"/>
      <c r="AO850" s="113"/>
      <c r="AP850" s="113"/>
      <c r="AQ850" s="113"/>
      <c r="AR850" s="113"/>
      <c r="AS850" s="113"/>
      <c r="AT850" s="113"/>
      <c r="AU850" s="113"/>
      <c r="AV850" s="113"/>
      <c r="AW850" s="113"/>
      <c r="AX850" s="113"/>
      <c r="AY850" s="113"/>
      <c r="AZ850" s="113"/>
      <c r="BA850" s="113"/>
      <c r="BB850" s="113"/>
      <c r="BC850" s="113"/>
      <c r="BD850" s="113"/>
      <c r="BE850" s="113"/>
      <c r="BF850" s="113"/>
      <c r="BG850" s="113"/>
      <c r="BH850" s="113"/>
      <c r="BI850" s="113"/>
      <c r="BJ850" s="113"/>
      <c r="BK850" s="113"/>
      <c r="BL850" s="113"/>
      <c r="BM850" s="113"/>
      <c r="BN850" s="113"/>
      <c r="BO850" s="113"/>
      <c r="BP850" s="113"/>
      <c r="BQ850" s="113"/>
      <c r="BR850" s="113"/>
      <c r="BS850" s="113"/>
      <c r="BT850" s="113"/>
      <c r="BU850" s="113"/>
      <c r="BV850" s="113"/>
      <c r="BW850" s="113"/>
      <c r="BX850" s="113"/>
      <c r="BY850" s="113"/>
      <c r="BZ850" s="113"/>
      <c r="CA850" s="113"/>
      <c r="CB850" s="113"/>
      <c r="CC850" s="113"/>
      <c r="CD850" s="113"/>
      <c r="CE850" s="113"/>
      <c r="CF850" s="113"/>
      <c r="CG850" s="113"/>
      <c r="CH850" s="113"/>
      <c r="CI850" s="113"/>
      <c r="CJ850" s="113"/>
      <c r="CK850" s="113"/>
      <c r="CL850" s="113"/>
      <c r="CM850" s="113"/>
    </row>
    <row r="851" spans="6:91" x14ac:dyDescent="0.25">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3"/>
      <c r="AL851" s="113"/>
      <c r="AM851" s="113"/>
      <c r="AN851" s="113"/>
      <c r="AO851" s="113"/>
      <c r="AP851" s="113"/>
      <c r="AQ851" s="113"/>
      <c r="AR851" s="113"/>
      <c r="AS851" s="113"/>
      <c r="AT851" s="113"/>
      <c r="AU851" s="113"/>
      <c r="AV851" s="113"/>
      <c r="AW851" s="113"/>
      <c r="AX851" s="113"/>
      <c r="AY851" s="113"/>
      <c r="AZ851" s="113"/>
      <c r="BA851" s="113"/>
      <c r="BB851" s="113"/>
      <c r="BC851" s="113"/>
      <c r="BD851" s="113"/>
      <c r="BE851" s="113"/>
      <c r="BF851" s="113"/>
      <c r="BG851" s="113"/>
      <c r="BH851" s="113"/>
      <c r="BI851" s="113"/>
      <c r="BJ851" s="113"/>
      <c r="BK851" s="113"/>
      <c r="BL851" s="113"/>
      <c r="BM851" s="113"/>
      <c r="BN851" s="113"/>
      <c r="BO851" s="113"/>
      <c r="BP851" s="113"/>
      <c r="BQ851" s="113"/>
      <c r="BR851" s="113"/>
      <c r="BS851" s="113"/>
      <c r="BT851" s="113"/>
      <c r="BU851" s="113"/>
      <c r="BV851" s="113"/>
      <c r="BW851" s="113"/>
      <c r="BX851" s="113"/>
      <c r="BY851" s="113"/>
      <c r="BZ851" s="113"/>
      <c r="CA851" s="113"/>
      <c r="CB851" s="113"/>
      <c r="CC851" s="113"/>
      <c r="CD851" s="113"/>
      <c r="CE851" s="113"/>
      <c r="CF851" s="113"/>
      <c r="CG851" s="113"/>
      <c r="CH851" s="113"/>
      <c r="CI851" s="113"/>
      <c r="CJ851" s="113"/>
      <c r="CK851" s="113"/>
      <c r="CL851" s="113"/>
      <c r="CM851" s="113"/>
    </row>
    <row r="852" spans="6:91" x14ac:dyDescent="0.25">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3"/>
      <c r="AL852" s="113"/>
      <c r="AM852" s="113"/>
      <c r="AN852" s="113"/>
      <c r="AO852" s="113"/>
      <c r="AP852" s="113"/>
      <c r="AQ852" s="113"/>
      <c r="AR852" s="113"/>
      <c r="AS852" s="113"/>
      <c r="AT852" s="113"/>
      <c r="AU852" s="113"/>
      <c r="AV852" s="113"/>
      <c r="AW852" s="113"/>
      <c r="AX852" s="113"/>
      <c r="AY852" s="113"/>
      <c r="AZ852" s="113"/>
      <c r="BA852" s="113"/>
      <c r="BB852" s="113"/>
      <c r="BC852" s="113"/>
      <c r="BD852" s="113"/>
      <c r="BE852" s="113"/>
      <c r="BF852" s="113"/>
      <c r="BG852" s="113"/>
      <c r="BH852" s="113"/>
      <c r="BI852" s="113"/>
      <c r="BJ852" s="113"/>
      <c r="BK852" s="113"/>
      <c r="BL852" s="113"/>
      <c r="BM852" s="113"/>
      <c r="BN852" s="113"/>
      <c r="BO852" s="113"/>
      <c r="BP852" s="113"/>
      <c r="BQ852" s="113"/>
      <c r="BR852" s="113"/>
      <c r="BS852" s="113"/>
      <c r="BT852" s="113"/>
      <c r="BU852" s="113"/>
      <c r="BV852" s="113"/>
      <c r="BW852" s="113"/>
      <c r="BX852" s="113"/>
      <c r="BY852" s="113"/>
      <c r="BZ852" s="113"/>
      <c r="CA852" s="113"/>
      <c r="CB852" s="113"/>
      <c r="CC852" s="113"/>
      <c r="CD852" s="113"/>
      <c r="CE852" s="113"/>
      <c r="CF852" s="113"/>
      <c r="CG852" s="113"/>
      <c r="CH852" s="113"/>
      <c r="CI852" s="113"/>
      <c r="CJ852" s="113"/>
      <c r="CK852" s="113"/>
      <c r="CL852" s="113"/>
      <c r="CM852" s="113"/>
    </row>
    <row r="853" spans="6:91" x14ac:dyDescent="0.25">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3"/>
      <c r="AL853" s="113"/>
      <c r="AM853" s="113"/>
      <c r="AN853" s="113"/>
      <c r="AO853" s="113"/>
      <c r="AP853" s="113"/>
      <c r="AQ853" s="113"/>
      <c r="AR853" s="113"/>
      <c r="AS853" s="113"/>
      <c r="AT853" s="113"/>
      <c r="AU853" s="113"/>
      <c r="AV853" s="113"/>
      <c r="AW853" s="113"/>
      <c r="AX853" s="113"/>
      <c r="AY853" s="113"/>
      <c r="AZ853" s="113"/>
      <c r="BA853" s="113"/>
      <c r="BB853" s="113"/>
      <c r="BC853" s="113"/>
      <c r="BD853" s="113"/>
      <c r="BE853" s="113"/>
      <c r="BF853" s="113"/>
      <c r="BG853" s="113"/>
      <c r="BH853" s="113"/>
      <c r="BI853" s="113"/>
      <c r="BJ853" s="113"/>
      <c r="BK853" s="113"/>
      <c r="BL853" s="113"/>
      <c r="BM853" s="113"/>
      <c r="BN853" s="113"/>
      <c r="BO853" s="113"/>
      <c r="BP853" s="113"/>
      <c r="BQ853" s="113"/>
      <c r="BR853" s="113"/>
      <c r="BS853" s="113"/>
      <c r="BT853" s="113"/>
      <c r="BU853" s="113"/>
      <c r="BV853" s="113"/>
      <c r="BW853" s="113"/>
      <c r="BX853" s="113"/>
      <c r="BY853" s="113"/>
      <c r="BZ853" s="113"/>
      <c r="CA853" s="113"/>
      <c r="CB853" s="113"/>
      <c r="CC853" s="113"/>
      <c r="CD853" s="113"/>
      <c r="CE853" s="113"/>
      <c r="CF853" s="113"/>
      <c r="CG853" s="113"/>
      <c r="CH853" s="113"/>
      <c r="CI853" s="113"/>
      <c r="CJ853" s="113"/>
      <c r="CK853" s="113"/>
      <c r="CL853" s="113"/>
      <c r="CM853" s="113"/>
    </row>
    <row r="854" spans="6:91" x14ac:dyDescent="0.25">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3"/>
      <c r="AL854" s="113"/>
      <c r="AM854" s="113"/>
      <c r="AN854" s="113"/>
      <c r="AO854" s="113"/>
      <c r="AP854" s="113"/>
      <c r="AQ854" s="113"/>
      <c r="AR854" s="113"/>
      <c r="AS854" s="113"/>
      <c r="AT854" s="113"/>
      <c r="AU854" s="113"/>
      <c r="AV854" s="113"/>
      <c r="AW854" s="113"/>
      <c r="AX854" s="113"/>
      <c r="AY854" s="113"/>
      <c r="AZ854" s="113"/>
      <c r="BA854" s="113"/>
      <c r="BB854" s="113"/>
      <c r="BC854" s="113"/>
      <c r="BD854" s="113"/>
      <c r="BE854" s="113"/>
      <c r="BF854" s="113"/>
      <c r="BG854" s="113"/>
      <c r="BH854" s="113"/>
      <c r="BI854" s="113"/>
      <c r="BJ854" s="113"/>
      <c r="BK854" s="113"/>
      <c r="BL854" s="113"/>
      <c r="BM854" s="113"/>
      <c r="BN854" s="113"/>
      <c r="BO854" s="113"/>
      <c r="BP854" s="113"/>
      <c r="BQ854" s="113"/>
      <c r="BR854" s="113"/>
      <c r="BS854" s="113"/>
      <c r="BT854" s="113"/>
      <c r="BU854" s="113"/>
      <c r="BV854" s="113"/>
      <c r="BW854" s="113"/>
      <c r="BX854" s="113"/>
      <c r="BY854" s="113"/>
      <c r="BZ854" s="113"/>
      <c r="CA854" s="113"/>
      <c r="CB854" s="113"/>
      <c r="CC854" s="113"/>
      <c r="CD854" s="113"/>
      <c r="CE854" s="113"/>
      <c r="CF854" s="113"/>
      <c r="CG854" s="113"/>
      <c r="CH854" s="113"/>
      <c r="CI854" s="113"/>
      <c r="CJ854" s="113"/>
      <c r="CK854" s="113"/>
      <c r="CL854" s="113"/>
      <c r="CM854" s="113"/>
    </row>
    <row r="855" spans="6:91" x14ac:dyDescent="0.25">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3"/>
      <c r="AL855" s="113"/>
      <c r="AM855" s="113"/>
      <c r="AN855" s="113"/>
      <c r="AO855" s="113"/>
      <c r="AP855" s="113"/>
      <c r="AQ855" s="113"/>
      <c r="AR855" s="113"/>
      <c r="AS855" s="113"/>
      <c r="AT855" s="113"/>
      <c r="AU855" s="113"/>
      <c r="AV855" s="113"/>
      <c r="AW855" s="113"/>
      <c r="AX855" s="113"/>
      <c r="AY855" s="113"/>
      <c r="AZ855" s="113"/>
      <c r="BA855" s="113"/>
      <c r="BB855" s="113"/>
      <c r="BC855" s="113"/>
      <c r="BD855" s="113"/>
      <c r="BE855" s="113"/>
      <c r="BF855" s="113"/>
      <c r="BG855" s="113"/>
      <c r="BH855" s="113"/>
      <c r="BI855" s="113"/>
      <c r="BJ855" s="113"/>
      <c r="BK855" s="113"/>
      <c r="BL855" s="113"/>
      <c r="BM855" s="113"/>
      <c r="BN855" s="113"/>
      <c r="BO855" s="113"/>
      <c r="BP855" s="113"/>
      <c r="BQ855" s="113"/>
      <c r="BR855" s="113"/>
      <c r="BS855" s="113"/>
      <c r="BT855" s="113"/>
      <c r="BU855" s="113"/>
      <c r="BV855" s="113"/>
      <c r="BW855" s="113"/>
      <c r="BX855" s="113"/>
      <c r="BY855" s="113"/>
      <c r="BZ855" s="113"/>
      <c r="CA855" s="113"/>
      <c r="CB855" s="113"/>
      <c r="CC855" s="113"/>
      <c r="CD855" s="113"/>
      <c r="CE855" s="113"/>
      <c r="CF855" s="113"/>
      <c r="CG855" s="113"/>
      <c r="CH855" s="113"/>
      <c r="CI855" s="113"/>
      <c r="CJ855" s="113"/>
      <c r="CK855" s="113"/>
      <c r="CL855" s="113"/>
      <c r="CM855" s="113"/>
    </row>
    <row r="856" spans="6:91" x14ac:dyDescent="0.25">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3"/>
      <c r="AL856" s="113"/>
      <c r="AM856" s="113"/>
      <c r="AN856" s="113"/>
      <c r="AO856" s="113"/>
      <c r="AP856" s="113"/>
      <c r="AQ856" s="113"/>
      <c r="AR856" s="113"/>
      <c r="AS856" s="113"/>
      <c r="AT856" s="113"/>
      <c r="AU856" s="113"/>
      <c r="AV856" s="113"/>
      <c r="AW856" s="113"/>
      <c r="AX856" s="113"/>
      <c r="AY856" s="113"/>
      <c r="AZ856" s="113"/>
      <c r="BA856" s="113"/>
      <c r="BB856" s="113"/>
      <c r="BC856" s="113"/>
      <c r="BD856" s="113"/>
      <c r="BE856" s="113"/>
      <c r="BF856" s="113"/>
      <c r="BG856" s="113"/>
      <c r="BH856" s="113"/>
      <c r="BI856" s="113"/>
      <c r="BJ856" s="113"/>
      <c r="BK856" s="113"/>
      <c r="BL856" s="113"/>
      <c r="BM856" s="113"/>
      <c r="BN856" s="113"/>
      <c r="BO856" s="113"/>
      <c r="BP856" s="113"/>
      <c r="BQ856" s="113"/>
      <c r="BR856" s="113"/>
      <c r="BS856" s="113"/>
      <c r="BT856" s="113"/>
      <c r="BU856" s="113"/>
      <c r="BV856" s="113"/>
      <c r="BW856" s="113"/>
      <c r="BX856" s="113"/>
      <c r="BY856" s="113"/>
      <c r="BZ856" s="113"/>
      <c r="CA856" s="113"/>
      <c r="CB856" s="113"/>
      <c r="CC856" s="113"/>
      <c r="CD856" s="113"/>
      <c r="CE856" s="113"/>
      <c r="CF856" s="113"/>
      <c r="CG856" s="113"/>
      <c r="CH856" s="113"/>
      <c r="CI856" s="113"/>
      <c r="CJ856" s="113"/>
      <c r="CK856" s="113"/>
      <c r="CL856" s="113"/>
      <c r="CM856" s="113"/>
    </row>
    <row r="857" spans="6:91" x14ac:dyDescent="0.25">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3"/>
      <c r="AL857" s="113"/>
      <c r="AM857" s="113"/>
      <c r="AN857" s="113"/>
      <c r="AO857" s="113"/>
      <c r="AP857" s="113"/>
      <c r="AQ857" s="113"/>
      <c r="AR857" s="113"/>
      <c r="AS857" s="113"/>
      <c r="AT857" s="113"/>
      <c r="AU857" s="113"/>
      <c r="AV857" s="113"/>
      <c r="AW857" s="113"/>
      <c r="AX857" s="113"/>
      <c r="AY857" s="113"/>
      <c r="AZ857" s="113"/>
      <c r="BA857" s="113"/>
      <c r="BB857" s="113"/>
      <c r="BC857" s="113"/>
      <c r="BD857" s="113"/>
      <c r="BE857" s="113"/>
      <c r="BF857" s="113"/>
      <c r="BG857" s="113"/>
      <c r="BH857" s="113"/>
      <c r="BI857" s="113"/>
      <c r="BJ857" s="113"/>
      <c r="BK857" s="113"/>
      <c r="BL857" s="113"/>
      <c r="BM857" s="113"/>
      <c r="BN857" s="113"/>
      <c r="BO857" s="113"/>
      <c r="BP857" s="113"/>
      <c r="BQ857" s="113"/>
      <c r="BR857" s="113"/>
      <c r="BS857" s="113"/>
      <c r="BT857" s="113"/>
      <c r="BU857" s="113"/>
      <c r="BV857" s="113"/>
      <c r="BW857" s="113"/>
      <c r="BX857" s="113"/>
      <c r="BY857" s="113"/>
      <c r="BZ857" s="113"/>
      <c r="CA857" s="113"/>
      <c r="CB857" s="113"/>
      <c r="CC857" s="113"/>
      <c r="CD857" s="113"/>
      <c r="CE857" s="113"/>
      <c r="CF857" s="113"/>
      <c r="CG857" s="113"/>
      <c r="CH857" s="113"/>
      <c r="CI857" s="113"/>
      <c r="CJ857" s="113"/>
      <c r="CK857" s="113"/>
      <c r="CL857" s="113"/>
      <c r="CM857" s="113"/>
    </row>
    <row r="858" spans="6:91" x14ac:dyDescent="0.25">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3"/>
      <c r="AL858" s="113"/>
      <c r="AM858" s="113"/>
      <c r="AN858" s="113"/>
      <c r="AO858" s="113"/>
      <c r="AP858" s="113"/>
      <c r="AQ858" s="113"/>
      <c r="AR858" s="113"/>
      <c r="AS858" s="113"/>
      <c r="AT858" s="113"/>
      <c r="AU858" s="113"/>
      <c r="AV858" s="113"/>
      <c r="AW858" s="113"/>
      <c r="AX858" s="113"/>
      <c r="AY858" s="113"/>
      <c r="AZ858" s="113"/>
      <c r="BA858" s="113"/>
      <c r="BB858" s="113"/>
      <c r="BC858" s="113"/>
      <c r="BD858" s="113"/>
      <c r="BE858" s="113"/>
      <c r="BF858" s="113"/>
      <c r="BG858" s="113"/>
      <c r="BH858" s="113"/>
      <c r="BI858" s="113"/>
      <c r="BJ858" s="113"/>
      <c r="BK858" s="113"/>
      <c r="BL858" s="113"/>
      <c r="BM858" s="113"/>
      <c r="BN858" s="113"/>
      <c r="BO858" s="113"/>
      <c r="BP858" s="113"/>
      <c r="BQ858" s="113"/>
      <c r="BR858" s="113"/>
      <c r="BS858" s="113"/>
      <c r="BT858" s="113"/>
      <c r="BU858" s="113"/>
      <c r="BV858" s="113"/>
      <c r="BW858" s="113"/>
      <c r="BX858" s="113"/>
      <c r="BY858" s="113"/>
      <c r="BZ858" s="113"/>
      <c r="CA858" s="113"/>
      <c r="CB858" s="113"/>
      <c r="CC858" s="113"/>
      <c r="CD858" s="113"/>
      <c r="CE858" s="113"/>
      <c r="CF858" s="113"/>
      <c r="CG858" s="113"/>
      <c r="CH858" s="113"/>
      <c r="CI858" s="113"/>
      <c r="CJ858" s="113"/>
      <c r="CK858" s="113"/>
      <c r="CL858" s="113"/>
      <c r="CM858" s="113"/>
    </row>
    <row r="859" spans="6:91" x14ac:dyDescent="0.25">
      <c r="F859" s="113"/>
      <c r="G859" s="113"/>
      <c r="H859" s="113"/>
      <c r="I859" s="113"/>
      <c r="J859" s="113"/>
      <c r="K859" s="113"/>
      <c r="L859" s="113"/>
      <c r="M859" s="113"/>
      <c r="N859" s="113"/>
      <c r="O859" s="113"/>
      <c r="P859" s="113"/>
      <c r="Q859" s="113"/>
      <c r="R859" s="113"/>
      <c r="S859" s="113"/>
      <c r="T859" s="113"/>
      <c r="U859" s="113"/>
      <c r="V859" s="113"/>
      <c r="W859" s="113"/>
      <c r="X859" s="113"/>
      <c r="Y859" s="113"/>
      <c r="Z859" s="113"/>
      <c r="AA859" s="113"/>
      <c r="AB859" s="113"/>
      <c r="AC859" s="113"/>
      <c r="AD859" s="113"/>
      <c r="AE859" s="113"/>
      <c r="AF859" s="113"/>
      <c r="AG859" s="113"/>
      <c r="AH859" s="113"/>
      <c r="AI859" s="113"/>
      <c r="AJ859" s="113"/>
      <c r="AK859" s="113"/>
      <c r="AL859" s="113"/>
      <c r="AM859" s="113"/>
      <c r="AN859" s="113"/>
      <c r="AO859" s="113"/>
      <c r="AP859" s="113"/>
      <c r="AQ859" s="113"/>
      <c r="AR859" s="113"/>
      <c r="AS859" s="113"/>
      <c r="AT859" s="113"/>
      <c r="AU859" s="113"/>
      <c r="AV859" s="113"/>
      <c r="AW859" s="113"/>
      <c r="AX859" s="113"/>
      <c r="AY859" s="113"/>
      <c r="AZ859" s="113"/>
      <c r="BA859" s="113"/>
      <c r="BB859" s="113"/>
      <c r="BC859" s="113"/>
      <c r="BD859" s="113"/>
      <c r="BE859" s="113"/>
      <c r="BF859" s="113"/>
      <c r="BG859" s="113"/>
      <c r="BH859" s="113"/>
      <c r="BI859" s="113"/>
      <c r="BJ859" s="113"/>
      <c r="BK859" s="113"/>
      <c r="BL859" s="113"/>
      <c r="BM859" s="113"/>
      <c r="BN859" s="113"/>
      <c r="BO859" s="113"/>
      <c r="BP859" s="113"/>
      <c r="BQ859" s="113"/>
      <c r="BR859" s="113"/>
      <c r="BS859" s="113"/>
      <c r="BT859" s="113"/>
      <c r="BU859" s="113"/>
      <c r="BV859" s="113"/>
      <c r="BW859" s="113"/>
      <c r="BX859" s="113"/>
      <c r="BY859" s="113"/>
      <c r="BZ859" s="113"/>
      <c r="CA859" s="113"/>
      <c r="CB859" s="113"/>
      <c r="CC859" s="113"/>
      <c r="CD859" s="113"/>
      <c r="CE859" s="113"/>
      <c r="CF859" s="113"/>
      <c r="CG859" s="113"/>
      <c r="CH859" s="113"/>
      <c r="CI859" s="113"/>
      <c r="CJ859" s="113"/>
      <c r="CK859" s="113"/>
      <c r="CL859" s="113"/>
      <c r="CM859" s="113"/>
    </row>
    <row r="860" spans="6:91" x14ac:dyDescent="0.25">
      <c r="F860" s="113"/>
      <c r="G860" s="113"/>
      <c r="H860" s="113"/>
      <c r="I860" s="113"/>
      <c r="J860" s="113"/>
      <c r="K860" s="113"/>
      <c r="L860" s="113"/>
      <c r="M860" s="113"/>
      <c r="N860" s="113"/>
      <c r="O860" s="113"/>
      <c r="P860" s="113"/>
      <c r="Q860" s="113"/>
      <c r="R860" s="113"/>
      <c r="S860" s="113"/>
      <c r="T860" s="113"/>
      <c r="U860" s="113"/>
      <c r="V860" s="113"/>
      <c r="W860" s="113"/>
      <c r="X860" s="113"/>
      <c r="Y860" s="113"/>
      <c r="Z860" s="113"/>
      <c r="AA860" s="113"/>
      <c r="AB860" s="113"/>
      <c r="AC860" s="113"/>
      <c r="AD860" s="113"/>
      <c r="AE860" s="113"/>
      <c r="AF860" s="113"/>
      <c r="AG860" s="113"/>
      <c r="AH860" s="113"/>
      <c r="AI860" s="113"/>
      <c r="AJ860" s="113"/>
      <c r="AK860" s="113"/>
      <c r="AL860" s="113"/>
      <c r="AM860" s="113"/>
      <c r="AN860" s="113"/>
      <c r="AO860" s="113"/>
      <c r="AP860" s="113"/>
      <c r="AQ860" s="113"/>
      <c r="AR860" s="113"/>
      <c r="AS860" s="113"/>
      <c r="AT860" s="113"/>
      <c r="AU860" s="113"/>
      <c r="AV860" s="113"/>
      <c r="AW860" s="113"/>
      <c r="AX860" s="113"/>
      <c r="AY860" s="113"/>
      <c r="AZ860" s="113"/>
      <c r="BA860" s="113"/>
      <c r="BB860" s="113"/>
      <c r="BC860" s="113"/>
      <c r="BD860" s="113"/>
      <c r="BE860" s="113"/>
      <c r="BF860" s="113"/>
      <c r="BG860" s="113"/>
      <c r="BH860" s="113"/>
      <c r="BI860" s="113"/>
      <c r="BJ860" s="113"/>
      <c r="BK860" s="113"/>
      <c r="BL860" s="113"/>
      <c r="BM860" s="113"/>
      <c r="BN860" s="113"/>
      <c r="BO860" s="113"/>
      <c r="BP860" s="113"/>
      <c r="BQ860" s="113"/>
      <c r="BR860" s="113"/>
      <c r="BS860" s="113"/>
      <c r="BT860" s="113"/>
      <c r="BU860" s="113"/>
      <c r="BV860" s="113"/>
      <c r="BW860" s="113"/>
      <c r="BX860" s="113"/>
      <c r="BY860" s="113"/>
      <c r="BZ860" s="113"/>
      <c r="CA860" s="113"/>
      <c r="CB860" s="113"/>
      <c r="CC860" s="113"/>
      <c r="CD860" s="113"/>
      <c r="CE860" s="113"/>
      <c r="CF860" s="113"/>
      <c r="CG860" s="113"/>
      <c r="CH860" s="113"/>
      <c r="CI860" s="113"/>
      <c r="CJ860" s="113"/>
      <c r="CK860" s="113"/>
      <c r="CL860" s="113"/>
      <c r="CM860" s="113"/>
    </row>
    <row r="861" spans="6:91" x14ac:dyDescent="0.25">
      <c r="F861" s="113"/>
      <c r="G861" s="113"/>
      <c r="H861" s="113"/>
      <c r="I861" s="113"/>
      <c r="J861" s="113"/>
      <c r="K861" s="113"/>
      <c r="L861" s="113"/>
      <c r="M861" s="113"/>
      <c r="N861" s="113"/>
      <c r="O861" s="113"/>
      <c r="P861" s="113"/>
      <c r="Q861" s="113"/>
      <c r="R861" s="113"/>
      <c r="S861" s="113"/>
      <c r="T861" s="113"/>
      <c r="U861" s="113"/>
      <c r="V861" s="113"/>
      <c r="W861" s="113"/>
      <c r="X861" s="113"/>
      <c r="Y861" s="113"/>
      <c r="Z861" s="113"/>
      <c r="AA861" s="113"/>
      <c r="AB861" s="113"/>
      <c r="AC861" s="113"/>
      <c r="AD861" s="113"/>
      <c r="AE861" s="113"/>
      <c r="AF861" s="113"/>
      <c r="AG861" s="113"/>
      <c r="AH861" s="113"/>
      <c r="AI861" s="113"/>
      <c r="AJ861" s="113"/>
      <c r="AK861" s="113"/>
      <c r="AL861" s="113"/>
      <c r="AM861" s="113"/>
      <c r="AN861" s="113"/>
      <c r="AO861" s="113"/>
      <c r="AP861" s="113"/>
      <c r="AQ861" s="113"/>
      <c r="AR861" s="113"/>
      <c r="AS861" s="113"/>
      <c r="AT861" s="113"/>
      <c r="AU861" s="113"/>
      <c r="AV861" s="113"/>
      <c r="AW861" s="113"/>
      <c r="AX861" s="113"/>
      <c r="AY861" s="113"/>
      <c r="AZ861" s="113"/>
      <c r="BA861" s="113"/>
      <c r="BB861" s="113"/>
      <c r="BC861" s="113"/>
      <c r="BD861" s="113"/>
      <c r="BE861" s="113"/>
      <c r="BF861" s="113"/>
      <c r="BG861" s="113"/>
      <c r="BH861" s="113"/>
      <c r="BI861" s="113"/>
      <c r="BJ861" s="113"/>
      <c r="BK861" s="113"/>
      <c r="BL861" s="113"/>
      <c r="BM861" s="113"/>
      <c r="BN861" s="113"/>
      <c r="BO861" s="113"/>
      <c r="BP861" s="113"/>
      <c r="BQ861" s="113"/>
      <c r="BR861" s="113"/>
      <c r="BS861" s="113"/>
      <c r="BT861" s="113"/>
      <c r="BU861" s="113"/>
      <c r="BV861" s="113"/>
      <c r="BW861" s="113"/>
      <c r="BX861" s="113"/>
      <c r="BY861" s="113"/>
      <c r="BZ861" s="113"/>
      <c r="CA861" s="113"/>
      <c r="CB861" s="113"/>
      <c r="CC861" s="113"/>
      <c r="CD861" s="113"/>
      <c r="CE861" s="113"/>
      <c r="CF861" s="113"/>
      <c r="CG861" s="113"/>
      <c r="CH861" s="113"/>
      <c r="CI861" s="113"/>
      <c r="CJ861" s="113"/>
      <c r="CK861" s="113"/>
      <c r="CL861" s="113"/>
      <c r="CM861" s="113"/>
    </row>
    <row r="862" spans="6:91" x14ac:dyDescent="0.25">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3"/>
      <c r="AL862" s="113"/>
      <c r="AM862" s="113"/>
      <c r="AN862" s="113"/>
      <c r="AO862" s="113"/>
      <c r="AP862" s="113"/>
      <c r="AQ862" s="113"/>
      <c r="AR862" s="113"/>
      <c r="AS862" s="113"/>
      <c r="AT862" s="113"/>
      <c r="AU862" s="113"/>
      <c r="AV862" s="113"/>
      <c r="AW862" s="113"/>
      <c r="AX862" s="113"/>
      <c r="AY862" s="113"/>
      <c r="AZ862" s="113"/>
      <c r="BA862" s="113"/>
      <c r="BB862" s="113"/>
      <c r="BC862" s="113"/>
      <c r="BD862" s="113"/>
      <c r="BE862" s="113"/>
      <c r="BF862" s="113"/>
      <c r="BG862" s="113"/>
      <c r="BH862" s="113"/>
      <c r="BI862" s="113"/>
      <c r="BJ862" s="113"/>
      <c r="BK862" s="113"/>
      <c r="BL862" s="113"/>
      <c r="BM862" s="113"/>
      <c r="BN862" s="113"/>
      <c r="BO862" s="113"/>
      <c r="BP862" s="113"/>
      <c r="BQ862" s="113"/>
      <c r="BR862" s="113"/>
      <c r="BS862" s="113"/>
      <c r="BT862" s="113"/>
      <c r="BU862" s="113"/>
      <c r="BV862" s="113"/>
      <c r="BW862" s="113"/>
      <c r="BX862" s="113"/>
      <c r="BY862" s="113"/>
      <c r="BZ862" s="113"/>
      <c r="CA862" s="113"/>
      <c r="CB862" s="113"/>
      <c r="CC862" s="113"/>
      <c r="CD862" s="113"/>
      <c r="CE862" s="113"/>
      <c r="CF862" s="113"/>
      <c r="CG862" s="113"/>
      <c r="CH862" s="113"/>
      <c r="CI862" s="113"/>
      <c r="CJ862" s="113"/>
      <c r="CK862" s="113"/>
      <c r="CL862" s="113"/>
      <c r="CM862" s="113"/>
    </row>
    <row r="863" spans="6:91" x14ac:dyDescent="0.25">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3"/>
      <c r="AL863" s="113"/>
      <c r="AM863" s="113"/>
      <c r="AN863" s="113"/>
      <c r="AO863" s="113"/>
      <c r="AP863" s="113"/>
      <c r="AQ863" s="113"/>
      <c r="AR863" s="113"/>
      <c r="AS863" s="113"/>
      <c r="AT863" s="113"/>
      <c r="AU863" s="113"/>
      <c r="AV863" s="113"/>
      <c r="AW863" s="113"/>
      <c r="AX863" s="113"/>
      <c r="AY863" s="113"/>
      <c r="AZ863" s="113"/>
      <c r="BA863" s="113"/>
      <c r="BB863" s="113"/>
      <c r="BC863" s="113"/>
      <c r="BD863" s="113"/>
      <c r="BE863" s="113"/>
      <c r="BF863" s="113"/>
      <c r="BG863" s="113"/>
      <c r="BH863" s="113"/>
      <c r="BI863" s="113"/>
      <c r="BJ863" s="113"/>
      <c r="BK863" s="113"/>
      <c r="BL863" s="113"/>
      <c r="BM863" s="113"/>
      <c r="BN863" s="113"/>
      <c r="BO863" s="113"/>
      <c r="BP863" s="113"/>
      <c r="BQ863" s="113"/>
      <c r="BR863" s="113"/>
      <c r="BS863" s="113"/>
      <c r="BT863" s="113"/>
      <c r="BU863" s="113"/>
      <c r="BV863" s="113"/>
      <c r="BW863" s="113"/>
      <c r="BX863" s="113"/>
      <c r="BY863" s="113"/>
      <c r="BZ863" s="113"/>
      <c r="CA863" s="113"/>
      <c r="CB863" s="113"/>
      <c r="CC863" s="113"/>
      <c r="CD863" s="113"/>
      <c r="CE863" s="113"/>
      <c r="CF863" s="113"/>
      <c r="CG863" s="113"/>
      <c r="CH863" s="113"/>
      <c r="CI863" s="113"/>
      <c r="CJ863" s="113"/>
      <c r="CK863" s="113"/>
      <c r="CL863" s="113"/>
      <c r="CM863" s="113"/>
    </row>
    <row r="864" spans="6:91" x14ac:dyDescent="0.25">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3"/>
      <c r="AL864" s="113"/>
      <c r="AM864" s="113"/>
      <c r="AN864" s="113"/>
      <c r="AO864" s="113"/>
      <c r="AP864" s="113"/>
      <c r="AQ864" s="113"/>
      <c r="AR864" s="113"/>
      <c r="AS864" s="113"/>
      <c r="AT864" s="113"/>
      <c r="AU864" s="113"/>
      <c r="AV864" s="113"/>
      <c r="AW864" s="113"/>
      <c r="AX864" s="113"/>
      <c r="AY864" s="113"/>
      <c r="AZ864" s="113"/>
      <c r="BA864" s="113"/>
      <c r="BB864" s="113"/>
      <c r="BC864" s="113"/>
      <c r="BD864" s="113"/>
      <c r="BE864" s="113"/>
      <c r="BF864" s="113"/>
      <c r="BG864" s="113"/>
      <c r="BH864" s="113"/>
      <c r="BI864" s="113"/>
      <c r="BJ864" s="113"/>
      <c r="BK864" s="113"/>
      <c r="BL864" s="113"/>
      <c r="BM864" s="113"/>
      <c r="BN864" s="113"/>
      <c r="BO864" s="113"/>
      <c r="BP864" s="113"/>
      <c r="BQ864" s="113"/>
      <c r="BR864" s="113"/>
      <c r="BS864" s="113"/>
      <c r="BT864" s="113"/>
      <c r="BU864" s="113"/>
      <c r="BV864" s="113"/>
      <c r="BW864" s="113"/>
      <c r="BX864" s="113"/>
      <c r="BY864" s="113"/>
      <c r="BZ864" s="113"/>
      <c r="CA864" s="113"/>
      <c r="CB864" s="113"/>
      <c r="CC864" s="113"/>
      <c r="CD864" s="113"/>
      <c r="CE864" s="113"/>
      <c r="CF864" s="113"/>
      <c r="CG864" s="113"/>
      <c r="CH864" s="113"/>
      <c r="CI864" s="113"/>
      <c r="CJ864" s="113"/>
      <c r="CK864" s="113"/>
      <c r="CL864" s="113"/>
      <c r="CM864" s="113"/>
    </row>
    <row r="865" spans="6:91" x14ac:dyDescent="0.25">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3"/>
      <c r="AL865" s="113"/>
      <c r="AM865" s="113"/>
      <c r="AN865" s="113"/>
      <c r="AO865" s="113"/>
      <c r="AP865" s="113"/>
      <c r="AQ865" s="113"/>
      <c r="AR865" s="113"/>
      <c r="AS865" s="113"/>
      <c r="AT865" s="113"/>
      <c r="AU865" s="113"/>
      <c r="AV865" s="113"/>
      <c r="AW865" s="113"/>
      <c r="AX865" s="113"/>
      <c r="AY865" s="113"/>
      <c r="AZ865" s="113"/>
      <c r="BA865" s="113"/>
      <c r="BB865" s="113"/>
      <c r="BC865" s="113"/>
      <c r="BD865" s="113"/>
      <c r="BE865" s="113"/>
      <c r="BF865" s="113"/>
      <c r="BG865" s="113"/>
      <c r="BH865" s="113"/>
      <c r="BI865" s="113"/>
      <c r="BJ865" s="113"/>
      <c r="BK865" s="113"/>
      <c r="BL865" s="113"/>
      <c r="BM865" s="113"/>
      <c r="BN865" s="113"/>
      <c r="BO865" s="113"/>
      <c r="BP865" s="113"/>
      <c r="BQ865" s="113"/>
      <c r="BR865" s="113"/>
      <c r="BS865" s="113"/>
      <c r="BT865" s="113"/>
      <c r="BU865" s="113"/>
      <c r="BV865" s="113"/>
      <c r="BW865" s="113"/>
      <c r="BX865" s="113"/>
      <c r="BY865" s="113"/>
      <c r="BZ865" s="113"/>
      <c r="CA865" s="113"/>
      <c r="CB865" s="113"/>
      <c r="CC865" s="113"/>
      <c r="CD865" s="113"/>
      <c r="CE865" s="113"/>
      <c r="CF865" s="113"/>
      <c r="CG865" s="113"/>
      <c r="CH865" s="113"/>
      <c r="CI865" s="113"/>
      <c r="CJ865" s="113"/>
      <c r="CK865" s="113"/>
      <c r="CL865" s="113"/>
      <c r="CM865" s="113"/>
    </row>
    <row r="866" spans="6:91" x14ac:dyDescent="0.25">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3"/>
      <c r="AL866" s="113"/>
      <c r="AM866" s="113"/>
      <c r="AN866" s="113"/>
      <c r="AO866" s="113"/>
      <c r="AP866" s="113"/>
      <c r="AQ866" s="113"/>
      <c r="AR866" s="113"/>
      <c r="AS866" s="113"/>
      <c r="AT866" s="113"/>
      <c r="AU866" s="113"/>
      <c r="AV866" s="113"/>
      <c r="AW866" s="113"/>
      <c r="AX866" s="113"/>
      <c r="AY866" s="113"/>
      <c r="AZ866" s="113"/>
      <c r="BA866" s="113"/>
      <c r="BB866" s="113"/>
      <c r="BC866" s="113"/>
      <c r="BD866" s="113"/>
      <c r="BE866" s="113"/>
      <c r="BF866" s="113"/>
      <c r="BG866" s="113"/>
      <c r="BH866" s="113"/>
      <c r="BI866" s="113"/>
      <c r="BJ866" s="113"/>
      <c r="BK866" s="113"/>
      <c r="BL866" s="113"/>
      <c r="BM866" s="113"/>
      <c r="BN866" s="113"/>
      <c r="BO866" s="113"/>
      <c r="BP866" s="113"/>
      <c r="BQ866" s="113"/>
      <c r="BR866" s="113"/>
      <c r="BS866" s="113"/>
      <c r="BT866" s="113"/>
      <c r="BU866" s="113"/>
      <c r="BV866" s="113"/>
      <c r="BW866" s="113"/>
      <c r="BX866" s="113"/>
      <c r="BY866" s="113"/>
      <c r="BZ866" s="113"/>
      <c r="CA866" s="113"/>
      <c r="CB866" s="113"/>
      <c r="CC866" s="113"/>
      <c r="CD866" s="113"/>
      <c r="CE866" s="113"/>
      <c r="CF866" s="113"/>
      <c r="CG866" s="113"/>
      <c r="CH866" s="113"/>
      <c r="CI866" s="113"/>
      <c r="CJ866" s="113"/>
      <c r="CK866" s="113"/>
      <c r="CL866" s="113"/>
      <c r="CM866" s="113"/>
    </row>
    <row r="867" spans="6:91" x14ac:dyDescent="0.25">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3"/>
      <c r="AL867" s="113"/>
      <c r="AM867" s="113"/>
      <c r="AN867" s="113"/>
      <c r="AO867" s="113"/>
      <c r="AP867" s="113"/>
      <c r="AQ867" s="113"/>
      <c r="AR867" s="113"/>
      <c r="AS867" s="113"/>
      <c r="AT867" s="113"/>
      <c r="AU867" s="113"/>
      <c r="AV867" s="113"/>
      <c r="AW867" s="113"/>
      <c r="AX867" s="113"/>
      <c r="AY867" s="113"/>
      <c r="AZ867" s="113"/>
      <c r="BA867" s="113"/>
      <c r="BB867" s="113"/>
      <c r="BC867" s="113"/>
      <c r="BD867" s="113"/>
      <c r="BE867" s="113"/>
      <c r="BF867" s="113"/>
      <c r="BG867" s="113"/>
      <c r="BH867" s="113"/>
      <c r="BI867" s="113"/>
      <c r="BJ867" s="113"/>
      <c r="BK867" s="113"/>
      <c r="BL867" s="113"/>
      <c r="BM867" s="113"/>
      <c r="BN867" s="113"/>
      <c r="BO867" s="113"/>
      <c r="BP867" s="113"/>
      <c r="BQ867" s="113"/>
      <c r="BR867" s="113"/>
      <c r="BS867" s="113"/>
      <c r="BT867" s="113"/>
      <c r="BU867" s="113"/>
      <c r="BV867" s="113"/>
      <c r="BW867" s="113"/>
      <c r="BX867" s="113"/>
      <c r="BY867" s="113"/>
      <c r="BZ867" s="113"/>
      <c r="CA867" s="113"/>
      <c r="CB867" s="113"/>
      <c r="CC867" s="113"/>
      <c r="CD867" s="113"/>
      <c r="CE867" s="113"/>
      <c r="CF867" s="113"/>
      <c r="CG867" s="113"/>
      <c r="CH867" s="113"/>
      <c r="CI867" s="113"/>
      <c r="CJ867" s="113"/>
      <c r="CK867" s="113"/>
      <c r="CL867" s="113"/>
      <c r="CM867" s="113"/>
    </row>
    <row r="868" spans="6:91" x14ac:dyDescent="0.25">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3"/>
      <c r="AL868" s="113"/>
      <c r="AM868" s="113"/>
      <c r="AN868" s="113"/>
      <c r="AO868" s="113"/>
      <c r="AP868" s="113"/>
      <c r="AQ868" s="113"/>
      <c r="AR868" s="113"/>
      <c r="AS868" s="113"/>
      <c r="AT868" s="113"/>
      <c r="AU868" s="113"/>
      <c r="AV868" s="113"/>
      <c r="AW868" s="113"/>
      <c r="AX868" s="113"/>
      <c r="AY868" s="113"/>
      <c r="AZ868" s="113"/>
      <c r="BA868" s="113"/>
      <c r="BB868" s="113"/>
      <c r="BC868" s="113"/>
      <c r="BD868" s="113"/>
      <c r="BE868" s="113"/>
      <c r="BF868" s="113"/>
      <c r="BG868" s="113"/>
      <c r="BH868" s="113"/>
      <c r="BI868" s="113"/>
      <c r="BJ868" s="113"/>
      <c r="BK868" s="113"/>
      <c r="BL868" s="113"/>
      <c r="BM868" s="113"/>
      <c r="BN868" s="113"/>
      <c r="BO868" s="113"/>
      <c r="BP868" s="113"/>
      <c r="BQ868" s="113"/>
      <c r="BR868" s="113"/>
      <c r="BS868" s="113"/>
      <c r="BT868" s="113"/>
      <c r="BU868" s="113"/>
      <c r="BV868" s="113"/>
      <c r="BW868" s="113"/>
      <c r="BX868" s="113"/>
      <c r="BY868" s="113"/>
      <c r="BZ868" s="113"/>
      <c r="CA868" s="113"/>
      <c r="CB868" s="113"/>
      <c r="CC868" s="113"/>
      <c r="CD868" s="113"/>
      <c r="CE868" s="113"/>
      <c r="CF868" s="113"/>
      <c r="CG868" s="113"/>
      <c r="CH868" s="113"/>
      <c r="CI868" s="113"/>
      <c r="CJ868" s="113"/>
      <c r="CK868" s="113"/>
      <c r="CL868" s="113"/>
      <c r="CM868" s="113"/>
    </row>
    <row r="869" spans="6:91" x14ac:dyDescent="0.25">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3"/>
      <c r="AL869" s="113"/>
      <c r="AM869" s="113"/>
      <c r="AN869" s="113"/>
      <c r="AO869" s="113"/>
      <c r="AP869" s="113"/>
      <c r="AQ869" s="113"/>
      <c r="AR869" s="113"/>
      <c r="AS869" s="113"/>
      <c r="AT869" s="113"/>
      <c r="AU869" s="113"/>
      <c r="AV869" s="113"/>
      <c r="AW869" s="113"/>
      <c r="AX869" s="113"/>
      <c r="AY869" s="113"/>
      <c r="AZ869" s="113"/>
      <c r="BA869" s="113"/>
      <c r="BB869" s="113"/>
      <c r="BC869" s="113"/>
      <c r="BD869" s="113"/>
      <c r="BE869" s="113"/>
      <c r="BF869" s="113"/>
      <c r="BG869" s="113"/>
      <c r="BH869" s="113"/>
      <c r="BI869" s="113"/>
      <c r="BJ869" s="113"/>
      <c r="BK869" s="113"/>
      <c r="BL869" s="113"/>
      <c r="BM869" s="113"/>
      <c r="BN869" s="113"/>
      <c r="BO869" s="113"/>
      <c r="BP869" s="113"/>
      <c r="BQ869" s="113"/>
      <c r="BR869" s="113"/>
      <c r="BS869" s="113"/>
      <c r="BT869" s="113"/>
      <c r="BU869" s="113"/>
      <c r="BV869" s="113"/>
      <c r="BW869" s="113"/>
      <c r="BX869" s="113"/>
      <c r="BY869" s="113"/>
      <c r="BZ869" s="113"/>
      <c r="CA869" s="113"/>
      <c r="CB869" s="113"/>
      <c r="CC869" s="113"/>
      <c r="CD869" s="113"/>
      <c r="CE869" s="113"/>
      <c r="CF869" s="113"/>
      <c r="CG869" s="113"/>
      <c r="CH869" s="113"/>
      <c r="CI869" s="113"/>
      <c r="CJ869" s="113"/>
      <c r="CK869" s="113"/>
      <c r="CL869" s="113"/>
      <c r="CM869" s="113"/>
    </row>
    <row r="870" spans="6:91" x14ac:dyDescent="0.25">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3"/>
      <c r="AL870" s="113"/>
      <c r="AM870" s="113"/>
      <c r="AN870" s="113"/>
      <c r="AO870" s="113"/>
      <c r="AP870" s="113"/>
      <c r="AQ870" s="113"/>
      <c r="AR870" s="113"/>
      <c r="AS870" s="113"/>
      <c r="AT870" s="113"/>
      <c r="AU870" s="113"/>
      <c r="AV870" s="113"/>
      <c r="AW870" s="113"/>
      <c r="AX870" s="113"/>
      <c r="AY870" s="113"/>
      <c r="AZ870" s="113"/>
      <c r="BA870" s="113"/>
      <c r="BB870" s="113"/>
      <c r="BC870" s="113"/>
      <c r="BD870" s="113"/>
      <c r="BE870" s="113"/>
      <c r="BF870" s="113"/>
      <c r="BG870" s="113"/>
      <c r="BH870" s="113"/>
      <c r="BI870" s="113"/>
      <c r="BJ870" s="113"/>
      <c r="BK870" s="113"/>
      <c r="BL870" s="113"/>
      <c r="BM870" s="113"/>
      <c r="BN870" s="113"/>
      <c r="BO870" s="113"/>
      <c r="BP870" s="113"/>
      <c r="BQ870" s="113"/>
      <c r="BR870" s="113"/>
      <c r="BS870" s="113"/>
      <c r="BT870" s="113"/>
      <c r="BU870" s="113"/>
      <c r="BV870" s="113"/>
      <c r="BW870" s="113"/>
      <c r="BX870" s="113"/>
      <c r="BY870" s="113"/>
      <c r="BZ870" s="113"/>
      <c r="CA870" s="113"/>
      <c r="CB870" s="113"/>
      <c r="CC870" s="113"/>
      <c r="CD870" s="113"/>
      <c r="CE870" s="113"/>
      <c r="CF870" s="113"/>
      <c r="CG870" s="113"/>
      <c r="CH870" s="113"/>
      <c r="CI870" s="113"/>
      <c r="CJ870" s="113"/>
      <c r="CK870" s="113"/>
      <c r="CL870" s="113"/>
      <c r="CM870" s="113"/>
    </row>
    <row r="871" spans="6:91" x14ac:dyDescent="0.25">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3"/>
      <c r="AL871" s="113"/>
      <c r="AM871" s="113"/>
      <c r="AN871" s="113"/>
      <c r="AO871" s="113"/>
      <c r="AP871" s="113"/>
      <c r="AQ871" s="113"/>
      <c r="AR871" s="113"/>
      <c r="AS871" s="113"/>
      <c r="AT871" s="113"/>
      <c r="AU871" s="113"/>
      <c r="AV871" s="113"/>
      <c r="AW871" s="113"/>
      <c r="AX871" s="113"/>
      <c r="AY871" s="113"/>
      <c r="AZ871" s="113"/>
      <c r="BA871" s="113"/>
      <c r="BB871" s="113"/>
      <c r="BC871" s="113"/>
      <c r="BD871" s="113"/>
      <c r="BE871" s="113"/>
      <c r="BF871" s="113"/>
      <c r="BG871" s="113"/>
      <c r="BH871" s="113"/>
      <c r="BI871" s="113"/>
      <c r="BJ871" s="113"/>
      <c r="BK871" s="113"/>
      <c r="BL871" s="113"/>
      <c r="BM871" s="113"/>
      <c r="BN871" s="113"/>
      <c r="BO871" s="113"/>
      <c r="BP871" s="113"/>
      <c r="BQ871" s="113"/>
      <c r="BR871" s="113"/>
      <c r="BS871" s="113"/>
      <c r="BT871" s="113"/>
      <c r="BU871" s="113"/>
      <c r="BV871" s="113"/>
      <c r="BW871" s="113"/>
      <c r="BX871" s="113"/>
      <c r="BY871" s="113"/>
      <c r="BZ871" s="113"/>
      <c r="CA871" s="113"/>
      <c r="CB871" s="113"/>
      <c r="CC871" s="113"/>
      <c r="CD871" s="113"/>
      <c r="CE871" s="113"/>
      <c r="CF871" s="113"/>
      <c r="CG871" s="113"/>
      <c r="CH871" s="113"/>
      <c r="CI871" s="113"/>
      <c r="CJ871" s="113"/>
      <c r="CK871" s="113"/>
      <c r="CL871" s="113"/>
      <c r="CM871" s="113"/>
    </row>
    <row r="872" spans="6:91" x14ac:dyDescent="0.25">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3"/>
      <c r="AL872" s="113"/>
      <c r="AM872" s="113"/>
      <c r="AN872" s="113"/>
      <c r="AO872" s="113"/>
      <c r="AP872" s="113"/>
      <c r="AQ872" s="113"/>
      <c r="AR872" s="113"/>
      <c r="AS872" s="113"/>
      <c r="AT872" s="113"/>
      <c r="AU872" s="113"/>
      <c r="AV872" s="113"/>
      <c r="AW872" s="113"/>
      <c r="AX872" s="113"/>
      <c r="AY872" s="113"/>
      <c r="AZ872" s="113"/>
      <c r="BA872" s="113"/>
      <c r="BB872" s="113"/>
      <c r="BC872" s="113"/>
      <c r="BD872" s="113"/>
      <c r="BE872" s="113"/>
      <c r="BF872" s="113"/>
      <c r="BG872" s="113"/>
      <c r="BH872" s="113"/>
      <c r="BI872" s="113"/>
      <c r="BJ872" s="113"/>
      <c r="BK872" s="113"/>
      <c r="BL872" s="113"/>
      <c r="BM872" s="113"/>
      <c r="BN872" s="113"/>
      <c r="BO872" s="113"/>
      <c r="BP872" s="113"/>
      <c r="BQ872" s="113"/>
      <c r="BR872" s="113"/>
      <c r="BS872" s="113"/>
      <c r="BT872" s="113"/>
      <c r="BU872" s="113"/>
      <c r="BV872" s="113"/>
      <c r="BW872" s="113"/>
      <c r="BX872" s="113"/>
      <c r="BY872" s="113"/>
      <c r="BZ872" s="113"/>
      <c r="CA872" s="113"/>
      <c r="CB872" s="113"/>
      <c r="CC872" s="113"/>
      <c r="CD872" s="113"/>
      <c r="CE872" s="113"/>
      <c r="CF872" s="113"/>
      <c r="CG872" s="113"/>
      <c r="CH872" s="113"/>
      <c r="CI872" s="113"/>
      <c r="CJ872" s="113"/>
      <c r="CK872" s="113"/>
      <c r="CL872" s="113"/>
      <c r="CM872" s="113"/>
    </row>
    <row r="873" spans="6:91" x14ac:dyDescent="0.25">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3"/>
      <c r="AL873" s="113"/>
      <c r="AM873" s="113"/>
      <c r="AN873" s="113"/>
      <c r="AO873" s="113"/>
      <c r="AP873" s="113"/>
      <c r="AQ873" s="113"/>
      <c r="AR873" s="113"/>
      <c r="AS873" s="113"/>
      <c r="AT873" s="113"/>
      <c r="AU873" s="113"/>
      <c r="AV873" s="113"/>
      <c r="AW873" s="113"/>
      <c r="AX873" s="113"/>
      <c r="AY873" s="113"/>
      <c r="AZ873" s="113"/>
      <c r="BA873" s="113"/>
      <c r="BB873" s="113"/>
      <c r="BC873" s="113"/>
      <c r="BD873" s="113"/>
      <c r="BE873" s="113"/>
      <c r="BF873" s="113"/>
      <c r="BG873" s="113"/>
      <c r="BH873" s="113"/>
      <c r="BI873" s="113"/>
      <c r="BJ873" s="113"/>
      <c r="BK873" s="113"/>
      <c r="BL873" s="113"/>
      <c r="BM873" s="113"/>
      <c r="BN873" s="113"/>
      <c r="BO873" s="113"/>
      <c r="BP873" s="113"/>
      <c r="BQ873" s="113"/>
      <c r="BR873" s="113"/>
      <c r="BS873" s="113"/>
      <c r="BT873" s="113"/>
      <c r="BU873" s="113"/>
      <c r="BV873" s="113"/>
      <c r="BW873" s="113"/>
      <c r="BX873" s="113"/>
      <c r="BY873" s="113"/>
      <c r="BZ873" s="113"/>
      <c r="CA873" s="113"/>
      <c r="CB873" s="113"/>
      <c r="CC873" s="113"/>
      <c r="CD873" s="113"/>
      <c r="CE873" s="113"/>
      <c r="CF873" s="113"/>
      <c r="CG873" s="113"/>
      <c r="CH873" s="113"/>
      <c r="CI873" s="113"/>
      <c r="CJ873" s="113"/>
      <c r="CK873" s="113"/>
      <c r="CL873" s="113"/>
      <c r="CM873" s="113"/>
    </row>
    <row r="874" spans="6:91" x14ac:dyDescent="0.25">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3"/>
      <c r="AL874" s="113"/>
      <c r="AM874" s="113"/>
      <c r="AN874" s="113"/>
      <c r="AO874" s="113"/>
      <c r="AP874" s="113"/>
      <c r="AQ874" s="113"/>
      <c r="AR874" s="113"/>
      <c r="AS874" s="113"/>
      <c r="AT874" s="113"/>
      <c r="AU874" s="113"/>
      <c r="AV874" s="113"/>
      <c r="AW874" s="113"/>
      <c r="AX874" s="113"/>
      <c r="AY874" s="113"/>
      <c r="AZ874" s="113"/>
      <c r="BA874" s="113"/>
      <c r="BB874" s="113"/>
      <c r="BC874" s="113"/>
      <c r="BD874" s="113"/>
      <c r="BE874" s="113"/>
      <c r="BF874" s="113"/>
      <c r="BG874" s="113"/>
      <c r="BH874" s="113"/>
      <c r="BI874" s="113"/>
      <c r="BJ874" s="113"/>
      <c r="BK874" s="113"/>
      <c r="BL874" s="113"/>
      <c r="BM874" s="113"/>
      <c r="BN874" s="113"/>
      <c r="BO874" s="113"/>
      <c r="BP874" s="113"/>
      <c r="BQ874" s="113"/>
      <c r="BR874" s="113"/>
      <c r="BS874" s="113"/>
      <c r="BT874" s="113"/>
      <c r="BU874" s="113"/>
      <c r="BV874" s="113"/>
      <c r="BW874" s="113"/>
      <c r="BX874" s="113"/>
      <c r="BY874" s="113"/>
      <c r="BZ874" s="113"/>
      <c r="CA874" s="113"/>
      <c r="CB874" s="113"/>
      <c r="CC874" s="113"/>
      <c r="CD874" s="113"/>
      <c r="CE874" s="113"/>
      <c r="CF874" s="113"/>
      <c r="CG874" s="113"/>
      <c r="CH874" s="113"/>
      <c r="CI874" s="113"/>
      <c r="CJ874" s="113"/>
      <c r="CK874" s="113"/>
      <c r="CL874" s="113"/>
      <c r="CM874" s="113"/>
    </row>
    <row r="875" spans="6:91" x14ac:dyDescent="0.25">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3"/>
      <c r="AL875" s="113"/>
      <c r="AM875" s="113"/>
      <c r="AN875" s="113"/>
      <c r="AO875" s="113"/>
      <c r="AP875" s="113"/>
      <c r="AQ875" s="113"/>
      <c r="AR875" s="113"/>
      <c r="AS875" s="113"/>
      <c r="AT875" s="113"/>
      <c r="AU875" s="113"/>
      <c r="AV875" s="113"/>
      <c r="AW875" s="113"/>
      <c r="AX875" s="113"/>
      <c r="AY875" s="113"/>
      <c r="AZ875" s="113"/>
      <c r="BA875" s="113"/>
      <c r="BB875" s="113"/>
      <c r="BC875" s="113"/>
      <c r="BD875" s="113"/>
      <c r="BE875" s="113"/>
      <c r="BF875" s="113"/>
      <c r="BG875" s="113"/>
      <c r="BH875" s="113"/>
      <c r="BI875" s="113"/>
      <c r="BJ875" s="113"/>
      <c r="BK875" s="113"/>
      <c r="BL875" s="113"/>
      <c r="BM875" s="113"/>
      <c r="BN875" s="113"/>
      <c r="BO875" s="113"/>
      <c r="BP875" s="113"/>
      <c r="BQ875" s="113"/>
      <c r="BR875" s="113"/>
      <c r="BS875" s="113"/>
      <c r="BT875" s="113"/>
      <c r="BU875" s="113"/>
      <c r="BV875" s="113"/>
      <c r="BW875" s="113"/>
      <c r="BX875" s="113"/>
      <c r="BY875" s="113"/>
      <c r="BZ875" s="113"/>
      <c r="CA875" s="113"/>
      <c r="CB875" s="113"/>
      <c r="CC875" s="113"/>
      <c r="CD875" s="113"/>
      <c r="CE875" s="113"/>
      <c r="CF875" s="113"/>
      <c r="CG875" s="113"/>
      <c r="CH875" s="113"/>
      <c r="CI875" s="113"/>
      <c r="CJ875" s="113"/>
      <c r="CK875" s="113"/>
      <c r="CL875" s="113"/>
      <c r="CM875" s="113"/>
    </row>
    <row r="876" spans="6:91" x14ac:dyDescent="0.25">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3"/>
      <c r="AL876" s="113"/>
      <c r="AM876" s="113"/>
      <c r="AN876" s="113"/>
      <c r="AO876" s="113"/>
      <c r="AP876" s="113"/>
      <c r="AQ876" s="113"/>
      <c r="AR876" s="113"/>
      <c r="AS876" s="113"/>
      <c r="AT876" s="113"/>
      <c r="AU876" s="113"/>
      <c r="AV876" s="113"/>
      <c r="AW876" s="113"/>
      <c r="AX876" s="113"/>
      <c r="AY876" s="113"/>
      <c r="AZ876" s="113"/>
      <c r="BA876" s="113"/>
      <c r="BB876" s="113"/>
      <c r="BC876" s="113"/>
      <c r="BD876" s="113"/>
      <c r="BE876" s="113"/>
      <c r="BF876" s="113"/>
      <c r="BG876" s="113"/>
      <c r="BH876" s="113"/>
      <c r="BI876" s="113"/>
      <c r="BJ876" s="113"/>
      <c r="BK876" s="113"/>
      <c r="BL876" s="113"/>
      <c r="BM876" s="113"/>
      <c r="BN876" s="113"/>
      <c r="BO876" s="113"/>
      <c r="BP876" s="113"/>
      <c r="BQ876" s="113"/>
      <c r="BR876" s="113"/>
      <c r="BS876" s="113"/>
      <c r="BT876" s="113"/>
      <c r="BU876" s="113"/>
      <c r="BV876" s="113"/>
      <c r="BW876" s="113"/>
      <c r="BX876" s="113"/>
      <c r="BY876" s="113"/>
      <c r="BZ876" s="113"/>
      <c r="CA876" s="113"/>
      <c r="CB876" s="113"/>
      <c r="CC876" s="113"/>
      <c r="CD876" s="113"/>
      <c r="CE876" s="113"/>
      <c r="CF876" s="113"/>
      <c r="CG876" s="113"/>
      <c r="CH876" s="113"/>
      <c r="CI876" s="113"/>
      <c r="CJ876" s="113"/>
      <c r="CK876" s="113"/>
      <c r="CL876" s="113"/>
      <c r="CM876" s="113"/>
    </row>
    <row r="877" spans="6:91" x14ac:dyDescent="0.25">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3"/>
      <c r="AL877" s="113"/>
      <c r="AM877" s="113"/>
      <c r="AN877" s="113"/>
      <c r="AO877" s="113"/>
      <c r="AP877" s="113"/>
      <c r="AQ877" s="113"/>
      <c r="AR877" s="113"/>
      <c r="AS877" s="113"/>
      <c r="AT877" s="113"/>
      <c r="AU877" s="113"/>
      <c r="AV877" s="113"/>
      <c r="AW877" s="113"/>
      <c r="AX877" s="113"/>
      <c r="AY877" s="113"/>
      <c r="AZ877" s="113"/>
      <c r="BA877" s="113"/>
      <c r="BB877" s="113"/>
      <c r="BC877" s="113"/>
      <c r="BD877" s="113"/>
      <c r="BE877" s="113"/>
      <c r="BF877" s="113"/>
      <c r="BG877" s="113"/>
      <c r="BH877" s="113"/>
      <c r="BI877" s="113"/>
      <c r="BJ877" s="113"/>
      <c r="BK877" s="113"/>
      <c r="BL877" s="113"/>
      <c r="BM877" s="113"/>
      <c r="BN877" s="113"/>
      <c r="BO877" s="113"/>
      <c r="BP877" s="113"/>
      <c r="BQ877" s="113"/>
      <c r="BR877" s="113"/>
      <c r="BS877" s="113"/>
      <c r="BT877" s="113"/>
      <c r="BU877" s="113"/>
      <c r="BV877" s="113"/>
      <c r="BW877" s="113"/>
      <c r="BX877" s="113"/>
      <c r="BY877" s="113"/>
      <c r="BZ877" s="113"/>
      <c r="CA877" s="113"/>
      <c r="CB877" s="113"/>
      <c r="CC877" s="113"/>
      <c r="CD877" s="113"/>
      <c r="CE877" s="113"/>
      <c r="CF877" s="113"/>
      <c r="CG877" s="113"/>
      <c r="CH877" s="113"/>
      <c r="CI877" s="113"/>
      <c r="CJ877" s="113"/>
      <c r="CK877" s="113"/>
      <c r="CL877" s="113"/>
      <c r="CM877" s="113"/>
    </row>
    <row r="878" spans="6:91" x14ac:dyDescent="0.25">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3"/>
      <c r="AL878" s="113"/>
      <c r="AM878" s="113"/>
      <c r="AN878" s="113"/>
      <c r="AO878" s="113"/>
      <c r="AP878" s="113"/>
      <c r="AQ878" s="113"/>
      <c r="AR878" s="113"/>
      <c r="AS878" s="113"/>
      <c r="AT878" s="113"/>
      <c r="AU878" s="113"/>
      <c r="AV878" s="113"/>
      <c r="AW878" s="113"/>
      <c r="AX878" s="113"/>
      <c r="AY878" s="113"/>
      <c r="AZ878" s="113"/>
      <c r="BA878" s="113"/>
      <c r="BB878" s="113"/>
      <c r="BC878" s="113"/>
      <c r="BD878" s="113"/>
      <c r="BE878" s="113"/>
      <c r="BF878" s="113"/>
      <c r="BG878" s="113"/>
      <c r="BH878" s="113"/>
      <c r="BI878" s="113"/>
      <c r="BJ878" s="113"/>
      <c r="BK878" s="113"/>
      <c r="BL878" s="113"/>
      <c r="BM878" s="113"/>
      <c r="BN878" s="113"/>
      <c r="BO878" s="113"/>
      <c r="BP878" s="113"/>
      <c r="BQ878" s="113"/>
      <c r="BR878" s="113"/>
      <c r="BS878" s="113"/>
      <c r="BT878" s="113"/>
      <c r="BU878" s="113"/>
      <c r="BV878" s="113"/>
      <c r="BW878" s="113"/>
      <c r="BX878" s="113"/>
      <c r="BY878" s="113"/>
      <c r="BZ878" s="113"/>
      <c r="CA878" s="113"/>
      <c r="CB878" s="113"/>
      <c r="CC878" s="113"/>
      <c r="CD878" s="113"/>
      <c r="CE878" s="113"/>
      <c r="CF878" s="113"/>
      <c r="CG878" s="113"/>
      <c r="CH878" s="113"/>
      <c r="CI878" s="113"/>
      <c r="CJ878" s="113"/>
      <c r="CK878" s="113"/>
      <c r="CL878" s="113"/>
      <c r="CM878" s="113"/>
    </row>
    <row r="879" spans="6:91" x14ac:dyDescent="0.25">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3"/>
      <c r="AL879" s="113"/>
      <c r="AM879" s="113"/>
      <c r="AN879" s="113"/>
      <c r="AO879" s="113"/>
      <c r="AP879" s="113"/>
      <c r="AQ879" s="113"/>
      <c r="AR879" s="113"/>
      <c r="AS879" s="113"/>
      <c r="AT879" s="113"/>
      <c r="AU879" s="113"/>
      <c r="AV879" s="113"/>
      <c r="AW879" s="113"/>
      <c r="AX879" s="113"/>
      <c r="AY879" s="113"/>
      <c r="AZ879" s="113"/>
      <c r="BA879" s="113"/>
      <c r="BB879" s="113"/>
      <c r="BC879" s="113"/>
      <c r="BD879" s="113"/>
      <c r="BE879" s="113"/>
      <c r="BF879" s="113"/>
      <c r="BG879" s="113"/>
      <c r="BH879" s="113"/>
      <c r="BI879" s="113"/>
      <c r="BJ879" s="113"/>
      <c r="BK879" s="113"/>
      <c r="BL879" s="113"/>
      <c r="BM879" s="113"/>
      <c r="BN879" s="113"/>
      <c r="BO879" s="113"/>
      <c r="BP879" s="113"/>
      <c r="BQ879" s="113"/>
      <c r="BR879" s="113"/>
      <c r="BS879" s="113"/>
      <c r="BT879" s="113"/>
      <c r="BU879" s="113"/>
      <c r="BV879" s="113"/>
      <c r="BW879" s="113"/>
      <c r="BX879" s="113"/>
      <c r="BY879" s="113"/>
      <c r="BZ879" s="113"/>
      <c r="CA879" s="113"/>
      <c r="CB879" s="113"/>
      <c r="CC879" s="113"/>
      <c r="CD879" s="113"/>
      <c r="CE879" s="113"/>
      <c r="CF879" s="113"/>
      <c r="CG879" s="113"/>
      <c r="CH879" s="113"/>
      <c r="CI879" s="113"/>
      <c r="CJ879" s="113"/>
      <c r="CK879" s="113"/>
      <c r="CL879" s="113"/>
      <c r="CM879" s="113"/>
    </row>
    <row r="880" spans="6:91" x14ac:dyDescent="0.25">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3"/>
      <c r="AL880" s="113"/>
      <c r="AM880" s="113"/>
      <c r="AN880" s="113"/>
      <c r="AO880" s="113"/>
      <c r="AP880" s="113"/>
      <c r="AQ880" s="113"/>
      <c r="AR880" s="113"/>
      <c r="AS880" s="113"/>
      <c r="AT880" s="113"/>
      <c r="AU880" s="113"/>
      <c r="AV880" s="113"/>
      <c r="AW880" s="113"/>
      <c r="AX880" s="113"/>
      <c r="AY880" s="113"/>
      <c r="AZ880" s="113"/>
      <c r="BA880" s="113"/>
      <c r="BB880" s="113"/>
      <c r="BC880" s="113"/>
      <c r="BD880" s="113"/>
      <c r="BE880" s="113"/>
      <c r="BF880" s="113"/>
      <c r="BG880" s="113"/>
      <c r="BH880" s="113"/>
      <c r="BI880" s="113"/>
      <c r="BJ880" s="113"/>
      <c r="BK880" s="113"/>
      <c r="BL880" s="113"/>
      <c r="BM880" s="113"/>
      <c r="BN880" s="113"/>
      <c r="BO880" s="113"/>
      <c r="BP880" s="113"/>
      <c r="BQ880" s="113"/>
      <c r="BR880" s="113"/>
      <c r="BS880" s="113"/>
      <c r="BT880" s="113"/>
      <c r="BU880" s="113"/>
      <c r="BV880" s="113"/>
      <c r="BW880" s="113"/>
      <c r="BX880" s="113"/>
      <c r="BY880" s="113"/>
      <c r="BZ880" s="113"/>
      <c r="CA880" s="113"/>
      <c r="CB880" s="113"/>
      <c r="CC880" s="113"/>
      <c r="CD880" s="113"/>
      <c r="CE880" s="113"/>
      <c r="CF880" s="113"/>
      <c r="CG880" s="113"/>
      <c r="CH880" s="113"/>
      <c r="CI880" s="113"/>
      <c r="CJ880" s="113"/>
      <c r="CK880" s="113"/>
      <c r="CL880" s="113"/>
      <c r="CM880" s="113"/>
    </row>
    <row r="881" spans="6:91" x14ac:dyDescent="0.25">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3"/>
      <c r="AL881" s="113"/>
      <c r="AM881" s="113"/>
      <c r="AN881" s="113"/>
      <c r="AO881" s="113"/>
      <c r="AP881" s="113"/>
      <c r="AQ881" s="113"/>
      <c r="AR881" s="113"/>
      <c r="AS881" s="113"/>
      <c r="AT881" s="113"/>
      <c r="AU881" s="113"/>
      <c r="AV881" s="113"/>
      <c r="AW881" s="113"/>
      <c r="AX881" s="113"/>
      <c r="AY881" s="113"/>
      <c r="AZ881" s="113"/>
      <c r="BA881" s="113"/>
      <c r="BB881" s="113"/>
      <c r="BC881" s="113"/>
      <c r="BD881" s="113"/>
      <c r="BE881" s="113"/>
      <c r="BF881" s="113"/>
      <c r="BG881" s="113"/>
      <c r="BH881" s="113"/>
      <c r="BI881" s="113"/>
      <c r="BJ881" s="113"/>
      <c r="BK881" s="113"/>
      <c r="BL881" s="113"/>
      <c r="BM881" s="113"/>
      <c r="BN881" s="113"/>
      <c r="BO881" s="113"/>
      <c r="BP881" s="113"/>
      <c r="BQ881" s="113"/>
      <c r="BR881" s="113"/>
      <c r="BS881" s="113"/>
      <c r="BT881" s="113"/>
      <c r="BU881" s="113"/>
      <c r="BV881" s="113"/>
      <c r="BW881" s="113"/>
      <c r="BX881" s="113"/>
      <c r="BY881" s="113"/>
      <c r="BZ881" s="113"/>
      <c r="CA881" s="113"/>
      <c r="CB881" s="113"/>
      <c r="CC881" s="113"/>
      <c r="CD881" s="113"/>
      <c r="CE881" s="113"/>
      <c r="CF881" s="113"/>
      <c r="CG881" s="113"/>
      <c r="CH881" s="113"/>
      <c r="CI881" s="113"/>
      <c r="CJ881" s="113"/>
      <c r="CK881" s="113"/>
      <c r="CL881" s="113"/>
      <c r="CM881" s="113"/>
    </row>
    <row r="882" spans="6:91" x14ac:dyDescent="0.25">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3"/>
      <c r="AL882" s="113"/>
      <c r="AM882" s="113"/>
      <c r="AN882" s="113"/>
      <c r="AO882" s="113"/>
      <c r="AP882" s="113"/>
      <c r="AQ882" s="113"/>
      <c r="AR882" s="113"/>
      <c r="AS882" s="113"/>
      <c r="AT882" s="113"/>
      <c r="AU882" s="113"/>
      <c r="AV882" s="113"/>
      <c r="AW882" s="113"/>
      <c r="AX882" s="113"/>
      <c r="AY882" s="113"/>
      <c r="AZ882" s="113"/>
      <c r="BA882" s="113"/>
      <c r="BB882" s="113"/>
      <c r="BC882" s="113"/>
      <c r="BD882" s="113"/>
      <c r="BE882" s="113"/>
      <c r="BF882" s="113"/>
      <c r="BG882" s="113"/>
      <c r="BH882" s="113"/>
      <c r="BI882" s="113"/>
      <c r="BJ882" s="113"/>
      <c r="BK882" s="113"/>
      <c r="BL882" s="113"/>
      <c r="BM882" s="113"/>
      <c r="BN882" s="113"/>
      <c r="BO882" s="113"/>
      <c r="BP882" s="113"/>
      <c r="BQ882" s="113"/>
      <c r="BR882" s="113"/>
      <c r="BS882" s="113"/>
      <c r="BT882" s="113"/>
      <c r="BU882" s="113"/>
      <c r="BV882" s="113"/>
      <c r="BW882" s="113"/>
      <c r="BX882" s="113"/>
      <c r="BY882" s="113"/>
      <c r="BZ882" s="113"/>
      <c r="CA882" s="113"/>
      <c r="CB882" s="113"/>
      <c r="CC882" s="113"/>
      <c r="CD882" s="113"/>
      <c r="CE882" s="113"/>
      <c r="CF882" s="113"/>
      <c r="CG882" s="113"/>
      <c r="CH882" s="113"/>
      <c r="CI882" s="113"/>
      <c r="CJ882" s="113"/>
      <c r="CK882" s="113"/>
      <c r="CL882" s="113"/>
      <c r="CM882" s="113"/>
    </row>
    <row r="883" spans="6:91" x14ac:dyDescent="0.25">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3"/>
      <c r="AL883" s="113"/>
      <c r="AM883" s="113"/>
      <c r="AN883" s="113"/>
      <c r="AO883" s="113"/>
      <c r="AP883" s="113"/>
      <c r="AQ883" s="113"/>
      <c r="AR883" s="113"/>
      <c r="AS883" s="113"/>
      <c r="AT883" s="113"/>
      <c r="AU883" s="113"/>
      <c r="AV883" s="113"/>
      <c r="AW883" s="113"/>
      <c r="AX883" s="113"/>
      <c r="AY883" s="113"/>
      <c r="AZ883" s="113"/>
      <c r="BA883" s="113"/>
      <c r="BB883" s="113"/>
      <c r="BC883" s="113"/>
      <c r="BD883" s="113"/>
      <c r="BE883" s="113"/>
      <c r="BF883" s="113"/>
      <c r="BG883" s="113"/>
      <c r="BH883" s="113"/>
      <c r="BI883" s="113"/>
      <c r="BJ883" s="113"/>
      <c r="BK883" s="113"/>
      <c r="BL883" s="113"/>
      <c r="BM883" s="113"/>
      <c r="BN883" s="113"/>
      <c r="BO883" s="113"/>
      <c r="BP883" s="113"/>
      <c r="BQ883" s="113"/>
      <c r="BR883" s="113"/>
      <c r="BS883" s="113"/>
      <c r="BT883" s="113"/>
      <c r="BU883" s="113"/>
      <c r="BV883" s="113"/>
      <c r="BW883" s="113"/>
      <c r="BX883" s="113"/>
      <c r="BY883" s="113"/>
      <c r="BZ883" s="113"/>
      <c r="CA883" s="113"/>
      <c r="CB883" s="113"/>
      <c r="CC883" s="113"/>
      <c r="CD883" s="113"/>
      <c r="CE883" s="113"/>
      <c r="CF883" s="113"/>
      <c r="CG883" s="113"/>
      <c r="CH883" s="113"/>
      <c r="CI883" s="113"/>
      <c r="CJ883" s="113"/>
      <c r="CK883" s="113"/>
      <c r="CL883" s="113"/>
      <c r="CM883" s="113"/>
    </row>
    <row r="884" spans="6:91" x14ac:dyDescent="0.25">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3"/>
      <c r="AL884" s="113"/>
      <c r="AM884" s="113"/>
      <c r="AN884" s="113"/>
      <c r="AO884" s="113"/>
      <c r="AP884" s="113"/>
      <c r="AQ884" s="113"/>
      <c r="AR884" s="113"/>
      <c r="AS884" s="113"/>
      <c r="AT884" s="113"/>
      <c r="AU884" s="113"/>
      <c r="AV884" s="113"/>
      <c r="AW884" s="113"/>
      <c r="AX884" s="113"/>
      <c r="AY884" s="113"/>
      <c r="AZ884" s="113"/>
      <c r="BA884" s="113"/>
      <c r="BB884" s="113"/>
      <c r="BC884" s="113"/>
      <c r="BD884" s="113"/>
      <c r="BE884" s="113"/>
      <c r="BF884" s="113"/>
      <c r="BG884" s="113"/>
      <c r="BH884" s="113"/>
      <c r="BI884" s="113"/>
      <c r="BJ884" s="113"/>
      <c r="BK884" s="113"/>
      <c r="BL884" s="113"/>
      <c r="BM884" s="113"/>
      <c r="BN884" s="113"/>
      <c r="BO884" s="113"/>
      <c r="BP884" s="113"/>
      <c r="BQ884" s="113"/>
      <c r="BR884" s="113"/>
      <c r="BS884" s="113"/>
      <c r="BT884" s="113"/>
      <c r="BU884" s="113"/>
      <c r="BV884" s="113"/>
      <c r="BW884" s="113"/>
      <c r="BX884" s="113"/>
      <c r="BY884" s="113"/>
      <c r="BZ884" s="113"/>
      <c r="CA884" s="113"/>
      <c r="CB884" s="113"/>
      <c r="CC884" s="113"/>
      <c r="CD884" s="113"/>
      <c r="CE884" s="113"/>
      <c r="CF884" s="113"/>
      <c r="CG884" s="113"/>
      <c r="CH884" s="113"/>
      <c r="CI884" s="113"/>
      <c r="CJ884" s="113"/>
      <c r="CK884" s="113"/>
      <c r="CL884" s="113"/>
      <c r="CM884" s="113"/>
    </row>
    <row r="885" spans="6:91" x14ac:dyDescent="0.25">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3"/>
      <c r="AL885" s="113"/>
      <c r="AM885" s="113"/>
      <c r="AN885" s="113"/>
      <c r="AO885" s="113"/>
      <c r="AP885" s="113"/>
      <c r="AQ885" s="113"/>
      <c r="AR885" s="113"/>
      <c r="AS885" s="113"/>
      <c r="AT885" s="113"/>
      <c r="AU885" s="113"/>
      <c r="AV885" s="113"/>
      <c r="AW885" s="113"/>
      <c r="AX885" s="113"/>
      <c r="AY885" s="113"/>
      <c r="AZ885" s="113"/>
      <c r="BA885" s="113"/>
      <c r="BB885" s="113"/>
      <c r="BC885" s="113"/>
      <c r="BD885" s="113"/>
      <c r="BE885" s="113"/>
      <c r="BF885" s="113"/>
      <c r="BG885" s="113"/>
      <c r="BH885" s="113"/>
      <c r="BI885" s="113"/>
      <c r="BJ885" s="113"/>
      <c r="BK885" s="113"/>
      <c r="BL885" s="113"/>
      <c r="BM885" s="113"/>
      <c r="BN885" s="113"/>
      <c r="BO885" s="113"/>
      <c r="BP885" s="113"/>
      <c r="BQ885" s="113"/>
      <c r="BR885" s="113"/>
      <c r="BS885" s="113"/>
      <c r="BT885" s="113"/>
      <c r="BU885" s="113"/>
      <c r="BV885" s="113"/>
      <c r="BW885" s="113"/>
      <c r="BX885" s="113"/>
      <c r="BY885" s="113"/>
      <c r="BZ885" s="113"/>
      <c r="CA885" s="113"/>
      <c r="CB885" s="113"/>
      <c r="CC885" s="113"/>
      <c r="CD885" s="113"/>
      <c r="CE885" s="113"/>
      <c r="CF885" s="113"/>
      <c r="CG885" s="113"/>
      <c r="CH885" s="113"/>
      <c r="CI885" s="113"/>
      <c r="CJ885" s="113"/>
      <c r="CK885" s="113"/>
      <c r="CL885" s="113"/>
      <c r="CM885" s="113"/>
    </row>
    <row r="886" spans="6:91" x14ac:dyDescent="0.25">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3"/>
      <c r="AL886" s="113"/>
      <c r="AM886" s="113"/>
      <c r="AN886" s="113"/>
      <c r="AO886" s="113"/>
      <c r="AP886" s="113"/>
      <c r="AQ886" s="113"/>
      <c r="AR886" s="113"/>
      <c r="AS886" s="113"/>
      <c r="AT886" s="113"/>
      <c r="AU886" s="113"/>
      <c r="AV886" s="113"/>
      <c r="AW886" s="113"/>
      <c r="AX886" s="113"/>
      <c r="AY886" s="113"/>
      <c r="AZ886" s="113"/>
      <c r="BA886" s="113"/>
      <c r="BB886" s="113"/>
      <c r="BC886" s="113"/>
      <c r="BD886" s="113"/>
      <c r="BE886" s="113"/>
      <c r="BF886" s="113"/>
      <c r="BG886" s="113"/>
      <c r="BH886" s="113"/>
      <c r="BI886" s="113"/>
      <c r="BJ886" s="113"/>
      <c r="BK886" s="113"/>
      <c r="BL886" s="113"/>
      <c r="BM886" s="113"/>
      <c r="BN886" s="113"/>
      <c r="BO886" s="113"/>
      <c r="BP886" s="113"/>
      <c r="BQ886" s="113"/>
      <c r="BR886" s="113"/>
      <c r="BS886" s="113"/>
      <c r="BT886" s="113"/>
      <c r="BU886" s="113"/>
      <c r="BV886" s="113"/>
      <c r="BW886" s="113"/>
      <c r="BX886" s="113"/>
      <c r="BY886" s="113"/>
      <c r="BZ886" s="113"/>
      <c r="CA886" s="113"/>
      <c r="CB886" s="113"/>
      <c r="CC886" s="113"/>
      <c r="CD886" s="113"/>
      <c r="CE886" s="113"/>
      <c r="CF886" s="113"/>
      <c r="CG886" s="113"/>
      <c r="CH886" s="113"/>
      <c r="CI886" s="113"/>
      <c r="CJ886" s="113"/>
      <c r="CK886" s="113"/>
      <c r="CL886" s="113"/>
      <c r="CM886" s="113"/>
    </row>
    <row r="887" spans="6:91" x14ac:dyDescent="0.25">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3"/>
      <c r="AL887" s="113"/>
      <c r="AM887" s="113"/>
      <c r="AN887" s="113"/>
      <c r="AO887" s="113"/>
      <c r="AP887" s="113"/>
      <c r="AQ887" s="113"/>
      <c r="AR887" s="113"/>
      <c r="AS887" s="113"/>
      <c r="AT887" s="113"/>
      <c r="AU887" s="113"/>
      <c r="AV887" s="113"/>
      <c r="AW887" s="113"/>
      <c r="AX887" s="113"/>
      <c r="AY887" s="113"/>
      <c r="AZ887" s="113"/>
      <c r="BA887" s="113"/>
      <c r="BB887" s="113"/>
      <c r="BC887" s="113"/>
      <c r="BD887" s="113"/>
      <c r="BE887" s="113"/>
      <c r="BF887" s="113"/>
      <c r="BG887" s="113"/>
      <c r="BH887" s="113"/>
      <c r="BI887" s="113"/>
      <c r="BJ887" s="113"/>
      <c r="BK887" s="113"/>
      <c r="BL887" s="113"/>
      <c r="BM887" s="113"/>
      <c r="BN887" s="113"/>
      <c r="BO887" s="113"/>
      <c r="BP887" s="113"/>
      <c r="BQ887" s="113"/>
      <c r="BR887" s="113"/>
      <c r="BS887" s="113"/>
      <c r="BT887" s="113"/>
      <c r="BU887" s="113"/>
      <c r="BV887" s="113"/>
      <c r="BW887" s="113"/>
      <c r="BX887" s="113"/>
      <c r="BY887" s="113"/>
      <c r="BZ887" s="113"/>
      <c r="CA887" s="113"/>
      <c r="CB887" s="113"/>
      <c r="CC887" s="113"/>
      <c r="CD887" s="113"/>
      <c r="CE887" s="113"/>
      <c r="CF887" s="113"/>
      <c r="CG887" s="113"/>
      <c r="CH887" s="113"/>
      <c r="CI887" s="113"/>
      <c r="CJ887" s="113"/>
      <c r="CK887" s="113"/>
      <c r="CL887" s="113"/>
      <c r="CM887" s="113"/>
    </row>
    <row r="888" spans="6:91" x14ac:dyDescent="0.25">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3"/>
      <c r="AL888" s="113"/>
      <c r="AM888" s="113"/>
      <c r="AN888" s="113"/>
      <c r="AO888" s="113"/>
      <c r="AP888" s="113"/>
      <c r="AQ888" s="113"/>
      <c r="AR888" s="113"/>
      <c r="AS888" s="113"/>
      <c r="AT888" s="113"/>
      <c r="AU888" s="113"/>
      <c r="AV888" s="113"/>
      <c r="AW888" s="113"/>
      <c r="AX888" s="113"/>
      <c r="AY888" s="113"/>
      <c r="AZ888" s="113"/>
      <c r="BA888" s="113"/>
      <c r="BB888" s="113"/>
      <c r="BC888" s="113"/>
      <c r="BD888" s="113"/>
      <c r="BE888" s="113"/>
      <c r="BF888" s="113"/>
      <c r="BG888" s="113"/>
      <c r="BH888" s="113"/>
      <c r="BI888" s="113"/>
      <c r="BJ888" s="113"/>
      <c r="BK888" s="113"/>
      <c r="BL888" s="113"/>
      <c r="BM888" s="113"/>
      <c r="BN888" s="113"/>
      <c r="BO888" s="113"/>
      <c r="BP888" s="113"/>
      <c r="BQ888" s="113"/>
      <c r="BR888" s="113"/>
      <c r="BS888" s="113"/>
      <c r="BT888" s="113"/>
      <c r="BU888" s="113"/>
      <c r="BV888" s="113"/>
      <c r="BW888" s="113"/>
      <c r="BX888" s="113"/>
      <c r="BY888" s="113"/>
      <c r="BZ888" s="113"/>
      <c r="CA888" s="113"/>
      <c r="CB888" s="113"/>
      <c r="CC888" s="113"/>
      <c r="CD888" s="113"/>
      <c r="CE888" s="113"/>
      <c r="CF888" s="113"/>
      <c r="CG888" s="113"/>
      <c r="CH888" s="113"/>
      <c r="CI888" s="113"/>
      <c r="CJ888" s="113"/>
      <c r="CK888" s="113"/>
      <c r="CL888" s="113"/>
      <c r="CM888" s="113"/>
    </row>
    <row r="889" spans="6:91" x14ac:dyDescent="0.25">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3"/>
      <c r="AL889" s="113"/>
      <c r="AM889" s="113"/>
      <c r="AN889" s="113"/>
      <c r="AO889" s="113"/>
      <c r="AP889" s="113"/>
      <c r="AQ889" s="113"/>
      <c r="AR889" s="113"/>
      <c r="AS889" s="113"/>
      <c r="AT889" s="113"/>
      <c r="AU889" s="113"/>
      <c r="AV889" s="113"/>
      <c r="AW889" s="113"/>
      <c r="AX889" s="113"/>
      <c r="AY889" s="113"/>
      <c r="AZ889" s="113"/>
      <c r="BA889" s="113"/>
      <c r="BB889" s="113"/>
      <c r="BC889" s="113"/>
      <c r="BD889" s="113"/>
      <c r="BE889" s="113"/>
      <c r="BF889" s="113"/>
      <c r="BG889" s="113"/>
      <c r="BH889" s="113"/>
      <c r="BI889" s="113"/>
      <c r="BJ889" s="113"/>
      <c r="BK889" s="113"/>
      <c r="BL889" s="113"/>
      <c r="BM889" s="113"/>
      <c r="BN889" s="113"/>
      <c r="BO889" s="113"/>
      <c r="BP889" s="113"/>
      <c r="BQ889" s="113"/>
      <c r="BR889" s="113"/>
      <c r="BS889" s="113"/>
      <c r="BT889" s="113"/>
      <c r="BU889" s="113"/>
      <c r="BV889" s="113"/>
      <c r="BW889" s="113"/>
      <c r="BX889" s="113"/>
      <c r="BY889" s="113"/>
      <c r="BZ889" s="113"/>
      <c r="CA889" s="113"/>
      <c r="CB889" s="113"/>
      <c r="CC889" s="113"/>
      <c r="CD889" s="113"/>
      <c r="CE889" s="113"/>
      <c r="CF889" s="113"/>
      <c r="CG889" s="113"/>
      <c r="CH889" s="113"/>
      <c r="CI889" s="113"/>
      <c r="CJ889" s="113"/>
      <c r="CK889" s="113"/>
      <c r="CL889" s="113"/>
      <c r="CM889" s="113"/>
    </row>
    <row r="890" spans="6:91" x14ac:dyDescent="0.25">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3"/>
      <c r="AL890" s="113"/>
      <c r="AM890" s="113"/>
      <c r="AN890" s="113"/>
      <c r="AO890" s="113"/>
      <c r="AP890" s="113"/>
      <c r="AQ890" s="113"/>
      <c r="AR890" s="113"/>
      <c r="AS890" s="113"/>
      <c r="AT890" s="113"/>
      <c r="AU890" s="113"/>
      <c r="AV890" s="113"/>
      <c r="AW890" s="113"/>
      <c r="AX890" s="113"/>
      <c r="AY890" s="113"/>
      <c r="AZ890" s="113"/>
      <c r="BA890" s="113"/>
      <c r="BB890" s="113"/>
      <c r="BC890" s="113"/>
      <c r="BD890" s="113"/>
      <c r="BE890" s="113"/>
      <c r="BF890" s="113"/>
      <c r="BG890" s="113"/>
      <c r="BH890" s="113"/>
      <c r="BI890" s="113"/>
      <c r="BJ890" s="113"/>
      <c r="BK890" s="113"/>
      <c r="BL890" s="113"/>
      <c r="BM890" s="113"/>
      <c r="BN890" s="113"/>
      <c r="BO890" s="113"/>
      <c r="BP890" s="113"/>
      <c r="BQ890" s="113"/>
      <c r="BR890" s="113"/>
      <c r="BS890" s="113"/>
      <c r="BT890" s="113"/>
      <c r="BU890" s="113"/>
      <c r="BV890" s="113"/>
      <c r="BW890" s="113"/>
      <c r="BX890" s="113"/>
      <c r="BY890" s="113"/>
      <c r="BZ890" s="113"/>
      <c r="CA890" s="113"/>
      <c r="CB890" s="113"/>
      <c r="CC890" s="113"/>
      <c r="CD890" s="113"/>
      <c r="CE890" s="113"/>
      <c r="CF890" s="113"/>
      <c r="CG890" s="113"/>
      <c r="CH890" s="113"/>
      <c r="CI890" s="113"/>
      <c r="CJ890" s="113"/>
      <c r="CK890" s="113"/>
      <c r="CL890" s="113"/>
      <c r="CM890" s="113"/>
    </row>
    <row r="891" spans="6:91" x14ac:dyDescent="0.25">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3"/>
      <c r="AL891" s="113"/>
      <c r="AM891" s="113"/>
      <c r="AN891" s="113"/>
      <c r="AO891" s="113"/>
      <c r="AP891" s="113"/>
      <c r="AQ891" s="113"/>
      <c r="AR891" s="113"/>
      <c r="AS891" s="113"/>
      <c r="AT891" s="113"/>
      <c r="AU891" s="113"/>
      <c r="AV891" s="113"/>
      <c r="AW891" s="113"/>
      <c r="AX891" s="113"/>
      <c r="AY891" s="113"/>
      <c r="AZ891" s="113"/>
      <c r="BA891" s="113"/>
      <c r="BB891" s="113"/>
      <c r="BC891" s="113"/>
      <c r="BD891" s="113"/>
      <c r="BE891" s="113"/>
      <c r="BF891" s="113"/>
      <c r="BG891" s="113"/>
      <c r="BH891" s="113"/>
      <c r="BI891" s="113"/>
      <c r="BJ891" s="113"/>
      <c r="BK891" s="113"/>
      <c r="BL891" s="113"/>
      <c r="BM891" s="113"/>
      <c r="BN891" s="113"/>
      <c r="BO891" s="113"/>
      <c r="BP891" s="113"/>
      <c r="BQ891" s="113"/>
      <c r="BR891" s="113"/>
      <c r="BS891" s="113"/>
      <c r="BT891" s="113"/>
      <c r="BU891" s="113"/>
      <c r="BV891" s="113"/>
      <c r="BW891" s="113"/>
      <c r="BX891" s="113"/>
      <c r="BY891" s="113"/>
      <c r="BZ891" s="113"/>
      <c r="CA891" s="113"/>
      <c r="CB891" s="113"/>
      <c r="CC891" s="113"/>
      <c r="CD891" s="113"/>
      <c r="CE891" s="113"/>
      <c r="CF891" s="113"/>
      <c r="CG891" s="113"/>
      <c r="CH891" s="113"/>
      <c r="CI891" s="113"/>
      <c r="CJ891" s="113"/>
      <c r="CK891" s="113"/>
      <c r="CL891" s="113"/>
      <c r="CM891" s="113"/>
    </row>
    <row r="892" spans="6:91" x14ac:dyDescent="0.25">
      <c r="F892" s="113"/>
      <c r="G892" s="113"/>
      <c r="H892" s="113"/>
      <c r="I892" s="113"/>
      <c r="J892" s="113"/>
      <c r="K892" s="113"/>
      <c r="L892" s="113"/>
      <c r="M892" s="113"/>
      <c r="N892" s="113"/>
      <c r="O892" s="113"/>
      <c r="P892" s="113"/>
      <c r="Q892" s="113"/>
      <c r="R892" s="113"/>
      <c r="S892" s="113"/>
      <c r="T892" s="113"/>
      <c r="U892" s="113"/>
      <c r="V892" s="113"/>
      <c r="W892" s="113"/>
      <c r="X892" s="113"/>
      <c r="Y892" s="113"/>
      <c r="Z892" s="113"/>
      <c r="AA892" s="113"/>
      <c r="AB892" s="113"/>
      <c r="AC892" s="113"/>
      <c r="AD892" s="113"/>
      <c r="AE892" s="113"/>
      <c r="AF892" s="113"/>
      <c r="AG892" s="113"/>
      <c r="AH892" s="113"/>
      <c r="AI892" s="113"/>
      <c r="AJ892" s="113"/>
      <c r="AK892" s="113"/>
      <c r="AL892" s="113"/>
      <c r="AM892" s="113"/>
      <c r="AN892" s="113"/>
      <c r="AO892" s="113"/>
      <c r="AP892" s="113"/>
      <c r="AQ892" s="113"/>
      <c r="AR892" s="113"/>
      <c r="AS892" s="113"/>
      <c r="AT892" s="113"/>
      <c r="AU892" s="113"/>
      <c r="AV892" s="113"/>
      <c r="AW892" s="113"/>
      <c r="AX892" s="113"/>
      <c r="AY892" s="113"/>
      <c r="AZ892" s="113"/>
      <c r="BA892" s="113"/>
      <c r="BB892" s="113"/>
      <c r="BC892" s="113"/>
      <c r="BD892" s="113"/>
      <c r="BE892" s="113"/>
      <c r="BF892" s="113"/>
      <c r="BG892" s="113"/>
      <c r="BH892" s="113"/>
      <c r="BI892" s="113"/>
      <c r="BJ892" s="113"/>
      <c r="BK892" s="113"/>
      <c r="BL892" s="113"/>
      <c r="BM892" s="113"/>
      <c r="BN892" s="113"/>
      <c r="BO892" s="113"/>
      <c r="BP892" s="113"/>
      <c r="BQ892" s="113"/>
      <c r="BR892" s="113"/>
      <c r="BS892" s="113"/>
      <c r="BT892" s="113"/>
      <c r="BU892" s="113"/>
      <c r="BV892" s="113"/>
      <c r="BW892" s="113"/>
      <c r="BX892" s="113"/>
      <c r="BY892" s="113"/>
      <c r="BZ892" s="113"/>
      <c r="CA892" s="113"/>
      <c r="CB892" s="113"/>
      <c r="CC892" s="113"/>
      <c r="CD892" s="113"/>
      <c r="CE892" s="113"/>
      <c r="CF892" s="113"/>
      <c r="CG892" s="113"/>
      <c r="CH892" s="113"/>
      <c r="CI892" s="113"/>
      <c r="CJ892" s="113"/>
      <c r="CK892" s="113"/>
      <c r="CL892" s="113"/>
      <c r="CM892" s="113"/>
    </row>
    <row r="893" spans="6:91" x14ac:dyDescent="0.25">
      <c r="F893" s="113"/>
      <c r="G893" s="113"/>
      <c r="H893" s="113"/>
      <c r="I893" s="113"/>
      <c r="J893" s="113"/>
      <c r="K893" s="113"/>
      <c r="L893" s="113"/>
      <c r="M893" s="113"/>
      <c r="N893" s="113"/>
      <c r="O893" s="113"/>
      <c r="P893" s="113"/>
      <c r="Q893" s="113"/>
      <c r="R893" s="113"/>
      <c r="S893" s="113"/>
      <c r="T893" s="113"/>
      <c r="U893" s="113"/>
      <c r="V893" s="113"/>
      <c r="W893" s="113"/>
      <c r="X893" s="113"/>
      <c r="Y893" s="113"/>
      <c r="Z893" s="113"/>
      <c r="AA893" s="113"/>
      <c r="AB893" s="113"/>
      <c r="AC893" s="113"/>
      <c r="AD893" s="113"/>
      <c r="AE893" s="113"/>
      <c r="AF893" s="113"/>
      <c r="AG893" s="113"/>
      <c r="AH893" s="113"/>
      <c r="AI893" s="113"/>
      <c r="AJ893" s="113"/>
      <c r="AK893" s="113"/>
      <c r="AL893" s="113"/>
      <c r="AM893" s="113"/>
      <c r="AN893" s="113"/>
      <c r="AO893" s="113"/>
      <c r="AP893" s="113"/>
      <c r="AQ893" s="113"/>
      <c r="AR893" s="113"/>
      <c r="AS893" s="113"/>
      <c r="AT893" s="113"/>
      <c r="AU893" s="113"/>
      <c r="AV893" s="113"/>
      <c r="AW893" s="113"/>
      <c r="AX893" s="113"/>
      <c r="AY893" s="113"/>
      <c r="AZ893" s="113"/>
      <c r="BA893" s="113"/>
      <c r="BB893" s="113"/>
      <c r="BC893" s="113"/>
      <c r="BD893" s="113"/>
      <c r="BE893" s="113"/>
      <c r="BF893" s="113"/>
      <c r="BG893" s="113"/>
      <c r="BH893" s="113"/>
      <c r="BI893" s="113"/>
      <c r="BJ893" s="113"/>
      <c r="BK893" s="113"/>
      <c r="BL893" s="113"/>
      <c r="BM893" s="113"/>
      <c r="BN893" s="113"/>
      <c r="BO893" s="113"/>
      <c r="BP893" s="113"/>
      <c r="BQ893" s="113"/>
      <c r="BR893" s="113"/>
      <c r="BS893" s="113"/>
      <c r="BT893" s="113"/>
      <c r="BU893" s="113"/>
      <c r="BV893" s="113"/>
      <c r="BW893" s="113"/>
      <c r="BX893" s="113"/>
      <c r="BY893" s="113"/>
      <c r="BZ893" s="113"/>
      <c r="CA893" s="113"/>
      <c r="CB893" s="113"/>
      <c r="CC893" s="113"/>
      <c r="CD893" s="113"/>
      <c r="CE893" s="113"/>
      <c r="CF893" s="113"/>
      <c r="CG893" s="113"/>
      <c r="CH893" s="113"/>
      <c r="CI893" s="113"/>
      <c r="CJ893" s="113"/>
      <c r="CK893" s="113"/>
      <c r="CL893" s="113"/>
      <c r="CM893" s="113"/>
    </row>
    <row r="894" spans="6:91" x14ac:dyDescent="0.25">
      <c r="F894" s="113"/>
      <c r="G894" s="113"/>
      <c r="H894" s="113"/>
      <c r="I894" s="113"/>
      <c r="J894" s="113"/>
      <c r="K894" s="113"/>
      <c r="L894" s="113"/>
      <c r="M894" s="113"/>
      <c r="N894" s="113"/>
      <c r="O894" s="113"/>
      <c r="P894" s="113"/>
      <c r="Q894" s="113"/>
      <c r="R894" s="113"/>
      <c r="S894" s="113"/>
      <c r="T894" s="113"/>
      <c r="U894" s="113"/>
      <c r="V894" s="113"/>
      <c r="W894" s="113"/>
      <c r="X894" s="113"/>
      <c r="Y894" s="113"/>
      <c r="Z894" s="113"/>
      <c r="AA894" s="113"/>
      <c r="AB894" s="113"/>
      <c r="AC894" s="113"/>
      <c r="AD894" s="113"/>
      <c r="AE894" s="113"/>
      <c r="AF894" s="113"/>
      <c r="AG894" s="113"/>
      <c r="AH894" s="113"/>
      <c r="AI894" s="113"/>
      <c r="AJ894" s="113"/>
      <c r="AK894" s="113"/>
      <c r="AL894" s="113"/>
      <c r="AM894" s="113"/>
      <c r="AN894" s="113"/>
      <c r="AO894" s="113"/>
      <c r="AP894" s="113"/>
      <c r="AQ894" s="113"/>
      <c r="AR894" s="113"/>
      <c r="AS894" s="113"/>
      <c r="AT894" s="113"/>
      <c r="AU894" s="113"/>
      <c r="AV894" s="113"/>
      <c r="AW894" s="113"/>
      <c r="AX894" s="113"/>
      <c r="AY894" s="113"/>
      <c r="AZ894" s="113"/>
      <c r="BA894" s="113"/>
      <c r="BB894" s="113"/>
      <c r="BC894" s="113"/>
      <c r="BD894" s="113"/>
      <c r="BE894" s="113"/>
      <c r="BF894" s="113"/>
      <c r="BG894" s="113"/>
      <c r="BH894" s="113"/>
      <c r="BI894" s="113"/>
      <c r="BJ894" s="113"/>
      <c r="BK894" s="113"/>
      <c r="BL894" s="113"/>
      <c r="BM894" s="113"/>
      <c r="BN894" s="113"/>
      <c r="BO894" s="113"/>
      <c r="BP894" s="113"/>
      <c r="BQ894" s="113"/>
      <c r="BR894" s="113"/>
      <c r="BS894" s="113"/>
      <c r="BT894" s="113"/>
      <c r="BU894" s="113"/>
      <c r="BV894" s="113"/>
      <c r="BW894" s="113"/>
      <c r="BX894" s="113"/>
      <c r="BY894" s="113"/>
      <c r="BZ894" s="113"/>
      <c r="CA894" s="113"/>
      <c r="CB894" s="113"/>
      <c r="CC894" s="113"/>
      <c r="CD894" s="113"/>
      <c r="CE894" s="113"/>
      <c r="CF894" s="113"/>
      <c r="CG894" s="113"/>
      <c r="CH894" s="113"/>
      <c r="CI894" s="113"/>
      <c r="CJ894" s="113"/>
      <c r="CK894" s="113"/>
      <c r="CL894" s="113"/>
      <c r="CM894" s="113"/>
    </row>
    <row r="895" spans="6:91" x14ac:dyDescent="0.25">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3"/>
      <c r="AL895" s="113"/>
      <c r="AM895" s="113"/>
      <c r="AN895" s="113"/>
      <c r="AO895" s="113"/>
      <c r="AP895" s="113"/>
      <c r="AQ895" s="113"/>
      <c r="AR895" s="113"/>
      <c r="AS895" s="113"/>
      <c r="AT895" s="113"/>
      <c r="AU895" s="113"/>
      <c r="AV895" s="113"/>
      <c r="AW895" s="113"/>
      <c r="AX895" s="113"/>
      <c r="AY895" s="113"/>
      <c r="AZ895" s="113"/>
      <c r="BA895" s="113"/>
      <c r="BB895" s="113"/>
      <c r="BC895" s="113"/>
      <c r="BD895" s="113"/>
      <c r="BE895" s="113"/>
      <c r="BF895" s="113"/>
      <c r="BG895" s="113"/>
      <c r="BH895" s="113"/>
      <c r="BI895" s="113"/>
      <c r="BJ895" s="113"/>
      <c r="BK895" s="113"/>
      <c r="BL895" s="113"/>
      <c r="BM895" s="113"/>
      <c r="BN895" s="113"/>
      <c r="BO895" s="113"/>
      <c r="BP895" s="113"/>
      <c r="BQ895" s="113"/>
      <c r="BR895" s="113"/>
      <c r="BS895" s="113"/>
      <c r="BT895" s="113"/>
      <c r="BU895" s="113"/>
      <c r="BV895" s="113"/>
      <c r="BW895" s="113"/>
      <c r="BX895" s="113"/>
      <c r="BY895" s="113"/>
      <c r="BZ895" s="113"/>
      <c r="CA895" s="113"/>
      <c r="CB895" s="113"/>
      <c r="CC895" s="113"/>
      <c r="CD895" s="113"/>
      <c r="CE895" s="113"/>
      <c r="CF895" s="113"/>
      <c r="CG895" s="113"/>
      <c r="CH895" s="113"/>
      <c r="CI895" s="113"/>
      <c r="CJ895" s="113"/>
      <c r="CK895" s="113"/>
      <c r="CL895" s="113"/>
      <c r="CM895" s="113"/>
    </row>
    <row r="896" spans="6:91" x14ac:dyDescent="0.25">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3"/>
      <c r="AL896" s="113"/>
      <c r="AM896" s="113"/>
      <c r="AN896" s="113"/>
      <c r="AO896" s="113"/>
      <c r="AP896" s="113"/>
      <c r="AQ896" s="113"/>
      <c r="AR896" s="113"/>
      <c r="AS896" s="113"/>
      <c r="AT896" s="113"/>
      <c r="AU896" s="113"/>
      <c r="AV896" s="113"/>
      <c r="AW896" s="113"/>
      <c r="AX896" s="113"/>
      <c r="AY896" s="113"/>
      <c r="AZ896" s="113"/>
      <c r="BA896" s="113"/>
      <c r="BB896" s="113"/>
      <c r="BC896" s="113"/>
      <c r="BD896" s="113"/>
      <c r="BE896" s="113"/>
      <c r="BF896" s="113"/>
      <c r="BG896" s="113"/>
      <c r="BH896" s="113"/>
      <c r="BI896" s="113"/>
      <c r="BJ896" s="113"/>
      <c r="BK896" s="113"/>
      <c r="BL896" s="113"/>
      <c r="BM896" s="113"/>
      <c r="BN896" s="113"/>
      <c r="BO896" s="113"/>
      <c r="BP896" s="113"/>
      <c r="BQ896" s="113"/>
      <c r="BR896" s="113"/>
      <c r="BS896" s="113"/>
      <c r="BT896" s="113"/>
      <c r="BU896" s="113"/>
      <c r="BV896" s="113"/>
      <c r="BW896" s="113"/>
      <c r="BX896" s="113"/>
      <c r="BY896" s="113"/>
      <c r="BZ896" s="113"/>
      <c r="CA896" s="113"/>
      <c r="CB896" s="113"/>
      <c r="CC896" s="113"/>
      <c r="CD896" s="113"/>
      <c r="CE896" s="113"/>
      <c r="CF896" s="113"/>
      <c r="CG896" s="113"/>
      <c r="CH896" s="113"/>
      <c r="CI896" s="113"/>
      <c r="CJ896" s="113"/>
      <c r="CK896" s="113"/>
      <c r="CL896" s="113"/>
      <c r="CM896" s="113"/>
    </row>
    <row r="897" spans="6:91" x14ac:dyDescent="0.25">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3"/>
      <c r="AL897" s="113"/>
      <c r="AM897" s="113"/>
      <c r="AN897" s="113"/>
      <c r="AO897" s="113"/>
      <c r="AP897" s="113"/>
      <c r="AQ897" s="113"/>
      <c r="AR897" s="113"/>
      <c r="AS897" s="113"/>
      <c r="AT897" s="113"/>
      <c r="AU897" s="113"/>
      <c r="AV897" s="113"/>
      <c r="AW897" s="113"/>
      <c r="AX897" s="113"/>
      <c r="AY897" s="113"/>
      <c r="AZ897" s="113"/>
      <c r="BA897" s="113"/>
      <c r="BB897" s="113"/>
      <c r="BC897" s="113"/>
      <c r="BD897" s="113"/>
      <c r="BE897" s="113"/>
      <c r="BF897" s="113"/>
      <c r="BG897" s="113"/>
      <c r="BH897" s="113"/>
      <c r="BI897" s="113"/>
      <c r="BJ897" s="113"/>
      <c r="BK897" s="113"/>
      <c r="BL897" s="113"/>
      <c r="BM897" s="113"/>
      <c r="BN897" s="113"/>
      <c r="BO897" s="113"/>
      <c r="BP897" s="113"/>
      <c r="BQ897" s="113"/>
      <c r="BR897" s="113"/>
      <c r="BS897" s="113"/>
      <c r="BT897" s="113"/>
      <c r="BU897" s="113"/>
      <c r="BV897" s="113"/>
      <c r="BW897" s="113"/>
      <c r="BX897" s="113"/>
      <c r="BY897" s="113"/>
      <c r="BZ897" s="113"/>
      <c r="CA897" s="113"/>
      <c r="CB897" s="113"/>
      <c r="CC897" s="113"/>
      <c r="CD897" s="113"/>
      <c r="CE897" s="113"/>
      <c r="CF897" s="113"/>
      <c r="CG897" s="113"/>
      <c r="CH897" s="113"/>
      <c r="CI897" s="113"/>
      <c r="CJ897" s="113"/>
      <c r="CK897" s="113"/>
      <c r="CL897" s="113"/>
      <c r="CM897" s="113"/>
    </row>
    <row r="898" spans="6:91" x14ac:dyDescent="0.25">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3"/>
      <c r="AL898" s="113"/>
      <c r="AM898" s="113"/>
      <c r="AN898" s="113"/>
      <c r="AO898" s="113"/>
      <c r="AP898" s="113"/>
      <c r="AQ898" s="113"/>
      <c r="AR898" s="113"/>
      <c r="AS898" s="113"/>
      <c r="AT898" s="113"/>
      <c r="AU898" s="113"/>
      <c r="AV898" s="113"/>
      <c r="AW898" s="113"/>
      <c r="AX898" s="113"/>
      <c r="AY898" s="113"/>
      <c r="AZ898" s="113"/>
      <c r="BA898" s="113"/>
      <c r="BB898" s="113"/>
      <c r="BC898" s="113"/>
      <c r="BD898" s="113"/>
      <c r="BE898" s="113"/>
      <c r="BF898" s="113"/>
      <c r="BG898" s="113"/>
      <c r="BH898" s="113"/>
      <c r="BI898" s="113"/>
      <c r="BJ898" s="113"/>
      <c r="BK898" s="113"/>
      <c r="BL898" s="113"/>
      <c r="BM898" s="113"/>
      <c r="BN898" s="113"/>
      <c r="BO898" s="113"/>
      <c r="BP898" s="113"/>
      <c r="BQ898" s="113"/>
      <c r="BR898" s="113"/>
      <c r="BS898" s="113"/>
      <c r="BT898" s="113"/>
      <c r="BU898" s="113"/>
      <c r="BV898" s="113"/>
      <c r="BW898" s="113"/>
      <c r="BX898" s="113"/>
      <c r="BY898" s="113"/>
      <c r="BZ898" s="113"/>
      <c r="CA898" s="113"/>
      <c r="CB898" s="113"/>
      <c r="CC898" s="113"/>
      <c r="CD898" s="113"/>
      <c r="CE898" s="113"/>
      <c r="CF898" s="113"/>
      <c r="CG898" s="113"/>
      <c r="CH898" s="113"/>
      <c r="CI898" s="113"/>
      <c r="CJ898" s="113"/>
      <c r="CK898" s="113"/>
      <c r="CL898" s="113"/>
      <c r="CM898" s="113"/>
    </row>
    <row r="899" spans="6:91" x14ac:dyDescent="0.25">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3"/>
      <c r="AL899" s="113"/>
      <c r="AM899" s="113"/>
      <c r="AN899" s="113"/>
      <c r="AO899" s="113"/>
      <c r="AP899" s="113"/>
      <c r="AQ899" s="113"/>
      <c r="AR899" s="113"/>
      <c r="AS899" s="113"/>
      <c r="AT899" s="113"/>
      <c r="AU899" s="113"/>
      <c r="AV899" s="113"/>
      <c r="AW899" s="113"/>
      <c r="AX899" s="113"/>
      <c r="AY899" s="113"/>
      <c r="AZ899" s="113"/>
      <c r="BA899" s="113"/>
      <c r="BB899" s="113"/>
      <c r="BC899" s="113"/>
      <c r="BD899" s="113"/>
      <c r="BE899" s="113"/>
      <c r="BF899" s="113"/>
      <c r="BG899" s="113"/>
      <c r="BH899" s="113"/>
      <c r="BI899" s="113"/>
      <c r="BJ899" s="113"/>
      <c r="BK899" s="113"/>
      <c r="BL899" s="113"/>
      <c r="BM899" s="113"/>
      <c r="BN899" s="113"/>
      <c r="BO899" s="113"/>
      <c r="BP899" s="113"/>
      <c r="BQ899" s="113"/>
      <c r="BR899" s="113"/>
      <c r="BS899" s="113"/>
      <c r="BT899" s="113"/>
      <c r="BU899" s="113"/>
      <c r="BV899" s="113"/>
      <c r="BW899" s="113"/>
      <c r="BX899" s="113"/>
      <c r="BY899" s="113"/>
      <c r="BZ899" s="113"/>
      <c r="CA899" s="113"/>
      <c r="CB899" s="113"/>
      <c r="CC899" s="113"/>
      <c r="CD899" s="113"/>
      <c r="CE899" s="113"/>
      <c r="CF899" s="113"/>
      <c r="CG899" s="113"/>
      <c r="CH899" s="113"/>
      <c r="CI899" s="113"/>
      <c r="CJ899" s="113"/>
      <c r="CK899" s="113"/>
      <c r="CL899" s="113"/>
      <c r="CM899" s="113"/>
    </row>
    <row r="900" spans="6:91" x14ac:dyDescent="0.25">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3"/>
      <c r="AL900" s="113"/>
      <c r="AM900" s="113"/>
      <c r="AN900" s="113"/>
      <c r="AO900" s="113"/>
      <c r="AP900" s="113"/>
      <c r="AQ900" s="113"/>
      <c r="AR900" s="113"/>
      <c r="AS900" s="113"/>
      <c r="AT900" s="113"/>
      <c r="AU900" s="113"/>
      <c r="AV900" s="113"/>
      <c r="AW900" s="113"/>
      <c r="AX900" s="113"/>
      <c r="AY900" s="113"/>
      <c r="AZ900" s="113"/>
      <c r="BA900" s="113"/>
      <c r="BB900" s="113"/>
      <c r="BC900" s="113"/>
      <c r="BD900" s="113"/>
      <c r="BE900" s="113"/>
      <c r="BF900" s="113"/>
      <c r="BG900" s="113"/>
      <c r="BH900" s="113"/>
      <c r="BI900" s="113"/>
      <c r="BJ900" s="113"/>
      <c r="BK900" s="113"/>
      <c r="BL900" s="113"/>
      <c r="BM900" s="113"/>
      <c r="BN900" s="113"/>
      <c r="BO900" s="113"/>
      <c r="BP900" s="113"/>
      <c r="BQ900" s="113"/>
      <c r="BR900" s="113"/>
      <c r="BS900" s="113"/>
      <c r="BT900" s="113"/>
      <c r="BU900" s="113"/>
      <c r="BV900" s="113"/>
      <c r="BW900" s="113"/>
      <c r="BX900" s="113"/>
      <c r="BY900" s="113"/>
      <c r="BZ900" s="113"/>
      <c r="CA900" s="113"/>
      <c r="CB900" s="113"/>
      <c r="CC900" s="113"/>
      <c r="CD900" s="113"/>
      <c r="CE900" s="113"/>
      <c r="CF900" s="113"/>
      <c r="CG900" s="113"/>
      <c r="CH900" s="113"/>
      <c r="CI900" s="113"/>
      <c r="CJ900" s="113"/>
      <c r="CK900" s="113"/>
      <c r="CL900" s="113"/>
      <c r="CM900" s="113"/>
    </row>
    <row r="901" spans="6:91" x14ac:dyDescent="0.25">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3"/>
      <c r="AL901" s="113"/>
      <c r="AM901" s="113"/>
      <c r="AN901" s="113"/>
      <c r="AO901" s="113"/>
      <c r="AP901" s="113"/>
      <c r="AQ901" s="113"/>
      <c r="AR901" s="113"/>
      <c r="AS901" s="113"/>
      <c r="AT901" s="113"/>
      <c r="AU901" s="113"/>
      <c r="AV901" s="113"/>
      <c r="AW901" s="113"/>
      <c r="AX901" s="113"/>
      <c r="AY901" s="113"/>
      <c r="AZ901" s="113"/>
      <c r="BA901" s="113"/>
      <c r="BB901" s="113"/>
      <c r="BC901" s="113"/>
      <c r="BD901" s="113"/>
      <c r="BE901" s="113"/>
      <c r="BF901" s="113"/>
      <c r="BG901" s="113"/>
      <c r="BH901" s="113"/>
      <c r="BI901" s="113"/>
      <c r="BJ901" s="113"/>
      <c r="BK901" s="113"/>
      <c r="BL901" s="113"/>
      <c r="BM901" s="113"/>
      <c r="BN901" s="113"/>
      <c r="BO901" s="113"/>
      <c r="BP901" s="113"/>
      <c r="BQ901" s="113"/>
      <c r="BR901" s="113"/>
      <c r="BS901" s="113"/>
      <c r="BT901" s="113"/>
      <c r="BU901" s="113"/>
      <c r="BV901" s="113"/>
      <c r="BW901" s="113"/>
      <c r="BX901" s="113"/>
      <c r="BY901" s="113"/>
      <c r="BZ901" s="113"/>
      <c r="CA901" s="113"/>
      <c r="CB901" s="113"/>
      <c r="CC901" s="113"/>
      <c r="CD901" s="113"/>
      <c r="CE901" s="113"/>
      <c r="CF901" s="113"/>
      <c r="CG901" s="113"/>
      <c r="CH901" s="113"/>
      <c r="CI901" s="113"/>
      <c r="CJ901" s="113"/>
      <c r="CK901" s="113"/>
      <c r="CL901" s="113"/>
      <c r="CM901" s="113"/>
    </row>
    <row r="902" spans="6:91" x14ac:dyDescent="0.25">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3"/>
      <c r="AL902" s="113"/>
      <c r="AM902" s="113"/>
      <c r="AN902" s="113"/>
      <c r="AO902" s="113"/>
      <c r="AP902" s="113"/>
      <c r="AQ902" s="113"/>
      <c r="AR902" s="113"/>
      <c r="AS902" s="113"/>
      <c r="AT902" s="113"/>
      <c r="AU902" s="113"/>
      <c r="AV902" s="113"/>
      <c r="AW902" s="113"/>
      <c r="AX902" s="113"/>
      <c r="AY902" s="113"/>
      <c r="AZ902" s="113"/>
      <c r="BA902" s="113"/>
      <c r="BB902" s="113"/>
      <c r="BC902" s="113"/>
      <c r="BD902" s="113"/>
      <c r="BE902" s="113"/>
      <c r="BF902" s="113"/>
      <c r="BG902" s="113"/>
      <c r="BH902" s="113"/>
      <c r="BI902" s="113"/>
      <c r="BJ902" s="113"/>
      <c r="BK902" s="113"/>
      <c r="BL902" s="113"/>
      <c r="BM902" s="113"/>
      <c r="BN902" s="113"/>
      <c r="BO902" s="113"/>
      <c r="BP902" s="113"/>
      <c r="BQ902" s="113"/>
      <c r="BR902" s="113"/>
      <c r="BS902" s="113"/>
      <c r="BT902" s="113"/>
      <c r="BU902" s="113"/>
      <c r="BV902" s="113"/>
      <c r="BW902" s="113"/>
      <c r="BX902" s="113"/>
      <c r="BY902" s="113"/>
      <c r="BZ902" s="113"/>
      <c r="CA902" s="113"/>
      <c r="CB902" s="113"/>
      <c r="CC902" s="113"/>
      <c r="CD902" s="113"/>
      <c r="CE902" s="113"/>
      <c r="CF902" s="113"/>
      <c r="CG902" s="113"/>
      <c r="CH902" s="113"/>
      <c r="CI902" s="113"/>
      <c r="CJ902" s="113"/>
      <c r="CK902" s="113"/>
      <c r="CL902" s="113"/>
      <c r="CM902" s="113"/>
    </row>
    <row r="903" spans="6:91" x14ac:dyDescent="0.25">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3"/>
      <c r="AL903" s="113"/>
      <c r="AM903" s="113"/>
      <c r="AN903" s="113"/>
      <c r="AO903" s="113"/>
      <c r="AP903" s="113"/>
      <c r="AQ903" s="113"/>
      <c r="AR903" s="113"/>
      <c r="AS903" s="113"/>
      <c r="AT903" s="113"/>
      <c r="AU903" s="113"/>
      <c r="AV903" s="113"/>
      <c r="AW903" s="113"/>
      <c r="AX903" s="113"/>
      <c r="AY903" s="113"/>
      <c r="AZ903" s="113"/>
      <c r="BA903" s="113"/>
      <c r="BB903" s="113"/>
      <c r="BC903" s="113"/>
      <c r="BD903" s="113"/>
      <c r="BE903" s="113"/>
      <c r="BF903" s="113"/>
      <c r="BG903" s="113"/>
      <c r="BH903" s="113"/>
      <c r="BI903" s="113"/>
      <c r="BJ903" s="113"/>
      <c r="BK903" s="113"/>
      <c r="BL903" s="113"/>
      <c r="BM903" s="113"/>
      <c r="BN903" s="113"/>
      <c r="BO903" s="113"/>
      <c r="BP903" s="113"/>
      <c r="BQ903" s="113"/>
      <c r="BR903" s="113"/>
      <c r="BS903" s="113"/>
      <c r="BT903" s="113"/>
      <c r="BU903" s="113"/>
      <c r="BV903" s="113"/>
      <c r="BW903" s="113"/>
      <c r="BX903" s="113"/>
      <c r="BY903" s="113"/>
      <c r="BZ903" s="113"/>
      <c r="CA903" s="113"/>
      <c r="CB903" s="113"/>
      <c r="CC903" s="113"/>
      <c r="CD903" s="113"/>
      <c r="CE903" s="113"/>
      <c r="CF903" s="113"/>
      <c r="CG903" s="113"/>
      <c r="CH903" s="113"/>
      <c r="CI903" s="113"/>
      <c r="CJ903" s="113"/>
      <c r="CK903" s="113"/>
      <c r="CL903" s="113"/>
      <c r="CM903" s="113"/>
    </row>
    <row r="904" spans="6:91" x14ac:dyDescent="0.25">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3"/>
      <c r="AL904" s="113"/>
      <c r="AM904" s="113"/>
      <c r="AN904" s="113"/>
      <c r="AO904" s="113"/>
      <c r="AP904" s="113"/>
      <c r="AQ904" s="113"/>
      <c r="AR904" s="113"/>
      <c r="AS904" s="113"/>
      <c r="AT904" s="113"/>
      <c r="AU904" s="113"/>
      <c r="AV904" s="113"/>
      <c r="AW904" s="113"/>
      <c r="AX904" s="113"/>
      <c r="AY904" s="113"/>
      <c r="AZ904" s="113"/>
      <c r="BA904" s="113"/>
      <c r="BB904" s="113"/>
      <c r="BC904" s="113"/>
      <c r="BD904" s="113"/>
      <c r="BE904" s="113"/>
      <c r="BF904" s="113"/>
      <c r="BG904" s="113"/>
      <c r="BH904" s="113"/>
      <c r="BI904" s="113"/>
      <c r="BJ904" s="113"/>
      <c r="BK904" s="113"/>
      <c r="BL904" s="113"/>
      <c r="BM904" s="113"/>
      <c r="BN904" s="113"/>
      <c r="BO904" s="113"/>
      <c r="BP904" s="113"/>
      <c r="BQ904" s="113"/>
      <c r="BR904" s="113"/>
      <c r="BS904" s="113"/>
      <c r="BT904" s="113"/>
      <c r="BU904" s="113"/>
      <c r="BV904" s="113"/>
      <c r="BW904" s="113"/>
      <c r="BX904" s="113"/>
      <c r="BY904" s="113"/>
      <c r="BZ904" s="113"/>
      <c r="CA904" s="113"/>
      <c r="CB904" s="113"/>
      <c r="CC904" s="113"/>
      <c r="CD904" s="113"/>
      <c r="CE904" s="113"/>
      <c r="CF904" s="113"/>
      <c r="CG904" s="113"/>
      <c r="CH904" s="113"/>
      <c r="CI904" s="113"/>
      <c r="CJ904" s="113"/>
      <c r="CK904" s="113"/>
      <c r="CL904" s="113"/>
      <c r="CM904" s="113"/>
    </row>
    <row r="905" spans="6:91" x14ac:dyDescent="0.25">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3"/>
      <c r="AL905" s="113"/>
      <c r="AM905" s="113"/>
      <c r="AN905" s="113"/>
      <c r="AO905" s="113"/>
      <c r="AP905" s="113"/>
      <c r="AQ905" s="113"/>
      <c r="AR905" s="113"/>
      <c r="AS905" s="113"/>
      <c r="AT905" s="113"/>
      <c r="AU905" s="113"/>
      <c r="AV905" s="113"/>
      <c r="AW905" s="113"/>
      <c r="AX905" s="113"/>
      <c r="AY905" s="113"/>
      <c r="AZ905" s="113"/>
      <c r="BA905" s="113"/>
      <c r="BB905" s="113"/>
      <c r="BC905" s="113"/>
      <c r="BD905" s="113"/>
      <c r="BE905" s="113"/>
      <c r="BF905" s="113"/>
      <c r="BG905" s="113"/>
      <c r="BH905" s="113"/>
      <c r="BI905" s="113"/>
      <c r="BJ905" s="113"/>
      <c r="BK905" s="113"/>
      <c r="BL905" s="113"/>
      <c r="BM905" s="113"/>
      <c r="BN905" s="113"/>
      <c r="BO905" s="113"/>
      <c r="BP905" s="113"/>
      <c r="BQ905" s="113"/>
      <c r="BR905" s="113"/>
      <c r="BS905" s="113"/>
      <c r="BT905" s="113"/>
      <c r="BU905" s="113"/>
      <c r="BV905" s="113"/>
      <c r="BW905" s="113"/>
      <c r="BX905" s="113"/>
      <c r="BY905" s="113"/>
      <c r="BZ905" s="113"/>
      <c r="CA905" s="113"/>
      <c r="CB905" s="113"/>
      <c r="CC905" s="113"/>
      <c r="CD905" s="113"/>
      <c r="CE905" s="113"/>
      <c r="CF905" s="113"/>
      <c r="CG905" s="113"/>
      <c r="CH905" s="113"/>
      <c r="CI905" s="113"/>
      <c r="CJ905" s="113"/>
      <c r="CK905" s="113"/>
      <c r="CL905" s="113"/>
      <c r="CM905" s="113"/>
    </row>
    <row r="906" spans="6:91" x14ac:dyDescent="0.25">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3"/>
      <c r="AL906" s="113"/>
      <c r="AM906" s="113"/>
      <c r="AN906" s="113"/>
      <c r="AO906" s="113"/>
      <c r="AP906" s="113"/>
      <c r="AQ906" s="113"/>
      <c r="AR906" s="113"/>
      <c r="AS906" s="113"/>
      <c r="AT906" s="113"/>
      <c r="AU906" s="113"/>
      <c r="AV906" s="113"/>
      <c r="AW906" s="113"/>
      <c r="AX906" s="113"/>
      <c r="AY906" s="113"/>
      <c r="AZ906" s="113"/>
      <c r="BA906" s="113"/>
      <c r="BB906" s="113"/>
      <c r="BC906" s="113"/>
      <c r="BD906" s="113"/>
      <c r="BE906" s="113"/>
      <c r="BF906" s="113"/>
      <c r="BG906" s="113"/>
      <c r="BH906" s="113"/>
      <c r="BI906" s="113"/>
      <c r="BJ906" s="113"/>
      <c r="BK906" s="113"/>
      <c r="BL906" s="113"/>
      <c r="BM906" s="113"/>
      <c r="BN906" s="113"/>
      <c r="BO906" s="113"/>
      <c r="BP906" s="113"/>
      <c r="BQ906" s="113"/>
      <c r="BR906" s="113"/>
      <c r="BS906" s="113"/>
      <c r="BT906" s="113"/>
      <c r="BU906" s="113"/>
      <c r="BV906" s="113"/>
      <c r="BW906" s="113"/>
      <c r="BX906" s="113"/>
      <c r="BY906" s="113"/>
      <c r="BZ906" s="113"/>
      <c r="CA906" s="113"/>
      <c r="CB906" s="113"/>
      <c r="CC906" s="113"/>
      <c r="CD906" s="113"/>
      <c r="CE906" s="113"/>
      <c r="CF906" s="113"/>
      <c r="CG906" s="113"/>
      <c r="CH906" s="113"/>
      <c r="CI906" s="113"/>
      <c r="CJ906" s="113"/>
      <c r="CK906" s="113"/>
      <c r="CL906" s="113"/>
      <c r="CM906" s="113"/>
    </row>
    <row r="907" spans="6:91" x14ac:dyDescent="0.25">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3"/>
      <c r="AL907" s="113"/>
      <c r="AM907" s="113"/>
      <c r="AN907" s="113"/>
      <c r="AO907" s="113"/>
      <c r="AP907" s="113"/>
      <c r="AQ907" s="113"/>
      <c r="AR907" s="113"/>
      <c r="AS907" s="113"/>
      <c r="AT907" s="113"/>
      <c r="AU907" s="113"/>
      <c r="AV907" s="113"/>
      <c r="AW907" s="113"/>
      <c r="AX907" s="113"/>
      <c r="AY907" s="113"/>
      <c r="AZ907" s="113"/>
      <c r="BA907" s="113"/>
      <c r="BB907" s="113"/>
      <c r="BC907" s="113"/>
      <c r="BD907" s="113"/>
      <c r="BE907" s="113"/>
      <c r="BF907" s="113"/>
      <c r="BG907" s="113"/>
      <c r="BH907" s="113"/>
      <c r="BI907" s="113"/>
      <c r="BJ907" s="113"/>
      <c r="BK907" s="113"/>
      <c r="BL907" s="113"/>
      <c r="BM907" s="113"/>
      <c r="BN907" s="113"/>
      <c r="BO907" s="113"/>
      <c r="BP907" s="113"/>
      <c r="BQ907" s="113"/>
      <c r="BR907" s="113"/>
      <c r="BS907" s="113"/>
      <c r="BT907" s="113"/>
      <c r="BU907" s="113"/>
      <c r="BV907" s="113"/>
      <c r="BW907" s="113"/>
      <c r="BX907" s="113"/>
      <c r="BY907" s="113"/>
      <c r="BZ907" s="113"/>
      <c r="CA907" s="113"/>
      <c r="CB907" s="113"/>
      <c r="CC907" s="113"/>
      <c r="CD907" s="113"/>
      <c r="CE907" s="113"/>
      <c r="CF907" s="113"/>
      <c r="CG907" s="113"/>
      <c r="CH907" s="113"/>
      <c r="CI907" s="113"/>
      <c r="CJ907" s="113"/>
      <c r="CK907" s="113"/>
      <c r="CL907" s="113"/>
      <c r="CM907" s="113"/>
    </row>
    <row r="908" spans="6:91" x14ac:dyDescent="0.25">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3"/>
      <c r="AL908" s="113"/>
      <c r="AM908" s="113"/>
      <c r="AN908" s="113"/>
      <c r="AO908" s="113"/>
      <c r="AP908" s="113"/>
      <c r="AQ908" s="113"/>
      <c r="AR908" s="113"/>
      <c r="AS908" s="113"/>
      <c r="AT908" s="113"/>
      <c r="AU908" s="113"/>
      <c r="AV908" s="113"/>
      <c r="AW908" s="113"/>
      <c r="AX908" s="113"/>
      <c r="AY908" s="113"/>
      <c r="AZ908" s="113"/>
      <c r="BA908" s="113"/>
      <c r="BB908" s="113"/>
      <c r="BC908" s="113"/>
      <c r="BD908" s="113"/>
      <c r="BE908" s="113"/>
      <c r="BF908" s="113"/>
      <c r="BG908" s="113"/>
      <c r="BH908" s="113"/>
      <c r="BI908" s="113"/>
      <c r="BJ908" s="113"/>
      <c r="BK908" s="113"/>
      <c r="BL908" s="113"/>
      <c r="BM908" s="113"/>
      <c r="BN908" s="113"/>
      <c r="BO908" s="113"/>
      <c r="BP908" s="113"/>
      <c r="BQ908" s="113"/>
      <c r="BR908" s="113"/>
      <c r="BS908" s="113"/>
      <c r="BT908" s="113"/>
      <c r="BU908" s="113"/>
      <c r="BV908" s="113"/>
      <c r="BW908" s="113"/>
      <c r="BX908" s="113"/>
      <c r="BY908" s="113"/>
      <c r="BZ908" s="113"/>
      <c r="CA908" s="113"/>
      <c r="CB908" s="113"/>
      <c r="CC908" s="113"/>
      <c r="CD908" s="113"/>
      <c r="CE908" s="113"/>
      <c r="CF908" s="113"/>
      <c r="CG908" s="113"/>
      <c r="CH908" s="113"/>
      <c r="CI908" s="113"/>
      <c r="CJ908" s="113"/>
      <c r="CK908" s="113"/>
      <c r="CL908" s="113"/>
      <c r="CM908" s="113"/>
    </row>
    <row r="909" spans="6:91" x14ac:dyDescent="0.25">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3"/>
      <c r="AL909" s="113"/>
      <c r="AM909" s="113"/>
      <c r="AN909" s="113"/>
      <c r="AO909" s="113"/>
      <c r="AP909" s="113"/>
      <c r="AQ909" s="113"/>
      <c r="AR909" s="113"/>
      <c r="AS909" s="113"/>
      <c r="AT909" s="113"/>
      <c r="AU909" s="113"/>
      <c r="AV909" s="113"/>
      <c r="AW909" s="113"/>
      <c r="AX909" s="113"/>
      <c r="AY909" s="113"/>
      <c r="AZ909" s="113"/>
      <c r="BA909" s="113"/>
      <c r="BB909" s="113"/>
      <c r="BC909" s="113"/>
      <c r="BD909" s="113"/>
      <c r="BE909" s="113"/>
      <c r="BF909" s="113"/>
      <c r="BG909" s="113"/>
      <c r="BH909" s="113"/>
      <c r="BI909" s="113"/>
      <c r="BJ909" s="113"/>
      <c r="BK909" s="113"/>
      <c r="BL909" s="113"/>
      <c r="BM909" s="113"/>
      <c r="BN909" s="113"/>
      <c r="BO909" s="113"/>
      <c r="BP909" s="113"/>
      <c r="BQ909" s="113"/>
      <c r="BR909" s="113"/>
      <c r="BS909" s="113"/>
      <c r="BT909" s="113"/>
      <c r="BU909" s="113"/>
      <c r="BV909" s="113"/>
      <c r="BW909" s="113"/>
      <c r="BX909" s="113"/>
      <c r="BY909" s="113"/>
      <c r="BZ909" s="113"/>
      <c r="CA909" s="113"/>
      <c r="CB909" s="113"/>
      <c r="CC909" s="113"/>
      <c r="CD909" s="113"/>
      <c r="CE909" s="113"/>
      <c r="CF909" s="113"/>
      <c r="CG909" s="113"/>
      <c r="CH909" s="113"/>
      <c r="CI909" s="113"/>
      <c r="CJ909" s="113"/>
      <c r="CK909" s="113"/>
      <c r="CL909" s="113"/>
      <c r="CM909" s="113"/>
    </row>
    <row r="910" spans="6:91" x14ac:dyDescent="0.25">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3"/>
      <c r="AL910" s="113"/>
      <c r="AM910" s="113"/>
      <c r="AN910" s="113"/>
      <c r="AO910" s="113"/>
      <c r="AP910" s="113"/>
      <c r="AQ910" s="113"/>
      <c r="AR910" s="113"/>
      <c r="AS910" s="113"/>
      <c r="AT910" s="113"/>
      <c r="AU910" s="113"/>
      <c r="AV910" s="113"/>
      <c r="AW910" s="113"/>
      <c r="AX910" s="113"/>
      <c r="AY910" s="113"/>
      <c r="AZ910" s="113"/>
      <c r="BA910" s="113"/>
      <c r="BB910" s="113"/>
      <c r="BC910" s="113"/>
      <c r="BD910" s="113"/>
      <c r="BE910" s="113"/>
      <c r="BF910" s="113"/>
      <c r="BG910" s="113"/>
      <c r="BH910" s="113"/>
      <c r="BI910" s="113"/>
      <c r="BJ910" s="113"/>
      <c r="BK910" s="113"/>
      <c r="BL910" s="113"/>
      <c r="BM910" s="113"/>
      <c r="BN910" s="113"/>
      <c r="BO910" s="113"/>
      <c r="BP910" s="113"/>
      <c r="BQ910" s="113"/>
      <c r="BR910" s="113"/>
      <c r="BS910" s="113"/>
      <c r="BT910" s="113"/>
      <c r="BU910" s="113"/>
      <c r="BV910" s="113"/>
      <c r="BW910" s="113"/>
      <c r="BX910" s="113"/>
      <c r="BY910" s="113"/>
      <c r="BZ910" s="113"/>
      <c r="CA910" s="113"/>
      <c r="CB910" s="113"/>
      <c r="CC910" s="113"/>
      <c r="CD910" s="113"/>
      <c r="CE910" s="113"/>
      <c r="CF910" s="113"/>
      <c r="CG910" s="113"/>
      <c r="CH910" s="113"/>
      <c r="CI910" s="113"/>
      <c r="CJ910" s="113"/>
      <c r="CK910" s="113"/>
      <c r="CL910" s="113"/>
      <c r="CM910" s="113"/>
    </row>
    <row r="911" spans="6:91" x14ac:dyDescent="0.25">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3"/>
      <c r="AL911" s="113"/>
      <c r="AM911" s="113"/>
      <c r="AN911" s="113"/>
      <c r="AO911" s="113"/>
      <c r="AP911" s="113"/>
      <c r="AQ911" s="113"/>
      <c r="AR911" s="113"/>
      <c r="AS911" s="113"/>
      <c r="AT911" s="113"/>
      <c r="AU911" s="113"/>
      <c r="AV911" s="113"/>
      <c r="AW911" s="113"/>
      <c r="AX911" s="113"/>
      <c r="AY911" s="113"/>
      <c r="AZ911" s="113"/>
      <c r="BA911" s="113"/>
      <c r="BB911" s="113"/>
      <c r="BC911" s="113"/>
      <c r="BD911" s="113"/>
      <c r="BE911" s="113"/>
      <c r="BF911" s="113"/>
      <c r="BG911" s="113"/>
      <c r="BH911" s="113"/>
      <c r="BI911" s="113"/>
      <c r="BJ911" s="113"/>
      <c r="BK911" s="113"/>
      <c r="BL911" s="113"/>
      <c r="BM911" s="113"/>
      <c r="BN911" s="113"/>
      <c r="BO911" s="113"/>
      <c r="BP911" s="113"/>
      <c r="BQ911" s="113"/>
      <c r="BR911" s="113"/>
      <c r="BS911" s="113"/>
      <c r="BT911" s="113"/>
      <c r="BU911" s="113"/>
      <c r="BV911" s="113"/>
      <c r="BW911" s="113"/>
      <c r="BX911" s="113"/>
      <c r="BY911" s="113"/>
      <c r="BZ911" s="113"/>
      <c r="CA911" s="113"/>
      <c r="CB911" s="113"/>
      <c r="CC911" s="113"/>
      <c r="CD911" s="113"/>
      <c r="CE911" s="113"/>
      <c r="CF911" s="113"/>
      <c r="CG911" s="113"/>
      <c r="CH911" s="113"/>
      <c r="CI911" s="113"/>
      <c r="CJ911" s="113"/>
      <c r="CK911" s="113"/>
      <c r="CL911" s="113"/>
      <c r="CM911" s="113"/>
    </row>
    <row r="912" spans="6:91" x14ac:dyDescent="0.25">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3"/>
      <c r="AL912" s="113"/>
      <c r="AM912" s="113"/>
      <c r="AN912" s="113"/>
      <c r="AO912" s="113"/>
      <c r="AP912" s="113"/>
      <c r="AQ912" s="113"/>
      <c r="AR912" s="113"/>
      <c r="AS912" s="113"/>
      <c r="AT912" s="113"/>
      <c r="AU912" s="113"/>
      <c r="AV912" s="113"/>
      <c r="AW912" s="113"/>
      <c r="AX912" s="113"/>
      <c r="AY912" s="113"/>
      <c r="AZ912" s="113"/>
      <c r="BA912" s="113"/>
      <c r="BB912" s="113"/>
      <c r="BC912" s="113"/>
      <c r="BD912" s="113"/>
      <c r="BE912" s="113"/>
      <c r="BF912" s="113"/>
      <c r="BG912" s="113"/>
      <c r="BH912" s="113"/>
      <c r="BI912" s="113"/>
      <c r="BJ912" s="113"/>
      <c r="BK912" s="113"/>
      <c r="BL912" s="113"/>
      <c r="BM912" s="113"/>
      <c r="BN912" s="113"/>
      <c r="BO912" s="113"/>
      <c r="BP912" s="113"/>
      <c r="BQ912" s="113"/>
      <c r="BR912" s="113"/>
      <c r="BS912" s="113"/>
      <c r="BT912" s="113"/>
      <c r="BU912" s="113"/>
      <c r="BV912" s="113"/>
      <c r="BW912" s="113"/>
      <c r="BX912" s="113"/>
      <c r="BY912" s="113"/>
      <c r="BZ912" s="113"/>
      <c r="CA912" s="113"/>
      <c r="CB912" s="113"/>
      <c r="CC912" s="113"/>
      <c r="CD912" s="113"/>
      <c r="CE912" s="113"/>
      <c r="CF912" s="113"/>
      <c r="CG912" s="113"/>
      <c r="CH912" s="113"/>
      <c r="CI912" s="113"/>
      <c r="CJ912" s="113"/>
      <c r="CK912" s="113"/>
      <c r="CL912" s="113"/>
      <c r="CM912" s="113"/>
    </row>
    <row r="913" spans="6:91" x14ac:dyDescent="0.25">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3"/>
      <c r="AL913" s="113"/>
      <c r="AM913" s="113"/>
      <c r="AN913" s="113"/>
      <c r="AO913" s="113"/>
      <c r="AP913" s="113"/>
      <c r="AQ913" s="113"/>
      <c r="AR913" s="113"/>
      <c r="AS913" s="113"/>
      <c r="AT913" s="113"/>
      <c r="AU913" s="113"/>
      <c r="AV913" s="113"/>
      <c r="AW913" s="113"/>
      <c r="AX913" s="113"/>
      <c r="AY913" s="113"/>
      <c r="AZ913" s="113"/>
      <c r="BA913" s="113"/>
      <c r="BB913" s="113"/>
      <c r="BC913" s="113"/>
      <c r="BD913" s="113"/>
      <c r="BE913" s="113"/>
      <c r="BF913" s="113"/>
      <c r="BG913" s="113"/>
      <c r="BH913" s="113"/>
      <c r="BI913" s="113"/>
      <c r="BJ913" s="113"/>
      <c r="BK913" s="113"/>
      <c r="BL913" s="113"/>
      <c r="BM913" s="113"/>
      <c r="BN913" s="113"/>
      <c r="BO913" s="113"/>
      <c r="BP913" s="113"/>
      <c r="BQ913" s="113"/>
      <c r="BR913" s="113"/>
      <c r="BS913" s="113"/>
      <c r="BT913" s="113"/>
      <c r="BU913" s="113"/>
      <c r="BV913" s="113"/>
      <c r="BW913" s="113"/>
      <c r="BX913" s="113"/>
      <c r="BY913" s="113"/>
      <c r="BZ913" s="113"/>
      <c r="CA913" s="113"/>
      <c r="CB913" s="113"/>
      <c r="CC913" s="113"/>
      <c r="CD913" s="113"/>
      <c r="CE913" s="113"/>
      <c r="CF913" s="113"/>
      <c r="CG913" s="113"/>
      <c r="CH913" s="113"/>
      <c r="CI913" s="113"/>
      <c r="CJ913" s="113"/>
      <c r="CK913" s="113"/>
      <c r="CL913" s="113"/>
      <c r="CM913" s="113"/>
    </row>
    <row r="914" spans="6:91" x14ac:dyDescent="0.25">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3"/>
      <c r="AL914" s="113"/>
      <c r="AM914" s="113"/>
      <c r="AN914" s="113"/>
      <c r="AO914" s="113"/>
      <c r="AP914" s="113"/>
      <c r="AQ914" s="113"/>
      <c r="AR914" s="113"/>
      <c r="AS914" s="113"/>
      <c r="AT914" s="113"/>
      <c r="AU914" s="113"/>
      <c r="AV914" s="113"/>
      <c r="AW914" s="113"/>
      <c r="AX914" s="113"/>
      <c r="AY914" s="113"/>
      <c r="AZ914" s="113"/>
      <c r="BA914" s="113"/>
      <c r="BB914" s="113"/>
      <c r="BC914" s="113"/>
      <c r="BD914" s="113"/>
      <c r="BE914" s="113"/>
      <c r="BF914" s="113"/>
      <c r="BG914" s="113"/>
      <c r="BH914" s="113"/>
      <c r="BI914" s="113"/>
      <c r="BJ914" s="113"/>
      <c r="BK914" s="113"/>
      <c r="BL914" s="113"/>
      <c r="BM914" s="113"/>
      <c r="BN914" s="113"/>
      <c r="BO914" s="113"/>
      <c r="BP914" s="113"/>
      <c r="BQ914" s="113"/>
      <c r="BR914" s="113"/>
      <c r="BS914" s="113"/>
      <c r="BT914" s="113"/>
      <c r="BU914" s="113"/>
      <c r="BV914" s="113"/>
      <c r="BW914" s="113"/>
      <c r="BX914" s="113"/>
      <c r="BY914" s="113"/>
      <c r="BZ914" s="113"/>
      <c r="CA914" s="113"/>
      <c r="CB914" s="113"/>
      <c r="CC914" s="113"/>
      <c r="CD914" s="113"/>
      <c r="CE914" s="113"/>
      <c r="CF914" s="113"/>
      <c r="CG914" s="113"/>
      <c r="CH914" s="113"/>
      <c r="CI914" s="113"/>
      <c r="CJ914" s="113"/>
      <c r="CK914" s="113"/>
      <c r="CL914" s="113"/>
      <c r="CM914" s="113"/>
    </row>
    <row r="915" spans="6:91" x14ac:dyDescent="0.25">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3"/>
      <c r="AL915" s="113"/>
      <c r="AM915" s="113"/>
      <c r="AN915" s="113"/>
      <c r="AO915" s="113"/>
      <c r="AP915" s="113"/>
      <c r="AQ915" s="113"/>
      <c r="AR915" s="113"/>
      <c r="AS915" s="113"/>
      <c r="AT915" s="113"/>
      <c r="AU915" s="113"/>
      <c r="AV915" s="113"/>
      <c r="AW915" s="113"/>
      <c r="AX915" s="113"/>
      <c r="AY915" s="113"/>
      <c r="AZ915" s="113"/>
      <c r="BA915" s="113"/>
      <c r="BB915" s="113"/>
      <c r="BC915" s="113"/>
      <c r="BD915" s="113"/>
      <c r="BE915" s="113"/>
      <c r="BF915" s="113"/>
      <c r="BG915" s="113"/>
      <c r="BH915" s="113"/>
      <c r="BI915" s="113"/>
      <c r="BJ915" s="113"/>
      <c r="BK915" s="113"/>
      <c r="BL915" s="113"/>
      <c r="BM915" s="113"/>
      <c r="BN915" s="113"/>
      <c r="BO915" s="113"/>
      <c r="BP915" s="113"/>
      <c r="BQ915" s="113"/>
      <c r="BR915" s="113"/>
      <c r="BS915" s="113"/>
      <c r="BT915" s="113"/>
      <c r="BU915" s="113"/>
      <c r="BV915" s="113"/>
      <c r="BW915" s="113"/>
      <c r="BX915" s="113"/>
      <c r="BY915" s="113"/>
      <c r="BZ915" s="113"/>
      <c r="CA915" s="113"/>
      <c r="CB915" s="113"/>
      <c r="CC915" s="113"/>
      <c r="CD915" s="113"/>
      <c r="CE915" s="113"/>
      <c r="CF915" s="113"/>
      <c r="CG915" s="113"/>
      <c r="CH915" s="113"/>
      <c r="CI915" s="113"/>
      <c r="CJ915" s="113"/>
      <c r="CK915" s="113"/>
      <c r="CL915" s="113"/>
      <c r="CM915" s="113"/>
    </row>
    <row r="916" spans="6:91" x14ac:dyDescent="0.25">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3"/>
      <c r="AL916" s="113"/>
      <c r="AM916" s="113"/>
      <c r="AN916" s="113"/>
      <c r="AO916" s="113"/>
      <c r="AP916" s="113"/>
      <c r="AQ916" s="113"/>
      <c r="AR916" s="113"/>
      <c r="AS916" s="113"/>
      <c r="AT916" s="113"/>
      <c r="AU916" s="113"/>
      <c r="AV916" s="113"/>
      <c r="AW916" s="113"/>
      <c r="AX916" s="113"/>
      <c r="AY916" s="113"/>
      <c r="AZ916" s="113"/>
      <c r="BA916" s="113"/>
      <c r="BB916" s="113"/>
      <c r="BC916" s="113"/>
      <c r="BD916" s="113"/>
      <c r="BE916" s="113"/>
      <c r="BF916" s="113"/>
      <c r="BG916" s="113"/>
      <c r="BH916" s="113"/>
      <c r="BI916" s="113"/>
      <c r="BJ916" s="113"/>
      <c r="BK916" s="113"/>
      <c r="BL916" s="113"/>
      <c r="BM916" s="113"/>
      <c r="BN916" s="113"/>
      <c r="BO916" s="113"/>
      <c r="BP916" s="113"/>
      <c r="BQ916" s="113"/>
      <c r="BR916" s="113"/>
      <c r="BS916" s="113"/>
      <c r="BT916" s="113"/>
      <c r="BU916" s="113"/>
      <c r="BV916" s="113"/>
      <c r="BW916" s="113"/>
      <c r="BX916" s="113"/>
      <c r="BY916" s="113"/>
      <c r="BZ916" s="113"/>
      <c r="CA916" s="113"/>
      <c r="CB916" s="113"/>
      <c r="CC916" s="113"/>
      <c r="CD916" s="113"/>
      <c r="CE916" s="113"/>
      <c r="CF916" s="113"/>
      <c r="CG916" s="113"/>
      <c r="CH916" s="113"/>
      <c r="CI916" s="113"/>
      <c r="CJ916" s="113"/>
      <c r="CK916" s="113"/>
      <c r="CL916" s="113"/>
      <c r="CM916" s="113"/>
    </row>
    <row r="917" spans="6:91" x14ac:dyDescent="0.25">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3"/>
      <c r="AL917" s="113"/>
      <c r="AM917" s="113"/>
      <c r="AN917" s="113"/>
      <c r="AO917" s="113"/>
      <c r="AP917" s="113"/>
      <c r="AQ917" s="113"/>
      <c r="AR917" s="113"/>
      <c r="AS917" s="113"/>
      <c r="AT917" s="113"/>
      <c r="AU917" s="113"/>
      <c r="AV917" s="113"/>
      <c r="AW917" s="113"/>
      <c r="AX917" s="113"/>
      <c r="AY917" s="113"/>
      <c r="AZ917" s="113"/>
      <c r="BA917" s="113"/>
      <c r="BB917" s="113"/>
      <c r="BC917" s="113"/>
      <c r="BD917" s="113"/>
      <c r="BE917" s="113"/>
      <c r="BF917" s="113"/>
      <c r="BG917" s="113"/>
      <c r="BH917" s="113"/>
      <c r="BI917" s="113"/>
      <c r="BJ917" s="113"/>
      <c r="BK917" s="113"/>
      <c r="BL917" s="113"/>
      <c r="BM917" s="113"/>
      <c r="BN917" s="113"/>
      <c r="BO917" s="113"/>
      <c r="BP917" s="113"/>
      <c r="BQ917" s="113"/>
      <c r="BR917" s="113"/>
      <c r="BS917" s="113"/>
      <c r="BT917" s="113"/>
      <c r="BU917" s="113"/>
      <c r="BV917" s="113"/>
      <c r="BW917" s="113"/>
      <c r="BX917" s="113"/>
      <c r="BY917" s="113"/>
      <c r="BZ917" s="113"/>
      <c r="CA917" s="113"/>
      <c r="CB917" s="113"/>
      <c r="CC917" s="113"/>
      <c r="CD917" s="113"/>
      <c r="CE917" s="113"/>
      <c r="CF917" s="113"/>
      <c r="CG917" s="113"/>
      <c r="CH917" s="113"/>
      <c r="CI917" s="113"/>
      <c r="CJ917" s="113"/>
      <c r="CK917" s="113"/>
      <c r="CL917" s="113"/>
      <c r="CM917" s="113"/>
    </row>
    <row r="918" spans="6:91" x14ac:dyDescent="0.25">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3"/>
      <c r="AL918" s="113"/>
      <c r="AM918" s="113"/>
      <c r="AN918" s="113"/>
      <c r="AO918" s="113"/>
      <c r="AP918" s="113"/>
      <c r="AQ918" s="113"/>
      <c r="AR918" s="113"/>
      <c r="AS918" s="113"/>
      <c r="AT918" s="113"/>
      <c r="AU918" s="113"/>
      <c r="AV918" s="113"/>
      <c r="AW918" s="113"/>
      <c r="AX918" s="113"/>
      <c r="AY918" s="113"/>
      <c r="AZ918" s="113"/>
      <c r="BA918" s="113"/>
      <c r="BB918" s="113"/>
      <c r="BC918" s="113"/>
      <c r="BD918" s="113"/>
      <c r="BE918" s="113"/>
      <c r="BF918" s="113"/>
      <c r="BG918" s="113"/>
      <c r="BH918" s="113"/>
      <c r="BI918" s="113"/>
      <c r="BJ918" s="113"/>
      <c r="BK918" s="113"/>
      <c r="BL918" s="113"/>
      <c r="BM918" s="113"/>
      <c r="BN918" s="113"/>
      <c r="BO918" s="113"/>
      <c r="BP918" s="113"/>
      <c r="BQ918" s="113"/>
      <c r="BR918" s="113"/>
      <c r="BS918" s="113"/>
      <c r="BT918" s="113"/>
      <c r="BU918" s="113"/>
      <c r="BV918" s="113"/>
      <c r="BW918" s="113"/>
      <c r="BX918" s="113"/>
      <c r="BY918" s="113"/>
      <c r="BZ918" s="113"/>
      <c r="CA918" s="113"/>
      <c r="CB918" s="113"/>
      <c r="CC918" s="113"/>
      <c r="CD918" s="113"/>
      <c r="CE918" s="113"/>
      <c r="CF918" s="113"/>
      <c r="CG918" s="113"/>
      <c r="CH918" s="113"/>
      <c r="CI918" s="113"/>
      <c r="CJ918" s="113"/>
      <c r="CK918" s="113"/>
      <c r="CL918" s="113"/>
      <c r="CM918" s="113"/>
    </row>
    <row r="919" spans="6:91" x14ac:dyDescent="0.25">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3"/>
      <c r="AL919" s="113"/>
      <c r="AM919" s="113"/>
      <c r="AN919" s="113"/>
      <c r="AO919" s="113"/>
      <c r="AP919" s="113"/>
      <c r="AQ919" s="113"/>
      <c r="AR919" s="113"/>
      <c r="AS919" s="113"/>
      <c r="AT919" s="113"/>
      <c r="AU919" s="113"/>
      <c r="AV919" s="113"/>
      <c r="AW919" s="113"/>
      <c r="AX919" s="113"/>
      <c r="AY919" s="113"/>
      <c r="AZ919" s="113"/>
      <c r="BA919" s="113"/>
      <c r="BB919" s="113"/>
      <c r="BC919" s="113"/>
      <c r="BD919" s="113"/>
      <c r="BE919" s="113"/>
      <c r="BF919" s="113"/>
      <c r="BG919" s="113"/>
      <c r="BH919" s="113"/>
      <c r="BI919" s="113"/>
      <c r="BJ919" s="113"/>
      <c r="BK919" s="113"/>
      <c r="BL919" s="113"/>
      <c r="BM919" s="113"/>
      <c r="BN919" s="113"/>
      <c r="BO919" s="113"/>
      <c r="BP919" s="113"/>
      <c r="BQ919" s="113"/>
      <c r="BR919" s="113"/>
      <c r="BS919" s="113"/>
      <c r="BT919" s="113"/>
      <c r="BU919" s="113"/>
      <c r="BV919" s="113"/>
      <c r="BW919" s="113"/>
      <c r="BX919" s="113"/>
      <c r="BY919" s="113"/>
      <c r="BZ919" s="113"/>
      <c r="CA919" s="113"/>
      <c r="CB919" s="113"/>
      <c r="CC919" s="113"/>
      <c r="CD919" s="113"/>
      <c r="CE919" s="113"/>
      <c r="CF919" s="113"/>
      <c r="CG919" s="113"/>
      <c r="CH919" s="113"/>
      <c r="CI919" s="113"/>
      <c r="CJ919" s="113"/>
      <c r="CK919" s="113"/>
      <c r="CL919" s="113"/>
      <c r="CM919" s="113"/>
    </row>
    <row r="920" spans="6:91" x14ac:dyDescent="0.25">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3"/>
      <c r="AL920" s="113"/>
      <c r="AM920" s="113"/>
      <c r="AN920" s="113"/>
      <c r="AO920" s="113"/>
      <c r="AP920" s="113"/>
      <c r="AQ920" s="113"/>
      <c r="AR920" s="113"/>
      <c r="AS920" s="113"/>
      <c r="AT920" s="113"/>
      <c r="AU920" s="113"/>
      <c r="AV920" s="113"/>
      <c r="AW920" s="113"/>
      <c r="AX920" s="113"/>
      <c r="AY920" s="113"/>
      <c r="AZ920" s="113"/>
      <c r="BA920" s="113"/>
      <c r="BB920" s="113"/>
      <c r="BC920" s="113"/>
      <c r="BD920" s="113"/>
      <c r="BE920" s="113"/>
      <c r="BF920" s="113"/>
      <c r="BG920" s="113"/>
      <c r="BH920" s="113"/>
      <c r="BI920" s="113"/>
      <c r="BJ920" s="113"/>
      <c r="BK920" s="113"/>
      <c r="BL920" s="113"/>
      <c r="BM920" s="113"/>
      <c r="BN920" s="113"/>
      <c r="BO920" s="113"/>
      <c r="BP920" s="113"/>
      <c r="BQ920" s="113"/>
      <c r="BR920" s="113"/>
      <c r="BS920" s="113"/>
      <c r="BT920" s="113"/>
      <c r="BU920" s="113"/>
      <c r="BV920" s="113"/>
      <c r="BW920" s="113"/>
      <c r="BX920" s="113"/>
      <c r="BY920" s="113"/>
      <c r="BZ920" s="113"/>
      <c r="CA920" s="113"/>
      <c r="CB920" s="113"/>
      <c r="CC920" s="113"/>
      <c r="CD920" s="113"/>
      <c r="CE920" s="113"/>
      <c r="CF920" s="113"/>
      <c r="CG920" s="113"/>
      <c r="CH920" s="113"/>
      <c r="CI920" s="113"/>
      <c r="CJ920" s="113"/>
      <c r="CK920" s="113"/>
      <c r="CL920" s="113"/>
      <c r="CM920" s="113"/>
    </row>
    <row r="921" spans="6:91" x14ac:dyDescent="0.25">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3"/>
      <c r="AL921" s="113"/>
      <c r="AM921" s="113"/>
      <c r="AN921" s="113"/>
      <c r="AO921" s="113"/>
      <c r="AP921" s="113"/>
      <c r="AQ921" s="113"/>
      <c r="AR921" s="113"/>
      <c r="AS921" s="113"/>
      <c r="AT921" s="113"/>
      <c r="AU921" s="113"/>
      <c r="AV921" s="113"/>
      <c r="AW921" s="113"/>
      <c r="AX921" s="113"/>
      <c r="AY921" s="113"/>
      <c r="AZ921" s="113"/>
      <c r="BA921" s="113"/>
      <c r="BB921" s="113"/>
      <c r="BC921" s="113"/>
      <c r="BD921" s="113"/>
      <c r="BE921" s="113"/>
      <c r="BF921" s="113"/>
      <c r="BG921" s="113"/>
      <c r="BH921" s="113"/>
      <c r="BI921" s="113"/>
      <c r="BJ921" s="113"/>
      <c r="BK921" s="113"/>
      <c r="BL921" s="113"/>
      <c r="BM921" s="113"/>
      <c r="BN921" s="113"/>
      <c r="BO921" s="113"/>
      <c r="BP921" s="113"/>
      <c r="BQ921" s="113"/>
      <c r="BR921" s="113"/>
      <c r="BS921" s="113"/>
      <c r="BT921" s="113"/>
      <c r="BU921" s="113"/>
      <c r="BV921" s="113"/>
      <c r="BW921" s="113"/>
      <c r="BX921" s="113"/>
      <c r="BY921" s="113"/>
      <c r="BZ921" s="113"/>
      <c r="CA921" s="113"/>
      <c r="CB921" s="113"/>
      <c r="CC921" s="113"/>
      <c r="CD921" s="113"/>
      <c r="CE921" s="113"/>
      <c r="CF921" s="113"/>
      <c r="CG921" s="113"/>
      <c r="CH921" s="113"/>
      <c r="CI921" s="113"/>
      <c r="CJ921" s="113"/>
      <c r="CK921" s="113"/>
      <c r="CL921" s="113"/>
      <c r="CM921" s="113"/>
    </row>
    <row r="922" spans="6:91" x14ac:dyDescent="0.25">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3"/>
      <c r="AL922" s="113"/>
      <c r="AM922" s="113"/>
      <c r="AN922" s="113"/>
      <c r="AO922" s="113"/>
      <c r="AP922" s="113"/>
      <c r="AQ922" s="113"/>
      <c r="AR922" s="113"/>
      <c r="AS922" s="113"/>
      <c r="AT922" s="113"/>
      <c r="AU922" s="113"/>
      <c r="AV922" s="113"/>
      <c r="AW922" s="113"/>
      <c r="AX922" s="113"/>
      <c r="AY922" s="113"/>
      <c r="AZ922" s="113"/>
      <c r="BA922" s="113"/>
      <c r="BB922" s="113"/>
      <c r="BC922" s="113"/>
      <c r="BD922" s="113"/>
      <c r="BE922" s="113"/>
      <c r="BF922" s="113"/>
      <c r="BG922" s="113"/>
      <c r="BH922" s="113"/>
      <c r="BI922" s="113"/>
      <c r="BJ922" s="113"/>
      <c r="BK922" s="113"/>
      <c r="BL922" s="113"/>
      <c r="BM922" s="113"/>
      <c r="BN922" s="113"/>
      <c r="BO922" s="113"/>
      <c r="BP922" s="113"/>
      <c r="BQ922" s="113"/>
      <c r="BR922" s="113"/>
      <c r="BS922" s="113"/>
      <c r="BT922" s="113"/>
      <c r="BU922" s="113"/>
      <c r="BV922" s="113"/>
      <c r="BW922" s="113"/>
      <c r="BX922" s="113"/>
      <c r="BY922" s="113"/>
      <c r="BZ922" s="113"/>
      <c r="CA922" s="113"/>
      <c r="CB922" s="113"/>
      <c r="CC922" s="113"/>
      <c r="CD922" s="113"/>
      <c r="CE922" s="113"/>
      <c r="CF922" s="113"/>
      <c r="CG922" s="113"/>
      <c r="CH922" s="113"/>
      <c r="CI922" s="113"/>
      <c r="CJ922" s="113"/>
      <c r="CK922" s="113"/>
      <c r="CL922" s="113"/>
      <c r="CM922" s="113"/>
    </row>
    <row r="923" spans="6:91" x14ac:dyDescent="0.25">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3"/>
      <c r="AL923" s="113"/>
      <c r="AM923" s="113"/>
      <c r="AN923" s="113"/>
      <c r="AO923" s="113"/>
      <c r="AP923" s="113"/>
      <c r="AQ923" s="113"/>
      <c r="AR923" s="113"/>
      <c r="AS923" s="113"/>
      <c r="AT923" s="113"/>
      <c r="AU923" s="113"/>
      <c r="AV923" s="113"/>
      <c r="AW923" s="113"/>
      <c r="AX923" s="113"/>
      <c r="AY923" s="113"/>
      <c r="AZ923" s="113"/>
      <c r="BA923" s="113"/>
      <c r="BB923" s="113"/>
      <c r="BC923" s="113"/>
      <c r="BD923" s="113"/>
      <c r="BE923" s="113"/>
      <c r="BF923" s="113"/>
      <c r="BG923" s="113"/>
      <c r="BH923" s="113"/>
      <c r="BI923" s="113"/>
      <c r="BJ923" s="113"/>
      <c r="BK923" s="113"/>
      <c r="BL923" s="113"/>
      <c r="BM923" s="113"/>
      <c r="BN923" s="113"/>
      <c r="BO923" s="113"/>
      <c r="BP923" s="113"/>
      <c r="BQ923" s="113"/>
      <c r="BR923" s="113"/>
      <c r="BS923" s="113"/>
      <c r="BT923" s="113"/>
      <c r="BU923" s="113"/>
      <c r="BV923" s="113"/>
      <c r="BW923" s="113"/>
      <c r="BX923" s="113"/>
      <c r="BY923" s="113"/>
      <c r="BZ923" s="113"/>
      <c r="CA923" s="113"/>
      <c r="CB923" s="113"/>
      <c r="CC923" s="113"/>
      <c r="CD923" s="113"/>
      <c r="CE923" s="113"/>
      <c r="CF923" s="113"/>
      <c r="CG923" s="113"/>
      <c r="CH923" s="113"/>
      <c r="CI923" s="113"/>
      <c r="CJ923" s="113"/>
      <c r="CK923" s="113"/>
      <c r="CL923" s="113"/>
      <c r="CM923" s="113"/>
    </row>
    <row r="924" spans="6:91" x14ac:dyDescent="0.25">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3"/>
      <c r="AL924" s="113"/>
      <c r="AM924" s="113"/>
      <c r="AN924" s="113"/>
      <c r="AO924" s="113"/>
      <c r="AP924" s="113"/>
      <c r="AQ924" s="113"/>
      <c r="AR924" s="113"/>
      <c r="AS924" s="113"/>
      <c r="AT924" s="113"/>
      <c r="AU924" s="113"/>
      <c r="AV924" s="113"/>
      <c r="AW924" s="113"/>
      <c r="AX924" s="113"/>
      <c r="AY924" s="113"/>
      <c r="AZ924" s="113"/>
      <c r="BA924" s="113"/>
      <c r="BB924" s="113"/>
      <c r="BC924" s="113"/>
      <c r="BD924" s="113"/>
      <c r="BE924" s="113"/>
      <c r="BF924" s="113"/>
      <c r="BG924" s="113"/>
      <c r="BH924" s="113"/>
      <c r="BI924" s="113"/>
      <c r="BJ924" s="113"/>
      <c r="BK924" s="113"/>
      <c r="BL924" s="113"/>
      <c r="BM924" s="113"/>
      <c r="BN924" s="113"/>
      <c r="BO924" s="113"/>
      <c r="BP924" s="113"/>
      <c r="BQ924" s="113"/>
      <c r="BR924" s="113"/>
      <c r="BS924" s="113"/>
      <c r="BT924" s="113"/>
      <c r="BU924" s="113"/>
      <c r="BV924" s="113"/>
      <c r="BW924" s="113"/>
      <c r="BX924" s="113"/>
      <c r="BY924" s="113"/>
      <c r="BZ924" s="113"/>
      <c r="CA924" s="113"/>
      <c r="CB924" s="113"/>
      <c r="CC924" s="113"/>
      <c r="CD924" s="113"/>
      <c r="CE924" s="113"/>
      <c r="CF924" s="113"/>
      <c r="CG924" s="113"/>
      <c r="CH924" s="113"/>
      <c r="CI924" s="113"/>
      <c r="CJ924" s="113"/>
      <c r="CK924" s="113"/>
      <c r="CL924" s="113"/>
      <c r="CM924" s="113"/>
    </row>
    <row r="925" spans="6:91" x14ac:dyDescent="0.25">
      <c r="F925" s="113"/>
      <c r="G925" s="113"/>
      <c r="H925" s="113"/>
      <c r="I925" s="113"/>
      <c r="J925" s="113"/>
      <c r="K925" s="113"/>
      <c r="L925" s="113"/>
      <c r="M925" s="113"/>
      <c r="N925" s="113"/>
      <c r="O925" s="113"/>
      <c r="P925" s="113"/>
      <c r="Q925" s="113"/>
      <c r="R925" s="113"/>
      <c r="S925" s="113"/>
      <c r="T925" s="113"/>
      <c r="U925" s="113"/>
      <c r="V925" s="113"/>
      <c r="W925" s="113"/>
      <c r="X925" s="113"/>
      <c r="Y925" s="113"/>
      <c r="Z925" s="113"/>
      <c r="AA925" s="113"/>
      <c r="AB925" s="113"/>
      <c r="AC925" s="113"/>
      <c r="AD925" s="113"/>
      <c r="AE925" s="113"/>
      <c r="AF925" s="113"/>
      <c r="AG925" s="113"/>
      <c r="AH925" s="113"/>
      <c r="AI925" s="113"/>
      <c r="AJ925" s="113"/>
      <c r="AK925" s="113"/>
      <c r="AL925" s="113"/>
      <c r="AM925" s="113"/>
      <c r="AN925" s="113"/>
      <c r="AO925" s="113"/>
      <c r="AP925" s="113"/>
      <c r="AQ925" s="113"/>
      <c r="AR925" s="113"/>
      <c r="AS925" s="113"/>
      <c r="AT925" s="113"/>
      <c r="AU925" s="113"/>
      <c r="AV925" s="113"/>
      <c r="AW925" s="113"/>
      <c r="AX925" s="113"/>
      <c r="AY925" s="113"/>
      <c r="AZ925" s="113"/>
      <c r="BA925" s="113"/>
      <c r="BB925" s="113"/>
      <c r="BC925" s="113"/>
      <c r="BD925" s="113"/>
      <c r="BE925" s="113"/>
      <c r="BF925" s="113"/>
      <c r="BG925" s="113"/>
      <c r="BH925" s="113"/>
      <c r="BI925" s="113"/>
      <c r="BJ925" s="113"/>
      <c r="BK925" s="113"/>
      <c r="BL925" s="113"/>
      <c r="BM925" s="113"/>
      <c r="BN925" s="113"/>
      <c r="BO925" s="113"/>
      <c r="BP925" s="113"/>
      <c r="BQ925" s="113"/>
      <c r="BR925" s="113"/>
      <c r="BS925" s="113"/>
      <c r="BT925" s="113"/>
      <c r="BU925" s="113"/>
      <c r="BV925" s="113"/>
      <c r="BW925" s="113"/>
      <c r="BX925" s="113"/>
      <c r="BY925" s="113"/>
      <c r="BZ925" s="113"/>
      <c r="CA925" s="113"/>
      <c r="CB925" s="113"/>
      <c r="CC925" s="113"/>
      <c r="CD925" s="113"/>
      <c r="CE925" s="113"/>
      <c r="CF925" s="113"/>
      <c r="CG925" s="113"/>
      <c r="CH925" s="113"/>
      <c r="CI925" s="113"/>
      <c r="CJ925" s="113"/>
      <c r="CK925" s="113"/>
      <c r="CL925" s="113"/>
      <c r="CM925" s="113"/>
    </row>
    <row r="926" spans="6:91" x14ac:dyDescent="0.25">
      <c r="F926" s="113"/>
      <c r="G926" s="113"/>
      <c r="H926" s="113"/>
      <c r="I926" s="113"/>
      <c r="J926" s="113"/>
      <c r="K926" s="113"/>
      <c r="L926" s="113"/>
      <c r="M926" s="113"/>
      <c r="N926" s="113"/>
      <c r="O926" s="113"/>
      <c r="P926" s="113"/>
      <c r="Q926" s="113"/>
      <c r="R926" s="113"/>
      <c r="S926" s="113"/>
      <c r="T926" s="113"/>
      <c r="U926" s="113"/>
      <c r="V926" s="113"/>
      <c r="W926" s="113"/>
      <c r="X926" s="113"/>
      <c r="Y926" s="113"/>
      <c r="Z926" s="113"/>
      <c r="AA926" s="113"/>
      <c r="AB926" s="113"/>
      <c r="AC926" s="113"/>
      <c r="AD926" s="113"/>
      <c r="AE926" s="113"/>
      <c r="AF926" s="113"/>
      <c r="AG926" s="113"/>
      <c r="AH926" s="113"/>
      <c r="AI926" s="113"/>
      <c r="AJ926" s="113"/>
      <c r="AK926" s="113"/>
      <c r="AL926" s="113"/>
      <c r="AM926" s="113"/>
      <c r="AN926" s="113"/>
      <c r="AO926" s="113"/>
      <c r="AP926" s="113"/>
      <c r="AQ926" s="113"/>
      <c r="AR926" s="113"/>
      <c r="AS926" s="113"/>
      <c r="AT926" s="113"/>
      <c r="AU926" s="113"/>
      <c r="AV926" s="113"/>
      <c r="AW926" s="113"/>
      <c r="AX926" s="113"/>
      <c r="AY926" s="113"/>
      <c r="AZ926" s="113"/>
      <c r="BA926" s="113"/>
      <c r="BB926" s="113"/>
      <c r="BC926" s="113"/>
      <c r="BD926" s="113"/>
      <c r="BE926" s="113"/>
      <c r="BF926" s="113"/>
      <c r="BG926" s="113"/>
      <c r="BH926" s="113"/>
      <c r="BI926" s="113"/>
      <c r="BJ926" s="113"/>
      <c r="BK926" s="113"/>
      <c r="BL926" s="113"/>
      <c r="BM926" s="113"/>
      <c r="BN926" s="113"/>
      <c r="BO926" s="113"/>
      <c r="BP926" s="113"/>
      <c r="BQ926" s="113"/>
      <c r="BR926" s="113"/>
      <c r="BS926" s="113"/>
      <c r="BT926" s="113"/>
      <c r="BU926" s="113"/>
      <c r="BV926" s="113"/>
      <c r="BW926" s="113"/>
      <c r="BX926" s="113"/>
      <c r="BY926" s="113"/>
      <c r="BZ926" s="113"/>
      <c r="CA926" s="113"/>
      <c r="CB926" s="113"/>
      <c r="CC926" s="113"/>
      <c r="CD926" s="113"/>
      <c r="CE926" s="113"/>
      <c r="CF926" s="113"/>
      <c r="CG926" s="113"/>
      <c r="CH926" s="113"/>
      <c r="CI926" s="113"/>
      <c r="CJ926" s="113"/>
      <c r="CK926" s="113"/>
      <c r="CL926" s="113"/>
      <c r="CM926" s="113"/>
    </row>
    <row r="927" spans="6:91" x14ac:dyDescent="0.25">
      <c r="F927" s="113"/>
      <c r="G927" s="113"/>
      <c r="H927" s="113"/>
      <c r="I927" s="113"/>
      <c r="J927" s="113"/>
      <c r="K927" s="113"/>
      <c r="L927" s="113"/>
      <c r="M927" s="113"/>
      <c r="N927" s="113"/>
      <c r="O927" s="113"/>
      <c r="P927" s="113"/>
      <c r="Q927" s="113"/>
      <c r="R927" s="113"/>
      <c r="S927" s="113"/>
      <c r="T927" s="113"/>
      <c r="U927" s="113"/>
      <c r="V927" s="113"/>
      <c r="W927" s="113"/>
      <c r="X927" s="113"/>
      <c r="Y927" s="113"/>
      <c r="Z927" s="113"/>
      <c r="AA927" s="113"/>
      <c r="AB927" s="113"/>
      <c r="AC927" s="113"/>
      <c r="AD927" s="113"/>
      <c r="AE927" s="113"/>
      <c r="AF927" s="113"/>
      <c r="AG927" s="113"/>
      <c r="AH927" s="113"/>
      <c r="AI927" s="113"/>
      <c r="AJ927" s="113"/>
      <c r="AK927" s="113"/>
      <c r="AL927" s="113"/>
      <c r="AM927" s="113"/>
      <c r="AN927" s="113"/>
      <c r="AO927" s="113"/>
      <c r="AP927" s="113"/>
      <c r="AQ927" s="113"/>
      <c r="AR927" s="113"/>
      <c r="AS927" s="113"/>
      <c r="AT927" s="113"/>
      <c r="AU927" s="113"/>
      <c r="AV927" s="113"/>
      <c r="AW927" s="113"/>
      <c r="AX927" s="113"/>
      <c r="AY927" s="113"/>
      <c r="AZ927" s="113"/>
      <c r="BA927" s="113"/>
      <c r="BB927" s="113"/>
      <c r="BC927" s="113"/>
      <c r="BD927" s="113"/>
      <c r="BE927" s="113"/>
      <c r="BF927" s="113"/>
      <c r="BG927" s="113"/>
      <c r="BH927" s="113"/>
      <c r="BI927" s="113"/>
      <c r="BJ927" s="113"/>
      <c r="BK927" s="113"/>
      <c r="BL927" s="113"/>
      <c r="BM927" s="113"/>
      <c r="BN927" s="113"/>
      <c r="BO927" s="113"/>
      <c r="BP927" s="113"/>
      <c r="BQ927" s="113"/>
      <c r="BR927" s="113"/>
      <c r="BS927" s="113"/>
      <c r="BT927" s="113"/>
      <c r="BU927" s="113"/>
      <c r="BV927" s="113"/>
      <c r="BW927" s="113"/>
      <c r="BX927" s="113"/>
      <c r="BY927" s="113"/>
      <c r="BZ927" s="113"/>
      <c r="CA927" s="113"/>
      <c r="CB927" s="113"/>
      <c r="CC927" s="113"/>
      <c r="CD927" s="113"/>
      <c r="CE927" s="113"/>
      <c r="CF927" s="113"/>
      <c r="CG927" s="113"/>
      <c r="CH927" s="113"/>
      <c r="CI927" s="113"/>
      <c r="CJ927" s="113"/>
      <c r="CK927" s="113"/>
      <c r="CL927" s="113"/>
      <c r="CM927" s="113"/>
    </row>
    <row r="928" spans="6:91" x14ac:dyDescent="0.25">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3"/>
      <c r="AL928" s="113"/>
      <c r="AM928" s="113"/>
      <c r="AN928" s="113"/>
      <c r="AO928" s="113"/>
      <c r="AP928" s="113"/>
      <c r="AQ928" s="113"/>
      <c r="AR928" s="113"/>
      <c r="AS928" s="113"/>
      <c r="AT928" s="113"/>
      <c r="AU928" s="113"/>
      <c r="AV928" s="113"/>
      <c r="AW928" s="113"/>
      <c r="AX928" s="113"/>
      <c r="AY928" s="113"/>
      <c r="AZ928" s="113"/>
      <c r="BA928" s="113"/>
      <c r="BB928" s="113"/>
      <c r="BC928" s="113"/>
      <c r="BD928" s="113"/>
      <c r="BE928" s="113"/>
      <c r="BF928" s="113"/>
      <c r="BG928" s="113"/>
      <c r="BH928" s="113"/>
      <c r="BI928" s="113"/>
      <c r="BJ928" s="113"/>
      <c r="BK928" s="113"/>
      <c r="BL928" s="113"/>
      <c r="BM928" s="113"/>
      <c r="BN928" s="113"/>
      <c r="BO928" s="113"/>
      <c r="BP928" s="113"/>
      <c r="BQ928" s="113"/>
      <c r="BR928" s="113"/>
      <c r="BS928" s="113"/>
      <c r="BT928" s="113"/>
      <c r="BU928" s="113"/>
      <c r="BV928" s="113"/>
      <c r="BW928" s="113"/>
      <c r="BX928" s="113"/>
      <c r="BY928" s="113"/>
      <c r="BZ928" s="113"/>
      <c r="CA928" s="113"/>
      <c r="CB928" s="113"/>
      <c r="CC928" s="113"/>
      <c r="CD928" s="113"/>
      <c r="CE928" s="113"/>
      <c r="CF928" s="113"/>
      <c r="CG928" s="113"/>
      <c r="CH928" s="113"/>
      <c r="CI928" s="113"/>
      <c r="CJ928" s="113"/>
      <c r="CK928" s="113"/>
      <c r="CL928" s="113"/>
      <c r="CM928" s="113"/>
    </row>
    <row r="929" spans="6:91" x14ac:dyDescent="0.25">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3"/>
      <c r="AL929" s="113"/>
      <c r="AM929" s="113"/>
      <c r="AN929" s="113"/>
      <c r="AO929" s="113"/>
      <c r="AP929" s="113"/>
      <c r="AQ929" s="113"/>
      <c r="AR929" s="113"/>
      <c r="AS929" s="113"/>
      <c r="AT929" s="113"/>
      <c r="AU929" s="113"/>
      <c r="AV929" s="113"/>
      <c r="AW929" s="113"/>
      <c r="AX929" s="113"/>
      <c r="AY929" s="113"/>
      <c r="AZ929" s="113"/>
      <c r="BA929" s="113"/>
      <c r="BB929" s="113"/>
      <c r="BC929" s="113"/>
      <c r="BD929" s="113"/>
      <c r="BE929" s="113"/>
      <c r="BF929" s="113"/>
      <c r="BG929" s="113"/>
      <c r="BH929" s="113"/>
      <c r="BI929" s="113"/>
      <c r="BJ929" s="113"/>
      <c r="BK929" s="113"/>
      <c r="BL929" s="113"/>
      <c r="BM929" s="113"/>
      <c r="BN929" s="113"/>
      <c r="BO929" s="113"/>
      <c r="BP929" s="113"/>
      <c r="BQ929" s="113"/>
      <c r="BR929" s="113"/>
      <c r="BS929" s="113"/>
      <c r="BT929" s="113"/>
      <c r="BU929" s="113"/>
      <c r="BV929" s="113"/>
      <c r="BW929" s="113"/>
      <c r="BX929" s="113"/>
      <c r="BY929" s="113"/>
      <c r="BZ929" s="113"/>
      <c r="CA929" s="113"/>
      <c r="CB929" s="113"/>
      <c r="CC929" s="113"/>
      <c r="CD929" s="113"/>
      <c r="CE929" s="113"/>
      <c r="CF929" s="113"/>
      <c r="CG929" s="113"/>
      <c r="CH929" s="113"/>
      <c r="CI929" s="113"/>
      <c r="CJ929" s="113"/>
      <c r="CK929" s="113"/>
      <c r="CL929" s="113"/>
      <c r="CM929" s="113"/>
    </row>
    <row r="930" spans="6:91" x14ac:dyDescent="0.25">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3"/>
      <c r="AL930" s="113"/>
      <c r="AM930" s="113"/>
      <c r="AN930" s="113"/>
      <c r="AO930" s="113"/>
      <c r="AP930" s="113"/>
      <c r="AQ930" s="113"/>
      <c r="AR930" s="113"/>
      <c r="AS930" s="113"/>
      <c r="AT930" s="113"/>
      <c r="AU930" s="113"/>
      <c r="AV930" s="113"/>
      <c r="AW930" s="113"/>
      <c r="AX930" s="113"/>
      <c r="AY930" s="113"/>
      <c r="AZ930" s="113"/>
      <c r="BA930" s="113"/>
      <c r="BB930" s="113"/>
      <c r="BC930" s="113"/>
      <c r="BD930" s="113"/>
      <c r="BE930" s="113"/>
      <c r="BF930" s="113"/>
      <c r="BG930" s="113"/>
      <c r="BH930" s="113"/>
      <c r="BI930" s="113"/>
      <c r="BJ930" s="113"/>
      <c r="BK930" s="113"/>
      <c r="BL930" s="113"/>
      <c r="BM930" s="113"/>
      <c r="BN930" s="113"/>
      <c r="BO930" s="113"/>
      <c r="BP930" s="113"/>
      <c r="BQ930" s="113"/>
      <c r="BR930" s="113"/>
      <c r="BS930" s="113"/>
      <c r="BT930" s="113"/>
      <c r="BU930" s="113"/>
      <c r="BV930" s="113"/>
      <c r="BW930" s="113"/>
      <c r="BX930" s="113"/>
      <c r="BY930" s="113"/>
      <c r="BZ930" s="113"/>
      <c r="CA930" s="113"/>
      <c r="CB930" s="113"/>
      <c r="CC930" s="113"/>
      <c r="CD930" s="113"/>
      <c r="CE930" s="113"/>
      <c r="CF930" s="113"/>
      <c r="CG930" s="113"/>
      <c r="CH930" s="113"/>
      <c r="CI930" s="113"/>
      <c r="CJ930" s="113"/>
      <c r="CK930" s="113"/>
      <c r="CL930" s="113"/>
      <c r="CM930" s="113"/>
    </row>
    <row r="931" spans="6:91" x14ac:dyDescent="0.25">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3"/>
      <c r="AL931" s="113"/>
      <c r="AM931" s="113"/>
      <c r="AN931" s="113"/>
      <c r="AO931" s="113"/>
      <c r="AP931" s="113"/>
      <c r="AQ931" s="113"/>
      <c r="AR931" s="113"/>
      <c r="AS931" s="113"/>
      <c r="AT931" s="113"/>
      <c r="AU931" s="113"/>
      <c r="AV931" s="113"/>
      <c r="AW931" s="113"/>
      <c r="AX931" s="113"/>
      <c r="AY931" s="113"/>
      <c r="AZ931" s="113"/>
      <c r="BA931" s="113"/>
      <c r="BB931" s="113"/>
      <c r="BC931" s="113"/>
      <c r="BD931" s="113"/>
      <c r="BE931" s="113"/>
      <c r="BF931" s="113"/>
      <c r="BG931" s="113"/>
      <c r="BH931" s="113"/>
      <c r="BI931" s="113"/>
      <c r="BJ931" s="113"/>
      <c r="BK931" s="113"/>
      <c r="BL931" s="113"/>
      <c r="BM931" s="113"/>
      <c r="BN931" s="113"/>
      <c r="BO931" s="113"/>
      <c r="BP931" s="113"/>
      <c r="BQ931" s="113"/>
      <c r="BR931" s="113"/>
      <c r="BS931" s="113"/>
      <c r="BT931" s="113"/>
      <c r="BU931" s="113"/>
      <c r="BV931" s="113"/>
      <c r="BW931" s="113"/>
      <c r="BX931" s="113"/>
      <c r="BY931" s="113"/>
      <c r="BZ931" s="113"/>
      <c r="CA931" s="113"/>
      <c r="CB931" s="113"/>
      <c r="CC931" s="113"/>
      <c r="CD931" s="113"/>
      <c r="CE931" s="113"/>
      <c r="CF931" s="113"/>
      <c r="CG931" s="113"/>
      <c r="CH931" s="113"/>
      <c r="CI931" s="113"/>
      <c r="CJ931" s="113"/>
      <c r="CK931" s="113"/>
      <c r="CL931" s="113"/>
      <c r="CM931" s="113"/>
    </row>
    <row r="932" spans="6:91" x14ac:dyDescent="0.25">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3"/>
      <c r="AL932" s="113"/>
      <c r="AM932" s="113"/>
      <c r="AN932" s="113"/>
      <c r="AO932" s="113"/>
      <c r="AP932" s="113"/>
      <c r="AQ932" s="113"/>
      <c r="AR932" s="113"/>
      <c r="AS932" s="113"/>
      <c r="AT932" s="113"/>
      <c r="AU932" s="113"/>
      <c r="AV932" s="113"/>
      <c r="AW932" s="113"/>
      <c r="AX932" s="113"/>
      <c r="AY932" s="113"/>
      <c r="AZ932" s="113"/>
      <c r="BA932" s="113"/>
      <c r="BB932" s="113"/>
      <c r="BC932" s="113"/>
      <c r="BD932" s="113"/>
      <c r="BE932" s="113"/>
      <c r="BF932" s="113"/>
      <c r="BG932" s="113"/>
      <c r="BH932" s="113"/>
      <c r="BI932" s="113"/>
      <c r="BJ932" s="113"/>
      <c r="BK932" s="113"/>
      <c r="BL932" s="113"/>
      <c r="BM932" s="113"/>
      <c r="BN932" s="113"/>
      <c r="BO932" s="113"/>
      <c r="BP932" s="113"/>
      <c r="BQ932" s="113"/>
      <c r="BR932" s="113"/>
      <c r="BS932" s="113"/>
      <c r="BT932" s="113"/>
      <c r="BU932" s="113"/>
      <c r="BV932" s="113"/>
      <c r="BW932" s="113"/>
      <c r="BX932" s="113"/>
      <c r="BY932" s="113"/>
      <c r="BZ932" s="113"/>
      <c r="CA932" s="113"/>
      <c r="CB932" s="113"/>
      <c r="CC932" s="113"/>
      <c r="CD932" s="113"/>
      <c r="CE932" s="113"/>
      <c r="CF932" s="113"/>
      <c r="CG932" s="113"/>
      <c r="CH932" s="113"/>
      <c r="CI932" s="113"/>
      <c r="CJ932" s="113"/>
      <c r="CK932" s="113"/>
      <c r="CL932" s="113"/>
      <c r="CM932" s="113"/>
    </row>
    <row r="933" spans="6:91" x14ac:dyDescent="0.25">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3"/>
      <c r="AL933" s="113"/>
      <c r="AM933" s="113"/>
      <c r="AN933" s="113"/>
      <c r="AO933" s="113"/>
      <c r="AP933" s="113"/>
      <c r="AQ933" s="113"/>
      <c r="AR933" s="113"/>
      <c r="AS933" s="113"/>
      <c r="AT933" s="113"/>
      <c r="AU933" s="113"/>
      <c r="AV933" s="113"/>
      <c r="AW933" s="113"/>
      <c r="AX933" s="113"/>
      <c r="AY933" s="113"/>
      <c r="AZ933" s="113"/>
      <c r="BA933" s="113"/>
      <c r="BB933" s="113"/>
      <c r="BC933" s="113"/>
      <c r="BD933" s="113"/>
      <c r="BE933" s="113"/>
      <c r="BF933" s="113"/>
      <c r="BG933" s="113"/>
      <c r="BH933" s="113"/>
      <c r="BI933" s="113"/>
      <c r="BJ933" s="113"/>
      <c r="BK933" s="113"/>
      <c r="BL933" s="113"/>
      <c r="BM933" s="113"/>
      <c r="BN933" s="113"/>
      <c r="BO933" s="113"/>
      <c r="BP933" s="113"/>
      <c r="BQ933" s="113"/>
      <c r="BR933" s="113"/>
      <c r="BS933" s="113"/>
      <c r="BT933" s="113"/>
      <c r="BU933" s="113"/>
      <c r="BV933" s="113"/>
      <c r="BW933" s="113"/>
      <c r="BX933" s="113"/>
      <c r="BY933" s="113"/>
      <c r="BZ933" s="113"/>
      <c r="CA933" s="113"/>
      <c r="CB933" s="113"/>
      <c r="CC933" s="113"/>
      <c r="CD933" s="113"/>
      <c r="CE933" s="113"/>
      <c r="CF933" s="113"/>
      <c r="CG933" s="113"/>
      <c r="CH933" s="113"/>
      <c r="CI933" s="113"/>
      <c r="CJ933" s="113"/>
      <c r="CK933" s="113"/>
      <c r="CL933" s="113"/>
      <c r="CM933" s="113"/>
    </row>
    <row r="934" spans="6:91" x14ac:dyDescent="0.25">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3"/>
      <c r="AL934" s="113"/>
      <c r="AM934" s="113"/>
      <c r="AN934" s="113"/>
      <c r="AO934" s="113"/>
      <c r="AP934" s="113"/>
      <c r="AQ934" s="113"/>
      <c r="AR934" s="113"/>
      <c r="AS934" s="113"/>
      <c r="AT934" s="113"/>
      <c r="AU934" s="113"/>
      <c r="AV934" s="113"/>
      <c r="AW934" s="113"/>
      <c r="AX934" s="113"/>
      <c r="AY934" s="113"/>
      <c r="AZ934" s="113"/>
      <c r="BA934" s="113"/>
      <c r="BB934" s="113"/>
      <c r="BC934" s="113"/>
      <c r="BD934" s="113"/>
      <c r="BE934" s="113"/>
      <c r="BF934" s="113"/>
      <c r="BG934" s="113"/>
      <c r="BH934" s="113"/>
      <c r="BI934" s="113"/>
      <c r="BJ934" s="113"/>
      <c r="BK934" s="113"/>
      <c r="BL934" s="113"/>
      <c r="BM934" s="113"/>
      <c r="BN934" s="113"/>
      <c r="BO934" s="113"/>
      <c r="BP934" s="113"/>
      <c r="BQ934" s="113"/>
      <c r="BR934" s="113"/>
      <c r="BS934" s="113"/>
      <c r="BT934" s="113"/>
      <c r="BU934" s="113"/>
      <c r="BV934" s="113"/>
      <c r="BW934" s="113"/>
      <c r="BX934" s="113"/>
      <c r="BY934" s="113"/>
      <c r="BZ934" s="113"/>
      <c r="CA934" s="113"/>
      <c r="CB934" s="113"/>
      <c r="CC934" s="113"/>
      <c r="CD934" s="113"/>
      <c r="CE934" s="113"/>
      <c r="CF934" s="113"/>
      <c r="CG934" s="113"/>
      <c r="CH934" s="113"/>
      <c r="CI934" s="113"/>
      <c r="CJ934" s="113"/>
      <c r="CK934" s="113"/>
      <c r="CL934" s="113"/>
      <c r="CM934" s="113"/>
    </row>
    <row r="935" spans="6:91" x14ac:dyDescent="0.25">
      <c r="F935" s="113"/>
      <c r="G935" s="113"/>
      <c r="H935" s="113"/>
      <c r="I935" s="113"/>
      <c r="J935" s="113"/>
      <c r="K935" s="113"/>
      <c r="L935" s="113"/>
      <c r="M935" s="113"/>
      <c r="N935" s="113"/>
      <c r="O935" s="113"/>
      <c r="P935" s="113"/>
      <c r="Q935" s="113"/>
      <c r="R935" s="113"/>
    </row>
    <row r="936" spans="6:91" x14ac:dyDescent="0.25">
      <c r="F936" s="113"/>
      <c r="G936" s="113"/>
      <c r="H936" s="113"/>
      <c r="I936" s="113"/>
      <c r="J936" s="113"/>
      <c r="K936" s="113"/>
      <c r="L936" s="113"/>
      <c r="M936" s="113"/>
      <c r="N936" s="113"/>
      <c r="O936" s="113"/>
      <c r="P936" s="113"/>
      <c r="Q936" s="113"/>
      <c r="R936" s="113"/>
    </row>
    <row r="937" spans="6:91" x14ac:dyDescent="0.25">
      <c r="F937" s="113"/>
      <c r="G937" s="113"/>
      <c r="H937" s="113"/>
      <c r="I937" s="113"/>
      <c r="J937" s="113"/>
      <c r="K937" s="113"/>
      <c r="L937" s="113"/>
      <c r="M937" s="113"/>
      <c r="N937" s="113"/>
      <c r="O937" s="113"/>
      <c r="P937" s="113"/>
      <c r="Q937" s="113"/>
      <c r="R937" s="113"/>
    </row>
    <row r="938" spans="6:91" x14ac:dyDescent="0.25">
      <c r="F938" s="113"/>
      <c r="G938" s="113"/>
      <c r="H938" s="113"/>
      <c r="I938" s="113"/>
      <c r="J938" s="113"/>
      <c r="K938" s="113"/>
      <c r="L938" s="113"/>
      <c r="M938" s="113"/>
      <c r="N938" s="113"/>
      <c r="O938" s="113"/>
      <c r="P938" s="113"/>
      <c r="Q938" s="113"/>
      <c r="R938" s="113"/>
    </row>
    <row r="939" spans="6:91" x14ac:dyDescent="0.25">
      <c r="F939" s="113"/>
      <c r="G939" s="113"/>
      <c r="H939" s="113"/>
      <c r="I939" s="113"/>
      <c r="J939" s="113"/>
      <c r="K939" s="113"/>
      <c r="L939" s="113"/>
      <c r="M939" s="113"/>
      <c r="N939" s="113"/>
      <c r="O939" s="113"/>
      <c r="P939" s="113"/>
      <c r="Q939" s="113"/>
      <c r="R939" s="113"/>
    </row>
    <row r="940" spans="6:91" x14ac:dyDescent="0.25">
      <c r="F940" s="113"/>
      <c r="G940" s="113"/>
      <c r="H940" s="113"/>
      <c r="I940" s="113"/>
      <c r="J940" s="113"/>
      <c r="K940" s="113"/>
      <c r="L940" s="113"/>
      <c r="M940" s="113"/>
      <c r="N940" s="113"/>
      <c r="O940" s="113"/>
      <c r="P940" s="113"/>
      <c r="Q940" s="113"/>
      <c r="R940" s="113"/>
    </row>
    <row r="941" spans="6:91" x14ac:dyDescent="0.25">
      <c r="F941" s="113"/>
      <c r="G941" s="113"/>
      <c r="H941" s="113"/>
      <c r="I941" s="113"/>
      <c r="J941" s="113"/>
      <c r="K941" s="113"/>
      <c r="L941" s="113"/>
      <c r="M941" s="113"/>
      <c r="N941" s="113"/>
      <c r="O941" s="113"/>
      <c r="P941" s="113"/>
      <c r="Q941" s="113"/>
      <c r="R941" s="113"/>
    </row>
    <row r="942" spans="6:91" x14ac:dyDescent="0.25">
      <c r="F942" s="113"/>
      <c r="G942" s="113"/>
      <c r="H942" s="113"/>
      <c r="I942" s="113"/>
      <c r="J942" s="113"/>
      <c r="K942" s="113"/>
      <c r="L942" s="113"/>
      <c r="M942" s="113"/>
      <c r="N942" s="113"/>
      <c r="O942" s="113"/>
      <c r="P942" s="113"/>
      <c r="Q942" s="113"/>
      <c r="R942" s="113"/>
    </row>
    <row r="943" spans="6:91" x14ac:dyDescent="0.25">
      <c r="F943" s="113"/>
      <c r="G943" s="113"/>
      <c r="H943" s="113"/>
      <c r="I943" s="113"/>
      <c r="J943" s="113"/>
      <c r="K943" s="113"/>
      <c r="L943" s="113"/>
      <c r="M943" s="113"/>
      <c r="N943" s="113"/>
      <c r="O943" s="113"/>
      <c r="P943" s="113"/>
      <c r="Q943" s="113"/>
      <c r="R943" s="113"/>
    </row>
    <row r="944" spans="6:91" x14ac:dyDescent="0.25">
      <c r="F944" s="113"/>
      <c r="G944" s="113"/>
      <c r="H944" s="113"/>
      <c r="I944" s="113"/>
      <c r="J944" s="113"/>
      <c r="K944" s="113"/>
      <c r="L944" s="113"/>
      <c r="M944" s="113"/>
      <c r="N944" s="113"/>
      <c r="O944" s="113"/>
      <c r="P944" s="113"/>
      <c r="Q944" s="113"/>
      <c r="R944" s="113"/>
    </row>
    <row r="945" spans="6:18" x14ac:dyDescent="0.25">
      <c r="F945" s="113"/>
      <c r="G945" s="113"/>
      <c r="H945" s="113"/>
      <c r="I945" s="113"/>
      <c r="J945" s="113"/>
      <c r="K945" s="113"/>
      <c r="L945" s="113"/>
      <c r="M945" s="113"/>
      <c r="N945" s="113"/>
      <c r="O945" s="113"/>
      <c r="P945" s="113"/>
      <c r="Q945" s="113"/>
      <c r="R945" s="113"/>
    </row>
    <row r="946" spans="6:18" x14ac:dyDescent="0.25">
      <c r="F946" s="113"/>
      <c r="G946" s="113"/>
      <c r="H946" s="113"/>
      <c r="I946" s="113"/>
      <c r="J946" s="113"/>
      <c r="K946" s="113"/>
      <c r="L946" s="113"/>
      <c r="M946" s="113"/>
      <c r="N946" s="113"/>
      <c r="O946" s="113"/>
      <c r="P946" s="113"/>
      <c r="Q946" s="113"/>
      <c r="R946" s="113"/>
    </row>
    <row r="947" spans="6:18" x14ac:dyDescent="0.25">
      <c r="F947" s="113"/>
      <c r="G947" s="113"/>
      <c r="H947" s="113"/>
      <c r="I947" s="113"/>
      <c r="J947" s="113"/>
      <c r="K947" s="113"/>
      <c r="L947" s="113"/>
      <c r="M947" s="113"/>
      <c r="N947" s="113"/>
      <c r="O947" s="113"/>
      <c r="P947" s="113"/>
      <c r="Q947" s="113"/>
      <c r="R947" s="113"/>
    </row>
    <row r="948" spans="6:18" x14ac:dyDescent="0.25">
      <c r="F948" s="113"/>
      <c r="G948" s="113"/>
      <c r="H948" s="113"/>
      <c r="I948" s="113"/>
      <c r="J948" s="113"/>
      <c r="K948" s="113"/>
      <c r="L948" s="113"/>
      <c r="M948" s="113"/>
      <c r="N948" s="113"/>
      <c r="O948" s="113"/>
      <c r="P948" s="113"/>
      <c r="Q948" s="113"/>
      <c r="R948" s="113"/>
    </row>
    <row r="949" spans="6:18" x14ac:dyDescent="0.25">
      <c r="F949" s="113"/>
      <c r="G949" s="113"/>
      <c r="H949" s="113"/>
      <c r="I949" s="113"/>
      <c r="J949" s="113"/>
      <c r="K949" s="113"/>
      <c r="L949" s="113"/>
      <c r="M949" s="113"/>
      <c r="N949" s="113"/>
      <c r="O949" s="113"/>
      <c r="P949" s="113"/>
      <c r="Q949" s="113"/>
      <c r="R949" s="113"/>
    </row>
    <row r="950" spans="6:18" x14ac:dyDescent="0.25">
      <c r="F950" s="113"/>
      <c r="G950" s="113"/>
      <c r="H950" s="113"/>
      <c r="I950" s="113"/>
      <c r="J950" s="113"/>
      <c r="K950" s="113"/>
      <c r="L950" s="113"/>
      <c r="M950" s="113"/>
      <c r="N950" s="113"/>
      <c r="O950" s="113"/>
      <c r="P950" s="113"/>
      <c r="Q950" s="113"/>
      <c r="R950" s="113"/>
    </row>
    <row r="951" spans="6:18" x14ac:dyDescent="0.25">
      <c r="F951" s="113"/>
      <c r="G951" s="113"/>
      <c r="H951" s="113"/>
      <c r="I951" s="113"/>
      <c r="J951" s="113"/>
      <c r="K951" s="113"/>
      <c r="L951" s="113"/>
      <c r="M951" s="113"/>
      <c r="N951" s="113"/>
      <c r="O951" s="113"/>
      <c r="P951" s="113"/>
      <c r="Q951" s="113"/>
      <c r="R951" s="113"/>
    </row>
    <row r="952" spans="6:18" x14ac:dyDescent="0.25">
      <c r="F952" s="113"/>
      <c r="G952" s="113"/>
      <c r="H952" s="113"/>
      <c r="I952" s="113"/>
      <c r="J952" s="113"/>
      <c r="K952" s="113"/>
      <c r="L952" s="113"/>
      <c r="M952" s="113"/>
      <c r="N952" s="113"/>
      <c r="O952" s="113"/>
      <c r="P952" s="113"/>
      <c r="Q952" s="113"/>
      <c r="R952" s="113"/>
    </row>
    <row r="953" spans="6:18" x14ac:dyDescent="0.25">
      <c r="F953" s="113"/>
      <c r="G953" s="113"/>
      <c r="H953" s="113"/>
      <c r="I953" s="113"/>
      <c r="J953" s="113"/>
      <c r="K953" s="113"/>
      <c r="L953" s="113"/>
      <c r="M953" s="113"/>
      <c r="N953" s="113"/>
      <c r="O953" s="113"/>
      <c r="P953" s="113"/>
      <c r="Q953" s="113"/>
      <c r="R953" s="113"/>
    </row>
    <row r="954" spans="6:18" x14ac:dyDescent="0.25">
      <c r="F954" s="113"/>
      <c r="G954" s="113"/>
      <c r="H954" s="113"/>
      <c r="I954" s="113"/>
      <c r="J954" s="113"/>
      <c r="K954" s="113"/>
      <c r="L954" s="113"/>
      <c r="M954" s="113"/>
      <c r="N954" s="113"/>
      <c r="O954" s="113"/>
      <c r="P954" s="113"/>
      <c r="Q954" s="113"/>
      <c r="R954" s="113"/>
    </row>
    <row r="955" spans="6:18" x14ac:dyDescent="0.25">
      <c r="F955" s="113"/>
      <c r="G955" s="113"/>
      <c r="H955" s="113"/>
      <c r="I955" s="113"/>
      <c r="J955" s="113"/>
      <c r="K955" s="113"/>
      <c r="L955" s="113"/>
      <c r="M955" s="113"/>
      <c r="N955" s="113"/>
      <c r="O955" s="113"/>
      <c r="P955" s="113"/>
      <c r="Q955" s="113"/>
      <c r="R955" s="113"/>
    </row>
    <row r="956" spans="6:18" x14ac:dyDescent="0.25">
      <c r="F956" s="113"/>
      <c r="G956" s="113"/>
      <c r="H956" s="113"/>
      <c r="I956" s="113"/>
      <c r="J956" s="113"/>
      <c r="K956" s="113"/>
      <c r="L956" s="113"/>
      <c r="M956" s="113"/>
      <c r="N956" s="113"/>
      <c r="O956" s="113"/>
      <c r="P956" s="113"/>
      <c r="Q956" s="113"/>
      <c r="R956" s="113"/>
    </row>
    <row r="957" spans="6:18" x14ac:dyDescent="0.25">
      <c r="F957" s="113"/>
      <c r="G957" s="113"/>
      <c r="H957" s="113"/>
      <c r="I957" s="113"/>
      <c r="J957" s="113"/>
      <c r="K957" s="113"/>
      <c r="L957" s="113"/>
      <c r="M957" s="113"/>
      <c r="N957" s="113"/>
      <c r="O957" s="113"/>
      <c r="P957" s="113"/>
      <c r="Q957" s="113"/>
      <c r="R957" s="113"/>
    </row>
    <row r="958" spans="6:18" x14ac:dyDescent="0.25">
      <c r="F958" s="113"/>
      <c r="G958" s="113"/>
      <c r="H958" s="113"/>
      <c r="I958" s="113"/>
      <c r="J958" s="113"/>
      <c r="K958" s="113"/>
      <c r="L958" s="113"/>
      <c r="M958" s="113"/>
      <c r="N958" s="113"/>
      <c r="O958" s="113"/>
      <c r="P958" s="113"/>
      <c r="Q958" s="113"/>
      <c r="R958" s="113"/>
    </row>
    <row r="959" spans="6:18" x14ac:dyDescent="0.25">
      <c r="F959" s="113"/>
      <c r="G959" s="113"/>
      <c r="H959" s="113"/>
      <c r="I959" s="113"/>
      <c r="J959" s="113"/>
      <c r="K959" s="113"/>
      <c r="L959" s="113"/>
      <c r="M959" s="113"/>
      <c r="N959" s="113"/>
      <c r="O959" s="113"/>
      <c r="P959" s="113"/>
      <c r="Q959" s="113"/>
      <c r="R959" s="113"/>
    </row>
    <row r="960" spans="6:18" x14ac:dyDescent="0.25">
      <c r="F960" s="113"/>
      <c r="G960" s="113"/>
      <c r="H960" s="113"/>
      <c r="I960" s="113"/>
      <c r="J960" s="113"/>
      <c r="K960" s="113"/>
      <c r="L960" s="113"/>
      <c r="M960" s="113"/>
      <c r="N960" s="113"/>
      <c r="O960" s="113"/>
      <c r="P960" s="113"/>
      <c r="Q960" s="113"/>
      <c r="R960" s="113"/>
    </row>
    <row r="961" spans="6:18" x14ac:dyDescent="0.25">
      <c r="F961" s="113"/>
      <c r="G961" s="113"/>
      <c r="H961" s="113"/>
      <c r="I961" s="113"/>
      <c r="J961" s="113"/>
      <c r="K961" s="113"/>
      <c r="L961" s="113"/>
      <c r="M961" s="113"/>
      <c r="N961" s="113"/>
      <c r="O961" s="113"/>
      <c r="P961" s="113"/>
      <c r="Q961" s="113"/>
      <c r="R961" s="113"/>
    </row>
    <row r="962" spans="6:18" x14ac:dyDescent="0.25">
      <c r="F962" s="113"/>
      <c r="G962" s="113"/>
      <c r="H962" s="113"/>
      <c r="I962" s="113"/>
      <c r="J962" s="113"/>
      <c r="K962" s="113"/>
      <c r="L962" s="113"/>
      <c r="M962" s="113"/>
      <c r="N962" s="113"/>
      <c r="O962" s="113"/>
      <c r="P962" s="113"/>
      <c r="Q962" s="113"/>
      <c r="R962" s="113"/>
    </row>
    <row r="963" spans="6:18" x14ac:dyDescent="0.25">
      <c r="F963" s="113"/>
      <c r="G963" s="113"/>
      <c r="H963" s="113"/>
      <c r="I963" s="113"/>
      <c r="J963" s="113"/>
      <c r="K963" s="113"/>
      <c r="L963" s="113"/>
      <c r="M963" s="113"/>
      <c r="N963" s="113"/>
      <c r="O963" s="113"/>
      <c r="P963" s="113"/>
      <c r="Q963" s="113"/>
      <c r="R963" s="113"/>
    </row>
    <row r="964" spans="6:18" x14ac:dyDescent="0.25">
      <c r="F964" s="113"/>
      <c r="G964" s="113"/>
      <c r="H964" s="113"/>
      <c r="I964" s="113"/>
      <c r="J964" s="113"/>
      <c r="K964" s="113"/>
      <c r="L964" s="113"/>
      <c r="M964" s="113"/>
      <c r="N964" s="113"/>
      <c r="O964" s="113"/>
      <c r="P964" s="113"/>
      <c r="Q964" s="113"/>
      <c r="R964" s="113"/>
    </row>
    <row r="965" spans="6:18" x14ac:dyDescent="0.25">
      <c r="F965" s="113"/>
      <c r="G965" s="113"/>
      <c r="H965" s="113"/>
      <c r="I965" s="113"/>
      <c r="J965" s="113"/>
      <c r="K965" s="113"/>
      <c r="L965" s="113"/>
      <c r="M965" s="113"/>
      <c r="N965" s="113"/>
      <c r="O965" s="113"/>
      <c r="P965" s="113"/>
      <c r="Q965" s="113"/>
      <c r="R965" s="113"/>
    </row>
    <row r="966" spans="6:18" x14ac:dyDescent="0.25">
      <c r="F966" s="113"/>
      <c r="G966" s="113"/>
      <c r="H966" s="113"/>
      <c r="I966" s="113"/>
      <c r="J966" s="113"/>
      <c r="K966" s="113"/>
      <c r="L966" s="113"/>
      <c r="M966" s="113"/>
      <c r="N966" s="113"/>
      <c r="O966" s="113"/>
      <c r="P966" s="113"/>
      <c r="Q966" s="113"/>
      <c r="R966" s="113"/>
    </row>
    <row r="967" spans="6:18" x14ac:dyDescent="0.25">
      <c r="F967" s="113"/>
      <c r="G967" s="113"/>
      <c r="H967" s="113"/>
      <c r="I967" s="113"/>
      <c r="J967" s="113"/>
      <c r="K967" s="113"/>
      <c r="L967" s="113"/>
      <c r="M967" s="113"/>
      <c r="N967" s="113"/>
      <c r="O967" s="113"/>
      <c r="P967" s="113"/>
      <c r="Q967" s="113"/>
      <c r="R967" s="113"/>
    </row>
    <row r="968" spans="6:18" x14ac:dyDescent="0.25">
      <c r="F968" s="113"/>
      <c r="G968" s="113"/>
      <c r="H968" s="113"/>
      <c r="I968" s="113"/>
      <c r="J968" s="113"/>
      <c r="K968" s="113"/>
      <c r="L968" s="113"/>
      <c r="M968" s="113"/>
      <c r="N968" s="113"/>
      <c r="O968" s="113"/>
      <c r="P968" s="113"/>
      <c r="Q968" s="113"/>
      <c r="R968" s="113"/>
    </row>
    <row r="969" spans="6:18" x14ac:dyDescent="0.25">
      <c r="F969" s="113"/>
      <c r="G969" s="113"/>
      <c r="H969" s="113"/>
      <c r="I969" s="113"/>
      <c r="J969" s="113"/>
      <c r="K969" s="113"/>
      <c r="L969" s="113"/>
      <c r="M969" s="113"/>
      <c r="N969" s="113"/>
      <c r="O969" s="113"/>
      <c r="P969" s="113"/>
      <c r="Q969" s="113"/>
      <c r="R969" s="113"/>
    </row>
    <row r="970" spans="6:18" x14ac:dyDescent="0.25">
      <c r="F970" s="113"/>
      <c r="G970" s="113"/>
      <c r="H970" s="113"/>
      <c r="I970" s="113"/>
      <c r="J970" s="113"/>
      <c r="K970" s="113"/>
      <c r="L970" s="113"/>
      <c r="M970" s="113"/>
      <c r="N970" s="113"/>
      <c r="O970" s="113"/>
      <c r="P970" s="113"/>
      <c r="Q970" s="113"/>
      <c r="R970" s="113"/>
    </row>
    <row r="971" spans="6:18" x14ac:dyDescent="0.25">
      <c r="F971" s="113"/>
      <c r="G971" s="113"/>
      <c r="H971" s="113"/>
      <c r="I971" s="113"/>
      <c r="J971" s="113"/>
      <c r="K971" s="113"/>
      <c r="L971" s="113"/>
      <c r="M971" s="113"/>
      <c r="N971" s="113"/>
      <c r="O971" s="113"/>
      <c r="P971" s="113"/>
      <c r="Q971" s="113"/>
      <c r="R971" s="113"/>
    </row>
    <row r="972" spans="6:18" x14ac:dyDescent="0.25">
      <c r="F972" s="113"/>
      <c r="G972" s="113"/>
      <c r="H972" s="113"/>
      <c r="I972" s="113"/>
      <c r="J972" s="113"/>
      <c r="K972" s="113"/>
      <c r="L972" s="113"/>
      <c r="M972" s="113"/>
      <c r="N972" s="113"/>
      <c r="O972" s="113"/>
      <c r="P972" s="113"/>
      <c r="Q972" s="113"/>
      <c r="R972" s="113"/>
    </row>
    <row r="973" spans="6:18" x14ac:dyDescent="0.25">
      <c r="F973" s="113"/>
      <c r="G973" s="113"/>
      <c r="H973" s="113"/>
      <c r="I973" s="113"/>
      <c r="J973" s="113"/>
      <c r="K973" s="113"/>
      <c r="L973" s="113"/>
      <c r="M973" s="113"/>
      <c r="N973" s="113"/>
      <c r="O973" s="113"/>
      <c r="P973" s="113"/>
      <c r="Q973" s="113"/>
      <c r="R973" s="113"/>
    </row>
    <row r="974" spans="6:18" x14ac:dyDescent="0.25">
      <c r="F974" s="113"/>
      <c r="G974" s="113"/>
      <c r="H974" s="113"/>
      <c r="I974" s="113"/>
      <c r="J974" s="113"/>
      <c r="K974" s="113"/>
      <c r="L974" s="113"/>
      <c r="M974" s="113"/>
      <c r="N974" s="113"/>
      <c r="O974" s="113"/>
      <c r="P974" s="113"/>
      <c r="Q974" s="113"/>
      <c r="R974" s="113"/>
    </row>
    <row r="975" spans="6:18" x14ac:dyDescent="0.25">
      <c r="F975" s="113"/>
      <c r="G975" s="113"/>
      <c r="H975" s="113"/>
      <c r="I975" s="113"/>
      <c r="J975" s="113"/>
      <c r="K975" s="113"/>
      <c r="L975" s="113"/>
      <c r="M975" s="113"/>
      <c r="N975" s="113"/>
      <c r="O975" s="113"/>
      <c r="P975" s="113"/>
      <c r="Q975" s="113"/>
      <c r="R975" s="113"/>
    </row>
    <row r="976" spans="6:18" x14ac:dyDescent="0.25">
      <c r="F976" s="113"/>
      <c r="G976" s="113"/>
      <c r="H976" s="113"/>
      <c r="I976" s="113"/>
      <c r="J976" s="113"/>
      <c r="K976" s="113"/>
      <c r="L976" s="113"/>
      <c r="M976" s="113"/>
      <c r="N976" s="113"/>
      <c r="O976" s="113"/>
      <c r="P976" s="113"/>
      <c r="Q976" s="113"/>
      <c r="R976" s="113"/>
    </row>
    <row r="977" spans="6:18" x14ac:dyDescent="0.25">
      <c r="F977" s="113"/>
      <c r="G977" s="113"/>
      <c r="H977" s="113"/>
      <c r="I977" s="113"/>
      <c r="J977" s="113"/>
      <c r="K977" s="113"/>
      <c r="L977" s="113"/>
      <c r="M977" s="113"/>
      <c r="N977" s="113"/>
      <c r="O977" s="113"/>
      <c r="P977" s="113"/>
      <c r="Q977" s="113"/>
      <c r="R977" s="113"/>
    </row>
    <row r="978" spans="6:18" x14ac:dyDescent="0.25">
      <c r="F978" s="113"/>
      <c r="G978" s="113"/>
      <c r="H978" s="113"/>
      <c r="I978" s="113"/>
      <c r="J978" s="113"/>
      <c r="K978" s="113"/>
      <c r="L978" s="113"/>
      <c r="M978" s="113"/>
      <c r="N978" s="113"/>
      <c r="O978" s="113"/>
      <c r="P978" s="113"/>
      <c r="Q978" s="113"/>
      <c r="R978" s="113"/>
    </row>
    <row r="979" spans="6:18" x14ac:dyDescent="0.25">
      <c r="F979" s="113"/>
      <c r="G979" s="113"/>
      <c r="H979" s="113"/>
      <c r="I979" s="113"/>
      <c r="J979" s="113"/>
      <c r="K979" s="113"/>
      <c r="L979" s="113"/>
      <c r="M979" s="113"/>
      <c r="N979" s="113"/>
      <c r="O979" s="113"/>
      <c r="P979" s="113"/>
      <c r="Q979" s="113"/>
      <c r="R979" s="113"/>
    </row>
    <row r="980" spans="6:18" x14ac:dyDescent="0.25">
      <c r="F980" s="113"/>
      <c r="G980" s="113"/>
      <c r="H980" s="113"/>
      <c r="I980" s="113"/>
      <c r="J980" s="113"/>
      <c r="K980" s="113"/>
      <c r="L980" s="113"/>
      <c r="M980" s="113"/>
      <c r="N980" s="113"/>
      <c r="O980" s="113"/>
      <c r="P980" s="113"/>
      <c r="Q980" s="113"/>
      <c r="R980" s="113"/>
    </row>
    <row r="981" spans="6:18" x14ac:dyDescent="0.25">
      <c r="F981" s="113"/>
      <c r="G981" s="113"/>
      <c r="H981" s="113"/>
      <c r="I981" s="113"/>
      <c r="J981" s="113"/>
      <c r="K981" s="113"/>
      <c r="L981" s="113"/>
      <c r="M981" s="113"/>
      <c r="N981" s="113"/>
      <c r="O981" s="113"/>
      <c r="P981" s="113"/>
      <c r="Q981" s="113"/>
      <c r="R981" s="113"/>
    </row>
    <row r="982" spans="6:18" x14ac:dyDescent="0.25">
      <c r="F982" s="113"/>
      <c r="G982" s="113"/>
      <c r="H982" s="113"/>
      <c r="I982" s="113"/>
      <c r="J982" s="113"/>
      <c r="K982" s="113"/>
      <c r="L982" s="113"/>
      <c r="M982" s="113"/>
      <c r="N982" s="113"/>
      <c r="O982" s="113"/>
      <c r="P982" s="113"/>
      <c r="Q982" s="113"/>
      <c r="R982" s="113"/>
    </row>
    <row r="983" spans="6:18" x14ac:dyDescent="0.25">
      <c r="F983" s="113"/>
      <c r="G983" s="113"/>
      <c r="H983" s="113"/>
      <c r="I983" s="113"/>
      <c r="J983" s="113"/>
      <c r="K983" s="113"/>
      <c r="L983" s="113"/>
      <c r="M983" s="113"/>
      <c r="N983" s="113"/>
      <c r="O983" s="113"/>
      <c r="P983" s="113"/>
      <c r="Q983" s="113"/>
      <c r="R983" s="113"/>
    </row>
    <row r="984" spans="6:18" x14ac:dyDescent="0.25">
      <c r="F984" s="113"/>
      <c r="G984" s="113"/>
      <c r="H984" s="113"/>
      <c r="I984" s="113"/>
      <c r="J984" s="113"/>
      <c r="K984" s="113"/>
      <c r="L984" s="113"/>
      <c r="M984" s="113"/>
      <c r="N984" s="113"/>
      <c r="O984" s="113"/>
      <c r="P984" s="113"/>
      <c r="Q984" s="113"/>
      <c r="R984" s="113"/>
    </row>
    <row r="985" spans="6:18" x14ac:dyDescent="0.25">
      <c r="F985" s="113"/>
      <c r="G985" s="113"/>
      <c r="H985" s="113"/>
      <c r="I985" s="113"/>
      <c r="J985" s="113"/>
      <c r="K985" s="113"/>
      <c r="L985" s="113"/>
      <c r="M985" s="113"/>
      <c r="N985" s="113"/>
      <c r="O985" s="113"/>
      <c r="P985" s="113"/>
      <c r="Q985" s="113"/>
      <c r="R985" s="113"/>
    </row>
    <row r="986" spans="6:18" x14ac:dyDescent="0.25">
      <c r="F986" s="113"/>
      <c r="G986" s="113"/>
      <c r="H986" s="113"/>
      <c r="I986" s="113"/>
      <c r="J986" s="113"/>
      <c r="K986" s="113"/>
      <c r="L986" s="113"/>
      <c r="M986" s="113"/>
      <c r="N986" s="113"/>
      <c r="O986" s="113"/>
      <c r="P986" s="113"/>
      <c r="Q986" s="113"/>
      <c r="R986" s="113"/>
    </row>
    <row r="987" spans="6:18" x14ac:dyDescent="0.25">
      <c r="F987" s="113"/>
      <c r="G987" s="113"/>
      <c r="H987" s="113"/>
      <c r="I987" s="113"/>
      <c r="J987" s="113"/>
      <c r="K987" s="113"/>
      <c r="L987" s="113"/>
      <c r="M987" s="113"/>
      <c r="N987" s="113"/>
      <c r="O987" s="113"/>
      <c r="P987" s="113"/>
      <c r="Q987" s="113"/>
      <c r="R987" s="113"/>
    </row>
    <row r="988" spans="6:18" x14ac:dyDescent="0.25">
      <c r="F988" s="113"/>
      <c r="G988" s="113"/>
      <c r="H988" s="113"/>
      <c r="I988" s="113"/>
      <c r="J988" s="113"/>
      <c r="K988" s="113"/>
      <c r="L988" s="113"/>
      <c r="M988" s="113"/>
      <c r="N988" s="113"/>
      <c r="O988" s="113"/>
      <c r="P988" s="113"/>
      <c r="Q988" s="113"/>
      <c r="R988" s="113"/>
    </row>
    <row r="989" spans="6:18" x14ac:dyDescent="0.25">
      <c r="F989" s="113"/>
      <c r="G989" s="113"/>
      <c r="H989" s="113"/>
      <c r="I989" s="113"/>
      <c r="J989" s="113"/>
      <c r="K989" s="113"/>
      <c r="L989" s="113"/>
      <c r="M989" s="113"/>
      <c r="N989" s="113"/>
      <c r="O989" s="113"/>
      <c r="P989" s="113"/>
      <c r="Q989" s="113"/>
      <c r="R989" s="113"/>
    </row>
    <row r="990" spans="6:18" x14ac:dyDescent="0.25">
      <c r="F990" s="113"/>
      <c r="G990" s="113"/>
      <c r="H990" s="113"/>
      <c r="I990" s="113"/>
      <c r="J990" s="113"/>
      <c r="K990" s="113"/>
      <c r="L990" s="113"/>
      <c r="M990" s="113"/>
      <c r="N990" s="113"/>
      <c r="O990" s="113"/>
      <c r="P990" s="113"/>
      <c r="Q990" s="113"/>
      <c r="R990" s="113"/>
    </row>
    <row r="991" spans="6:18" x14ac:dyDescent="0.25">
      <c r="F991" s="113"/>
      <c r="G991" s="113"/>
      <c r="H991" s="113"/>
      <c r="I991" s="113"/>
      <c r="J991" s="113"/>
      <c r="K991" s="113"/>
      <c r="L991" s="113"/>
      <c r="M991" s="113"/>
      <c r="N991" s="113"/>
      <c r="O991" s="113"/>
      <c r="P991" s="113"/>
      <c r="Q991" s="113"/>
      <c r="R991" s="113"/>
    </row>
    <row r="992" spans="6:18" x14ac:dyDescent="0.25">
      <c r="F992" s="113"/>
      <c r="G992" s="113"/>
      <c r="H992" s="113"/>
      <c r="I992" s="113"/>
      <c r="J992" s="113"/>
      <c r="K992" s="113"/>
      <c r="L992" s="113"/>
      <c r="M992" s="113"/>
      <c r="N992" s="113"/>
      <c r="O992" s="113"/>
      <c r="P992" s="113"/>
      <c r="Q992" s="113"/>
      <c r="R992" s="113"/>
    </row>
    <row r="993" spans="6:18" x14ac:dyDescent="0.25">
      <c r="F993" s="113"/>
      <c r="G993" s="113"/>
      <c r="H993" s="113"/>
      <c r="I993" s="113"/>
      <c r="J993" s="113"/>
      <c r="K993" s="113"/>
      <c r="L993" s="113"/>
      <c r="M993" s="113"/>
      <c r="N993" s="113"/>
      <c r="O993" s="113"/>
      <c r="P993" s="113"/>
      <c r="Q993" s="113"/>
      <c r="R993" s="113"/>
    </row>
    <row r="994" spans="6:18" x14ac:dyDescent="0.25">
      <c r="F994" s="113"/>
      <c r="G994" s="113"/>
      <c r="H994" s="113"/>
      <c r="I994" s="113"/>
      <c r="J994" s="113"/>
      <c r="K994" s="113"/>
      <c r="L994" s="113"/>
      <c r="M994" s="113"/>
      <c r="N994" s="113"/>
      <c r="O994" s="113"/>
      <c r="P994" s="113"/>
      <c r="Q994" s="113"/>
      <c r="R994" s="113"/>
    </row>
    <row r="995" spans="6:18" x14ac:dyDescent="0.25">
      <c r="F995" s="113"/>
      <c r="G995" s="113"/>
      <c r="H995" s="113"/>
      <c r="I995" s="113"/>
      <c r="J995" s="113"/>
      <c r="K995" s="113"/>
      <c r="L995" s="113"/>
      <c r="M995" s="113"/>
      <c r="N995" s="113"/>
      <c r="O995" s="113"/>
      <c r="P995" s="113"/>
      <c r="Q995" s="113"/>
      <c r="R995" s="113"/>
    </row>
    <row r="996" spans="6:18" x14ac:dyDescent="0.25">
      <c r="F996" s="113"/>
      <c r="G996" s="113"/>
      <c r="H996" s="113"/>
      <c r="I996" s="113"/>
      <c r="J996" s="113"/>
      <c r="K996" s="113"/>
      <c r="L996" s="113"/>
      <c r="M996" s="113"/>
      <c r="N996" s="113"/>
      <c r="O996" s="113"/>
      <c r="P996" s="113"/>
      <c r="Q996" s="113"/>
      <c r="R996" s="113"/>
    </row>
    <row r="997" spans="6:18" x14ac:dyDescent="0.25">
      <c r="F997" s="113"/>
      <c r="G997" s="113"/>
      <c r="H997" s="113"/>
      <c r="I997" s="113"/>
      <c r="J997" s="113"/>
      <c r="K997" s="113"/>
      <c r="L997" s="113"/>
      <c r="M997" s="113"/>
      <c r="N997" s="113"/>
      <c r="O997" s="113"/>
      <c r="P997" s="113"/>
      <c r="Q997" s="113"/>
      <c r="R997" s="113"/>
    </row>
    <row r="998" spans="6:18" x14ac:dyDescent="0.25">
      <c r="F998" s="113"/>
      <c r="G998" s="113"/>
      <c r="H998" s="113"/>
      <c r="I998" s="113"/>
      <c r="J998" s="113"/>
      <c r="K998" s="113"/>
      <c r="L998" s="113"/>
      <c r="M998" s="113"/>
      <c r="N998" s="113"/>
      <c r="O998" s="113"/>
      <c r="P998" s="113"/>
      <c r="Q998" s="113"/>
      <c r="R998" s="113"/>
    </row>
    <row r="999" spans="6:18" x14ac:dyDescent="0.25">
      <c r="F999" s="113"/>
      <c r="G999" s="113"/>
      <c r="H999" s="113"/>
      <c r="I999" s="113"/>
      <c r="J999" s="113"/>
      <c r="K999" s="113"/>
      <c r="L999" s="113"/>
      <c r="M999" s="113"/>
      <c r="N999" s="113"/>
      <c r="O999" s="113"/>
      <c r="P999" s="113"/>
      <c r="Q999" s="113"/>
      <c r="R999" s="113"/>
    </row>
    <row r="1000" spans="6:18" x14ac:dyDescent="0.25">
      <c r="F1000" s="113"/>
      <c r="G1000" s="113"/>
      <c r="H1000" s="113"/>
      <c r="I1000" s="113"/>
      <c r="J1000" s="113"/>
      <c r="K1000" s="113"/>
      <c r="L1000" s="113"/>
      <c r="M1000" s="113"/>
      <c r="N1000" s="113"/>
      <c r="O1000" s="113"/>
      <c r="P1000" s="113"/>
      <c r="Q1000" s="113"/>
      <c r="R1000" s="113"/>
    </row>
    <row r="1001" spans="6:18" x14ac:dyDescent="0.25">
      <c r="F1001" s="113"/>
      <c r="G1001" s="113"/>
      <c r="H1001" s="113"/>
      <c r="I1001" s="113"/>
      <c r="J1001" s="113"/>
      <c r="K1001" s="113"/>
      <c r="L1001" s="113"/>
      <c r="M1001" s="113"/>
      <c r="N1001" s="113"/>
      <c r="O1001" s="113"/>
      <c r="P1001" s="113"/>
      <c r="Q1001" s="113"/>
      <c r="R1001" s="113"/>
    </row>
    <row r="1002" spans="6:18" x14ac:dyDescent="0.25">
      <c r="F1002" s="113"/>
      <c r="G1002" s="113"/>
      <c r="H1002" s="113"/>
      <c r="I1002" s="113"/>
      <c r="J1002" s="113"/>
      <c r="K1002" s="113"/>
      <c r="L1002" s="113"/>
      <c r="M1002" s="113"/>
      <c r="N1002" s="113"/>
      <c r="O1002" s="113"/>
      <c r="P1002" s="113"/>
      <c r="Q1002" s="113"/>
      <c r="R1002" s="113"/>
    </row>
    <row r="1003" spans="6:18" x14ac:dyDescent="0.25">
      <c r="F1003" s="113"/>
      <c r="G1003" s="113"/>
      <c r="H1003" s="113"/>
      <c r="I1003" s="113"/>
      <c r="J1003" s="113"/>
      <c r="K1003" s="113"/>
      <c r="L1003" s="113"/>
      <c r="M1003" s="113"/>
      <c r="N1003" s="113"/>
      <c r="O1003" s="113"/>
      <c r="P1003" s="113"/>
      <c r="Q1003" s="113"/>
      <c r="R1003" s="113"/>
    </row>
    <row r="1004" spans="6:18" x14ac:dyDescent="0.25">
      <c r="F1004" s="113"/>
      <c r="G1004" s="113"/>
      <c r="H1004" s="113"/>
      <c r="I1004" s="113"/>
      <c r="J1004" s="113"/>
      <c r="K1004" s="113"/>
      <c r="L1004" s="113"/>
      <c r="M1004" s="113"/>
      <c r="N1004" s="113"/>
      <c r="O1004" s="113"/>
      <c r="P1004" s="113"/>
      <c r="Q1004" s="113"/>
      <c r="R1004" s="113"/>
    </row>
    <row r="1005" spans="6:18" x14ac:dyDescent="0.25">
      <c r="F1005" s="113"/>
      <c r="G1005" s="113"/>
      <c r="H1005" s="113"/>
      <c r="I1005" s="113"/>
      <c r="J1005" s="113"/>
      <c r="K1005" s="113"/>
      <c r="L1005" s="113"/>
      <c r="M1005" s="113"/>
      <c r="N1005" s="113"/>
      <c r="O1005" s="113"/>
      <c r="P1005" s="113"/>
      <c r="Q1005" s="113"/>
      <c r="R1005" s="113"/>
    </row>
    <row r="1006" spans="6:18" x14ac:dyDescent="0.25">
      <c r="F1006" s="113"/>
      <c r="G1006" s="113"/>
      <c r="H1006" s="113"/>
      <c r="I1006" s="113"/>
      <c r="J1006" s="113"/>
      <c r="K1006" s="113"/>
      <c r="L1006" s="113"/>
      <c r="M1006" s="113"/>
      <c r="N1006" s="113"/>
      <c r="O1006" s="113"/>
      <c r="P1006" s="113"/>
      <c r="Q1006" s="113"/>
      <c r="R1006" s="113"/>
    </row>
    <row r="1007" spans="6:18" x14ac:dyDescent="0.25">
      <c r="F1007" s="113"/>
      <c r="G1007" s="113"/>
      <c r="H1007" s="113"/>
      <c r="I1007" s="113"/>
      <c r="J1007" s="113"/>
      <c r="K1007" s="113"/>
      <c r="L1007" s="113"/>
      <c r="M1007" s="113"/>
      <c r="N1007" s="113"/>
      <c r="O1007" s="113"/>
      <c r="P1007" s="113"/>
      <c r="Q1007" s="113"/>
      <c r="R1007" s="113"/>
    </row>
    <row r="1008" spans="6:18" x14ac:dyDescent="0.25">
      <c r="F1008" s="113"/>
      <c r="G1008" s="113"/>
      <c r="H1008" s="113"/>
      <c r="I1008" s="113"/>
      <c r="J1008" s="113"/>
      <c r="K1008" s="113"/>
      <c r="L1008" s="113"/>
      <c r="M1008" s="113"/>
      <c r="N1008" s="113"/>
      <c r="O1008" s="113"/>
      <c r="P1008" s="113"/>
      <c r="Q1008" s="113"/>
      <c r="R1008" s="113"/>
    </row>
    <row r="1009" spans="6:18" x14ac:dyDescent="0.25">
      <c r="F1009" s="113"/>
      <c r="G1009" s="113"/>
      <c r="H1009" s="113"/>
      <c r="I1009" s="113"/>
      <c r="J1009" s="113"/>
      <c r="K1009" s="113"/>
      <c r="L1009" s="113"/>
      <c r="M1009" s="113"/>
      <c r="N1009" s="113"/>
      <c r="O1009" s="113"/>
      <c r="P1009" s="113"/>
      <c r="Q1009" s="113"/>
      <c r="R1009" s="113"/>
    </row>
    <row r="1010" spans="6:18" x14ac:dyDescent="0.25">
      <c r="F1010" s="113"/>
      <c r="G1010" s="113"/>
      <c r="H1010" s="113"/>
      <c r="I1010" s="113"/>
      <c r="J1010" s="113"/>
      <c r="K1010" s="113"/>
      <c r="L1010" s="113"/>
      <c r="M1010" s="113"/>
      <c r="N1010" s="113"/>
      <c r="O1010" s="113"/>
      <c r="P1010" s="113"/>
      <c r="Q1010" s="113"/>
      <c r="R1010" s="113"/>
    </row>
    <row r="1011" spans="6:18" x14ac:dyDescent="0.25">
      <c r="F1011" s="113"/>
      <c r="G1011" s="113"/>
      <c r="H1011" s="113"/>
      <c r="I1011" s="113"/>
      <c r="J1011" s="113"/>
      <c r="K1011" s="113"/>
      <c r="L1011" s="113"/>
      <c r="M1011" s="113"/>
      <c r="N1011" s="113"/>
      <c r="O1011" s="113"/>
      <c r="P1011" s="113"/>
      <c r="Q1011" s="113"/>
      <c r="R1011" s="113"/>
    </row>
    <row r="1012" spans="6:18" x14ac:dyDescent="0.25">
      <c r="F1012" s="113"/>
      <c r="G1012" s="113"/>
      <c r="H1012" s="113"/>
      <c r="I1012" s="113"/>
      <c r="J1012" s="113"/>
      <c r="K1012" s="113"/>
      <c r="L1012" s="113"/>
      <c r="M1012" s="113"/>
      <c r="N1012" s="113"/>
      <c r="O1012" s="113"/>
      <c r="P1012" s="113"/>
      <c r="Q1012" s="113"/>
      <c r="R1012" s="113"/>
    </row>
    <row r="1013" spans="6:18" x14ac:dyDescent="0.25">
      <c r="F1013" s="113"/>
      <c r="G1013" s="113"/>
      <c r="H1013" s="113"/>
      <c r="I1013" s="113"/>
      <c r="J1013" s="113"/>
      <c r="K1013" s="113"/>
      <c r="L1013" s="113"/>
      <c r="M1013" s="113"/>
      <c r="N1013" s="113"/>
      <c r="O1013" s="113"/>
      <c r="P1013" s="113"/>
      <c r="Q1013" s="113"/>
      <c r="R1013" s="113"/>
    </row>
    <row r="1014" spans="6:18" x14ac:dyDescent="0.25">
      <c r="F1014" s="113"/>
      <c r="G1014" s="113"/>
      <c r="H1014" s="113"/>
      <c r="I1014" s="113"/>
      <c r="J1014" s="113"/>
      <c r="K1014" s="113"/>
      <c r="L1014" s="113"/>
      <c r="M1014" s="113"/>
      <c r="N1014" s="113"/>
      <c r="O1014" s="113"/>
      <c r="P1014" s="113"/>
      <c r="Q1014" s="113"/>
      <c r="R1014" s="113"/>
    </row>
    <row r="1015" spans="6:18" x14ac:dyDescent="0.25">
      <c r="F1015" s="113"/>
      <c r="G1015" s="113"/>
      <c r="H1015" s="113"/>
      <c r="I1015" s="113"/>
      <c r="J1015" s="113"/>
      <c r="K1015" s="113"/>
      <c r="L1015" s="113"/>
      <c r="M1015" s="113"/>
      <c r="N1015" s="113"/>
      <c r="O1015" s="113"/>
      <c r="P1015" s="113"/>
      <c r="Q1015" s="113"/>
      <c r="R1015" s="113"/>
    </row>
    <row r="1016" spans="6:18" x14ac:dyDescent="0.25">
      <c r="F1016" s="113"/>
      <c r="G1016" s="113"/>
      <c r="H1016" s="113"/>
      <c r="I1016" s="113"/>
      <c r="J1016" s="113"/>
      <c r="K1016" s="113"/>
      <c r="L1016" s="113"/>
      <c r="M1016" s="113"/>
      <c r="N1016" s="113"/>
      <c r="O1016" s="113"/>
      <c r="P1016" s="113"/>
      <c r="Q1016" s="113"/>
      <c r="R1016" s="113"/>
    </row>
    <row r="1017" spans="6:18" x14ac:dyDescent="0.25">
      <c r="F1017" s="113"/>
      <c r="G1017" s="113"/>
      <c r="H1017" s="113"/>
      <c r="I1017" s="113"/>
      <c r="J1017" s="113"/>
      <c r="K1017" s="113"/>
      <c r="L1017" s="113"/>
      <c r="M1017" s="113"/>
      <c r="N1017" s="113"/>
      <c r="O1017" s="113"/>
      <c r="P1017" s="113"/>
      <c r="Q1017" s="113"/>
      <c r="R1017" s="113"/>
    </row>
    <row r="1018" spans="6:18" x14ac:dyDescent="0.25">
      <c r="F1018" s="113"/>
      <c r="G1018" s="113"/>
      <c r="H1018" s="113"/>
      <c r="I1018" s="113"/>
      <c r="J1018" s="113"/>
      <c r="K1018" s="113"/>
      <c r="L1018" s="113"/>
      <c r="M1018" s="113"/>
      <c r="N1018" s="113"/>
      <c r="O1018" s="113"/>
      <c r="P1018" s="113"/>
      <c r="Q1018" s="113"/>
      <c r="R1018" s="113"/>
    </row>
    <row r="1019" spans="6:18" x14ac:dyDescent="0.25">
      <c r="F1019" s="113"/>
      <c r="G1019" s="113"/>
      <c r="H1019" s="113"/>
      <c r="I1019" s="113"/>
      <c r="J1019" s="113"/>
      <c r="K1019" s="113"/>
      <c r="L1019" s="113"/>
      <c r="M1019" s="113"/>
      <c r="N1019" s="113"/>
      <c r="O1019" s="113"/>
      <c r="P1019" s="113"/>
      <c r="Q1019" s="113"/>
      <c r="R1019" s="113"/>
    </row>
    <row r="1020" spans="6:18" x14ac:dyDescent="0.25">
      <c r="F1020" s="113"/>
      <c r="G1020" s="113"/>
      <c r="H1020" s="113"/>
      <c r="I1020" s="113"/>
      <c r="J1020" s="113"/>
      <c r="K1020" s="113"/>
      <c r="L1020" s="113"/>
      <c r="M1020" s="113"/>
      <c r="N1020" s="113"/>
      <c r="O1020" s="113"/>
      <c r="P1020" s="113"/>
      <c r="Q1020" s="113"/>
      <c r="R1020" s="113"/>
    </row>
    <row r="1021" spans="6:18" x14ac:dyDescent="0.25">
      <c r="F1021" s="113"/>
      <c r="G1021" s="113"/>
      <c r="H1021" s="113"/>
      <c r="I1021" s="113"/>
      <c r="J1021" s="113"/>
      <c r="K1021" s="113"/>
      <c r="L1021" s="113"/>
      <c r="M1021" s="113"/>
      <c r="N1021" s="113"/>
      <c r="O1021" s="113"/>
      <c r="P1021" s="113"/>
      <c r="Q1021" s="113"/>
      <c r="R1021" s="113"/>
    </row>
    <row r="1022" spans="6:18" x14ac:dyDescent="0.25">
      <c r="F1022" s="113"/>
      <c r="G1022" s="113"/>
      <c r="H1022" s="113"/>
      <c r="I1022" s="113"/>
      <c r="J1022" s="113"/>
      <c r="K1022" s="113"/>
      <c r="L1022" s="113"/>
      <c r="M1022" s="113"/>
      <c r="N1022" s="113"/>
      <c r="O1022" s="113"/>
      <c r="P1022" s="113"/>
      <c r="Q1022" s="113"/>
      <c r="R1022" s="113"/>
    </row>
    <row r="1023" spans="6:18" x14ac:dyDescent="0.25">
      <c r="F1023" s="113"/>
      <c r="G1023" s="113"/>
      <c r="H1023" s="113"/>
      <c r="I1023" s="113"/>
      <c r="J1023" s="113"/>
      <c r="K1023" s="113"/>
      <c r="L1023" s="113"/>
      <c r="M1023" s="113"/>
      <c r="N1023" s="113"/>
      <c r="O1023" s="113"/>
      <c r="P1023" s="113"/>
      <c r="Q1023" s="113"/>
      <c r="R1023" s="113"/>
    </row>
    <row r="1024" spans="6:18" x14ac:dyDescent="0.25">
      <c r="F1024" s="113"/>
      <c r="G1024" s="113"/>
      <c r="H1024" s="113"/>
      <c r="I1024" s="113"/>
      <c r="J1024" s="113"/>
      <c r="K1024" s="113"/>
      <c r="L1024" s="113"/>
      <c r="M1024" s="113"/>
      <c r="N1024" s="113"/>
      <c r="O1024" s="113"/>
      <c r="P1024" s="113"/>
      <c r="Q1024" s="113"/>
      <c r="R1024" s="113"/>
    </row>
    <row r="1025" spans="6:18" x14ac:dyDescent="0.25">
      <c r="F1025" s="113"/>
      <c r="G1025" s="113"/>
      <c r="H1025" s="113"/>
      <c r="I1025" s="113"/>
      <c r="J1025" s="113"/>
      <c r="K1025" s="113"/>
      <c r="L1025" s="113"/>
      <c r="M1025" s="113"/>
      <c r="N1025" s="113"/>
      <c r="O1025" s="113"/>
      <c r="P1025" s="113"/>
      <c r="Q1025" s="113"/>
      <c r="R1025" s="113"/>
    </row>
    <row r="1026" spans="6:18" x14ac:dyDescent="0.25">
      <c r="F1026" s="113"/>
      <c r="G1026" s="113"/>
      <c r="H1026" s="113"/>
      <c r="I1026" s="113"/>
      <c r="J1026" s="113"/>
      <c r="K1026" s="113"/>
      <c r="L1026" s="113"/>
      <c r="M1026" s="113"/>
      <c r="N1026" s="113"/>
      <c r="O1026" s="113"/>
      <c r="P1026" s="113"/>
      <c r="Q1026" s="113"/>
      <c r="R1026" s="113"/>
    </row>
    <row r="1027" spans="6:18" x14ac:dyDescent="0.25">
      <c r="F1027" s="113"/>
      <c r="G1027" s="113"/>
      <c r="H1027" s="113"/>
      <c r="I1027" s="113"/>
      <c r="J1027" s="113"/>
      <c r="K1027" s="113"/>
      <c r="L1027" s="113"/>
      <c r="M1027" s="113"/>
      <c r="N1027" s="113"/>
      <c r="O1027" s="113"/>
      <c r="P1027" s="113"/>
      <c r="Q1027" s="113"/>
      <c r="R1027" s="113"/>
    </row>
    <row r="1028" spans="6:18" x14ac:dyDescent="0.25">
      <c r="F1028" s="113"/>
      <c r="G1028" s="113"/>
      <c r="H1028" s="113"/>
      <c r="I1028" s="113"/>
      <c r="J1028" s="113"/>
      <c r="K1028" s="113"/>
      <c r="L1028" s="113"/>
      <c r="M1028" s="113"/>
      <c r="N1028" s="113"/>
      <c r="O1028" s="113"/>
      <c r="P1028" s="113"/>
      <c r="Q1028" s="113"/>
      <c r="R1028" s="113"/>
    </row>
    <row r="1029" spans="6:18" x14ac:dyDescent="0.25">
      <c r="F1029" s="113"/>
      <c r="G1029" s="113"/>
      <c r="H1029" s="113"/>
      <c r="I1029" s="113"/>
      <c r="J1029" s="113"/>
      <c r="K1029" s="113"/>
      <c r="L1029" s="113"/>
      <c r="M1029" s="113"/>
      <c r="N1029" s="113"/>
      <c r="O1029" s="113"/>
      <c r="P1029" s="113"/>
      <c r="Q1029" s="113"/>
      <c r="R1029" s="113"/>
    </row>
    <row r="1030" spans="6:18" x14ac:dyDescent="0.25">
      <c r="F1030" s="113"/>
      <c r="G1030" s="113"/>
      <c r="H1030" s="113"/>
      <c r="I1030" s="113"/>
      <c r="J1030" s="113"/>
      <c r="K1030" s="113"/>
      <c r="L1030" s="113"/>
      <c r="M1030" s="113"/>
      <c r="N1030" s="113"/>
      <c r="O1030" s="113"/>
      <c r="P1030" s="113"/>
      <c r="Q1030" s="113"/>
      <c r="R1030" s="113"/>
    </row>
    <row r="1031" spans="6:18" x14ac:dyDescent="0.25">
      <c r="F1031" s="113"/>
      <c r="G1031" s="113"/>
      <c r="H1031" s="113"/>
      <c r="I1031" s="113"/>
      <c r="J1031" s="113"/>
      <c r="K1031" s="113"/>
      <c r="L1031" s="113"/>
      <c r="M1031" s="113"/>
      <c r="N1031" s="113"/>
      <c r="O1031" s="113"/>
      <c r="P1031" s="113"/>
      <c r="Q1031" s="113"/>
      <c r="R1031" s="113"/>
    </row>
    <row r="1032" spans="6:18" x14ac:dyDescent="0.25">
      <c r="F1032" s="113"/>
      <c r="G1032" s="113"/>
      <c r="H1032" s="113"/>
      <c r="I1032" s="113"/>
      <c r="J1032" s="113"/>
      <c r="K1032" s="113"/>
      <c r="L1032" s="113"/>
      <c r="M1032" s="113"/>
      <c r="N1032" s="113"/>
      <c r="O1032" s="113"/>
      <c r="P1032" s="113"/>
      <c r="Q1032" s="113"/>
      <c r="R1032" s="113"/>
    </row>
    <row r="1033" spans="6:18" x14ac:dyDescent="0.25">
      <c r="F1033" s="113"/>
      <c r="G1033" s="113"/>
      <c r="H1033" s="113"/>
      <c r="I1033" s="113"/>
      <c r="J1033" s="113"/>
      <c r="K1033" s="113"/>
      <c r="L1033" s="113"/>
      <c r="M1033" s="113"/>
      <c r="N1033" s="113"/>
      <c r="O1033" s="113"/>
      <c r="P1033" s="113"/>
      <c r="Q1033" s="113"/>
      <c r="R1033" s="113"/>
    </row>
    <row r="1034" spans="6:18" x14ac:dyDescent="0.25">
      <c r="F1034" s="113"/>
      <c r="G1034" s="113"/>
      <c r="H1034" s="113"/>
      <c r="I1034" s="113"/>
      <c r="J1034" s="113"/>
      <c r="K1034" s="113"/>
      <c r="L1034" s="113"/>
      <c r="M1034" s="113"/>
      <c r="N1034" s="113"/>
      <c r="O1034" s="113"/>
      <c r="P1034" s="113"/>
      <c r="Q1034" s="113"/>
      <c r="R1034" s="113"/>
    </row>
    <row r="1035" spans="6:18" x14ac:dyDescent="0.25">
      <c r="F1035" s="113"/>
      <c r="G1035" s="113"/>
      <c r="H1035" s="113"/>
      <c r="I1035" s="113"/>
      <c r="J1035" s="113"/>
      <c r="K1035" s="113"/>
      <c r="L1035" s="113"/>
      <c r="M1035" s="113"/>
      <c r="N1035" s="113"/>
      <c r="O1035" s="113"/>
      <c r="P1035" s="113"/>
      <c r="Q1035" s="113"/>
      <c r="R1035" s="113"/>
    </row>
    <row r="1036" spans="6:18" x14ac:dyDescent="0.25">
      <c r="F1036" s="113"/>
      <c r="G1036" s="113"/>
      <c r="H1036" s="113"/>
      <c r="I1036" s="113"/>
      <c r="J1036" s="113"/>
      <c r="K1036" s="113"/>
      <c r="L1036" s="113"/>
      <c r="M1036" s="113"/>
      <c r="N1036" s="113"/>
      <c r="O1036" s="113"/>
      <c r="P1036" s="113"/>
      <c r="Q1036" s="113"/>
      <c r="R1036" s="113"/>
    </row>
    <row r="1037" spans="6:18" x14ac:dyDescent="0.25">
      <c r="F1037" s="113"/>
      <c r="G1037" s="113"/>
      <c r="H1037" s="113"/>
      <c r="I1037" s="113"/>
      <c r="J1037" s="113"/>
      <c r="K1037" s="113"/>
      <c r="L1037" s="113"/>
      <c r="M1037" s="113"/>
      <c r="N1037" s="113"/>
      <c r="O1037" s="113"/>
      <c r="P1037" s="113"/>
      <c r="Q1037" s="113"/>
      <c r="R1037" s="113"/>
    </row>
    <row r="1038" spans="6:18" x14ac:dyDescent="0.25">
      <c r="F1038" s="113"/>
      <c r="G1038" s="113"/>
      <c r="H1038" s="113"/>
      <c r="I1038" s="113"/>
      <c r="J1038" s="113"/>
      <c r="K1038" s="113"/>
      <c r="L1038" s="113"/>
      <c r="M1038" s="113"/>
      <c r="N1038" s="113"/>
      <c r="O1038" s="113"/>
      <c r="P1038" s="113"/>
      <c r="Q1038" s="113"/>
      <c r="R1038" s="113"/>
    </row>
    <row r="1039" spans="6:18" x14ac:dyDescent="0.25">
      <c r="F1039" s="113"/>
      <c r="G1039" s="113"/>
      <c r="H1039" s="113"/>
      <c r="I1039" s="113"/>
      <c r="J1039" s="113"/>
      <c r="K1039" s="113"/>
      <c r="L1039" s="113"/>
      <c r="M1039" s="113"/>
      <c r="N1039" s="113"/>
      <c r="O1039" s="113"/>
      <c r="P1039" s="113"/>
      <c r="Q1039" s="113"/>
      <c r="R1039" s="113"/>
    </row>
    <row r="1040" spans="6:18" x14ac:dyDescent="0.25">
      <c r="F1040" s="113"/>
      <c r="G1040" s="113"/>
      <c r="H1040" s="113"/>
      <c r="I1040" s="113"/>
      <c r="J1040" s="113"/>
      <c r="K1040" s="113"/>
      <c r="L1040" s="113"/>
      <c r="M1040" s="113"/>
      <c r="N1040" s="113"/>
      <c r="O1040" s="113"/>
      <c r="P1040" s="113"/>
      <c r="Q1040" s="113"/>
      <c r="R1040" s="113"/>
    </row>
    <row r="1041" spans="6:18" x14ac:dyDescent="0.25">
      <c r="F1041" s="113"/>
      <c r="G1041" s="113"/>
      <c r="H1041" s="113"/>
      <c r="I1041" s="113"/>
      <c r="J1041" s="113"/>
      <c r="K1041" s="113"/>
      <c r="L1041" s="113"/>
      <c r="M1041" s="113"/>
      <c r="N1041" s="113"/>
      <c r="O1041" s="113"/>
      <c r="P1041" s="113"/>
      <c r="Q1041" s="113"/>
      <c r="R1041" s="113"/>
    </row>
    <row r="1042" spans="6:18" x14ac:dyDescent="0.25">
      <c r="F1042" s="113"/>
      <c r="G1042" s="113"/>
      <c r="H1042" s="113"/>
      <c r="I1042" s="113"/>
      <c r="J1042" s="113"/>
      <c r="K1042" s="113"/>
      <c r="L1042" s="113"/>
      <c r="M1042" s="113"/>
      <c r="N1042" s="113"/>
      <c r="O1042" s="113"/>
      <c r="P1042" s="113"/>
      <c r="Q1042" s="113"/>
      <c r="R1042" s="113"/>
    </row>
    <row r="1043" spans="6:18" x14ac:dyDescent="0.25">
      <c r="F1043" s="113"/>
      <c r="G1043" s="113"/>
      <c r="H1043" s="113"/>
      <c r="I1043" s="113"/>
      <c r="J1043" s="113"/>
      <c r="K1043" s="113"/>
      <c r="L1043" s="113"/>
      <c r="M1043" s="113"/>
      <c r="N1043" s="113"/>
      <c r="O1043" s="113"/>
      <c r="P1043" s="113"/>
      <c r="Q1043" s="113"/>
      <c r="R1043" s="113"/>
    </row>
    <row r="1044" spans="6:18" x14ac:dyDescent="0.25">
      <c r="F1044" s="113"/>
      <c r="G1044" s="113"/>
      <c r="H1044" s="113"/>
      <c r="I1044" s="113"/>
      <c r="J1044" s="113"/>
      <c r="K1044" s="113"/>
      <c r="L1044" s="113"/>
      <c r="M1044" s="113"/>
      <c r="N1044" s="113"/>
      <c r="O1044" s="113"/>
      <c r="P1044" s="113"/>
      <c r="Q1044" s="113"/>
      <c r="R1044" s="113"/>
    </row>
    <row r="1045" spans="6:18" x14ac:dyDescent="0.25">
      <c r="F1045" s="113"/>
      <c r="G1045" s="113"/>
      <c r="H1045" s="113"/>
      <c r="I1045" s="113"/>
      <c r="J1045" s="113"/>
      <c r="K1045" s="113"/>
      <c r="L1045" s="113"/>
      <c r="M1045" s="113"/>
      <c r="N1045" s="113"/>
      <c r="O1045" s="113"/>
      <c r="P1045" s="113"/>
      <c r="Q1045" s="113"/>
      <c r="R1045" s="113"/>
    </row>
    <row r="1046" spans="6:18" x14ac:dyDescent="0.25">
      <c r="F1046" s="113"/>
      <c r="G1046" s="113"/>
      <c r="H1046" s="113"/>
      <c r="I1046" s="113"/>
      <c r="J1046" s="113"/>
      <c r="K1046" s="113"/>
      <c r="L1046" s="113"/>
      <c r="M1046" s="113"/>
      <c r="N1046" s="113"/>
      <c r="O1046" s="113"/>
      <c r="P1046" s="113"/>
      <c r="Q1046" s="113"/>
      <c r="R1046" s="113"/>
    </row>
    <row r="1047" spans="6:18" x14ac:dyDescent="0.25">
      <c r="F1047" s="113"/>
      <c r="G1047" s="113"/>
      <c r="H1047" s="113"/>
      <c r="I1047" s="113"/>
      <c r="J1047" s="113"/>
      <c r="K1047" s="113"/>
      <c r="L1047" s="113"/>
      <c r="M1047" s="113"/>
      <c r="N1047" s="113"/>
      <c r="O1047" s="113"/>
      <c r="P1047" s="113"/>
      <c r="Q1047" s="113"/>
      <c r="R1047" s="113"/>
    </row>
    <row r="1048" spans="6:18" x14ac:dyDescent="0.25">
      <c r="F1048" s="113"/>
      <c r="G1048" s="113"/>
      <c r="H1048" s="113"/>
      <c r="I1048" s="113"/>
      <c r="J1048" s="113"/>
      <c r="K1048" s="113"/>
      <c r="L1048" s="113"/>
      <c r="M1048" s="113"/>
      <c r="N1048" s="113"/>
      <c r="O1048" s="113"/>
      <c r="P1048" s="113"/>
      <c r="Q1048" s="113"/>
      <c r="R1048" s="113"/>
    </row>
    <row r="1049" spans="6:18" x14ac:dyDescent="0.25">
      <c r="F1049" s="113"/>
      <c r="G1049" s="113"/>
      <c r="H1049" s="113"/>
      <c r="I1049" s="113"/>
      <c r="J1049" s="113"/>
      <c r="K1049" s="113"/>
      <c r="L1049" s="113"/>
      <c r="M1049" s="113"/>
      <c r="N1049" s="113"/>
      <c r="O1049" s="113"/>
      <c r="P1049" s="113"/>
      <c r="Q1049" s="113"/>
      <c r="R1049" s="113"/>
    </row>
    <row r="1050" spans="6:18" x14ac:dyDescent="0.25">
      <c r="F1050" s="113"/>
      <c r="G1050" s="113"/>
      <c r="H1050" s="113"/>
      <c r="I1050" s="113"/>
      <c r="J1050" s="113"/>
      <c r="K1050" s="113"/>
      <c r="L1050" s="113"/>
      <c r="M1050" s="113"/>
      <c r="N1050" s="113"/>
      <c r="O1050" s="113"/>
      <c r="P1050" s="113"/>
      <c r="Q1050" s="113"/>
      <c r="R1050" s="113"/>
    </row>
    <row r="1051" spans="6:18" x14ac:dyDescent="0.25">
      <c r="F1051" s="113"/>
      <c r="G1051" s="113"/>
      <c r="H1051" s="113"/>
      <c r="I1051" s="113"/>
      <c r="J1051" s="113"/>
      <c r="K1051" s="113"/>
      <c r="L1051" s="113"/>
      <c r="M1051" s="113"/>
      <c r="N1051" s="113"/>
      <c r="O1051" s="113"/>
      <c r="P1051" s="113"/>
      <c r="Q1051" s="113"/>
      <c r="R1051" s="113"/>
    </row>
    <row r="1052" spans="6:18" x14ac:dyDescent="0.25">
      <c r="F1052" s="113"/>
      <c r="G1052" s="113"/>
      <c r="H1052" s="113"/>
      <c r="I1052" s="113"/>
      <c r="J1052" s="113"/>
      <c r="K1052" s="113"/>
      <c r="L1052" s="113"/>
      <c r="M1052" s="113"/>
      <c r="N1052" s="113"/>
      <c r="O1052" s="113"/>
      <c r="P1052" s="113"/>
      <c r="Q1052" s="113"/>
      <c r="R1052" s="113"/>
    </row>
    <row r="1053" spans="6:18" x14ac:dyDescent="0.25">
      <c r="F1053" s="113"/>
      <c r="G1053" s="113"/>
      <c r="H1053" s="113"/>
      <c r="I1053" s="113"/>
      <c r="J1053" s="113"/>
      <c r="K1053" s="113"/>
      <c r="L1053" s="113"/>
      <c r="M1053" s="113"/>
      <c r="N1053" s="113"/>
      <c r="O1053" s="113"/>
      <c r="P1053" s="113"/>
      <c r="Q1053" s="113"/>
      <c r="R1053" s="113"/>
    </row>
    <row r="1054" spans="6:18" x14ac:dyDescent="0.25">
      <c r="F1054" s="113"/>
      <c r="G1054" s="113"/>
      <c r="H1054" s="113"/>
      <c r="I1054" s="113"/>
      <c r="J1054" s="113"/>
      <c r="K1054" s="113"/>
      <c r="L1054" s="113"/>
      <c r="M1054" s="113"/>
      <c r="N1054" s="113"/>
      <c r="O1054" s="113"/>
      <c r="P1054" s="113"/>
      <c r="Q1054" s="113"/>
      <c r="R1054" s="113"/>
    </row>
    <row r="1055" spans="6:18" x14ac:dyDescent="0.25">
      <c r="F1055" s="113"/>
      <c r="G1055" s="113"/>
      <c r="H1055" s="113"/>
      <c r="I1055" s="113"/>
      <c r="J1055" s="113"/>
      <c r="K1055" s="113"/>
      <c r="L1055" s="113"/>
      <c r="M1055" s="113"/>
      <c r="N1055" s="113"/>
      <c r="O1055" s="113"/>
      <c r="P1055" s="113"/>
      <c r="Q1055" s="113"/>
      <c r="R1055" s="113"/>
    </row>
    <row r="1056" spans="6:18" x14ac:dyDescent="0.25">
      <c r="F1056" s="113"/>
      <c r="G1056" s="113"/>
      <c r="H1056" s="113"/>
      <c r="I1056" s="113"/>
      <c r="J1056" s="113"/>
      <c r="K1056" s="113"/>
      <c r="L1056" s="113"/>
      <c r="M1056" s="113"/>
      <c r="N1056" s="113"/>
      <c r="O1056" s="113"/>
      <c r="P1056" s="113"/>
      <c r="Q1056" s="113"/>
      <c r="R1056" s="113"/>
    </row>
    <row r="1057" spans="6:18" x14ac:dyDescent="0.25">
      <c r="F1057" s="113"/>
      <c r="G1057" s="113"/>
      <c r="H1057" s="113"/>
      <c r="I1057" s="113"/>
      <c r="J1057" s="113"/>
      <c r="K1057" s="113"/>
      <c r="L1057" s="113"/>
      <c r="M1057" s="113"/>
      <c r="N1057" s="113"/>
      <c r="O1057" s="113"/>
      <c r="P1057" s="113"/>
      <c r="Q1057" s="113"/>
      <c r="R1057" s="113"/>
    </row>
    <row r="1058" spans="6:18" x14ac:dyDescent="0.25">
      <c r="F1058" s="113"/>
      <c r="G1058" s="113"/>
      <c r="H1058" s="113"/>
      <c r="I1058" s="113"/>
      <c r="J1058" s="113"/>
      <c r="K1058" s="113"/>
      <c r="L1058" s="113"/>
      <c r="M1058" s="113"/>
      <c r="N1058" s="113"/>
      <c r="O1058" s="113"/>
      <c r="P1058" s="113"/>
      <c r="Q1058" s="113"/>
      <c r="R1058" s="113"/>
    </row>
    <row r="1059" spans="6:18" x14ac:dyDescent="0.25">
      <c r="F1059" s="113"/>
      <c r="G1059" s="113"/>
      <c r="H1059" s="113"/>
      <c r="I1059" s="113"/>
      <c r="J1059" s="113"/>
      <c r="K1059" s="113"/>
      <c r="L1059" s="113"/>
      <c r="M1059" s="113"/>
      <c r="N1059" s="113"/>
      <c r="O1059" s="113"/>
      <c r="P1059" s="113"/>
      <c r="Q1059" s="113"/>
      <c r="R1059" s="113"/>
    </row>
    <row r="1060" spans="6:18" x14ac:dyDescent="0.25">
      <c r="F1060" s="113"/>
      <c r="G1060" s="113"/>
      <c r="H1060" s="113"/>
      <c r="I1060" s="113"/>
      <c r="J1060" s="113"/>
      <c r="K1060" s="113"/>
      <c r="L1060" s="113"/>
      <c r="M1060" s="113"/>
      <c r="N1060" s="113"/>
      <c r="O1060" s="113"/>
      <c r="P1060" s="113"/>
      <c r="Q1060" s="113"/>
      <c r="R1060" s="113"/>
    </row>
  </sheetData>
  <autoFilter ref="A8:CY124" xr:uid="{021EB622-4FD4-462B-836A-93F3600D54E2}"/>
  <conditionalFormatting sqref="H9 H11 J11 H15 J15 H19 J19 H27 J27 H31 J31 H47 J47 H71 J71 H79 J79 H87 J87">
    <cfRule type="expression" dxfId="35" priority="30">
      <formula>($J$4="Weight")</formula>
    </cfRule>
  </conditionalFormatting>
  <conditionalFormatting sqref="H10 H12 J12 H16 J16 H20 J20 H28 J28 H32 J32 H48 J48 H72 J72 H80 J80 H88 J88">
    <cfRule type="expression" dxfId="34" priority="31">
      <formula>($J$5="Weight")</formula>
    </cfRule>
  </conditionalFormatting>
  <conditionalFormatting sqref="H13">
    <cfRule type="expression" dxfId="33" priority="26">
      <formula>($J$4="Weight")</formula>
    </cfRule>
  </conditionalFormatting>
  <conditionalFormatting sqref="H14">
    <cfRule type="expression" dxfId="32" priority="27">
      <formula>($J$5="Weight")</formula>
    </cfRule>
  </conditionalFormatting>
  <conditionalFormatting sqref="H17">
    <cfRule type="expression" dxfId="31" priority="34">
      <formula>($J$4="Weight")</formula>
    </cfRule>
  </conditionalFormatting>
  <conditionalFormatting sqref="H18">
    <cfRule type="expression" dxfId="30" priority="35">
      <formula>($J$5="Weight")</formula>
    </cfRule>
  </conditionalFormatting>
  <conditionalFormatting sqref="H25">
    <cfRule type="expression" dxfId="29" priority="22">
      <formula>($J$4="Weight")</formula>
    </cfRule>
  </conditionalFormatting>
  <conditionalFormatting sqref="H26">
    <cfRule type="expression" dxfId="28" priority="23">
      <formula>($J$5="Weight")</formula>
    </cfRule>
  </conditionalFormatting>
  <conditionalFormatting sqref="H29">
    <cfRule type="expression" dxfId="27" priority="18">
      <formula>($J$4="Weight")</formula>
    </cfRule>
  </conditionalFormatting>
  <conditionalFormatting sqref="H30">
    <cfRule type="expression" dxfId="26" priority="19">
      <formula>($J$5="Weight")</formula>
    </cfRule>
  </conditionalFormatting>
  <conditionalFormatting sqref="H45">
    <cfRule type="expression" dxfId="25" priority="14">
      <formula>($J$4="Weight")</formula>
    </cfRule>
  </conditionalFormatting>
  <conditionalFormatting sqref="H46">
    <cfRule type="expression" dxfId="24" priority="15">
      <formula>($J$5="Weight")</formula>
    </cfRule>
  </conditionalFormatting>
  <conditionalFormatting sqref="H69">
    <cfRule type="expression" dxfId="23" priority="10">
      <formula>($J$4="Weight")</formula>
    </cfRule>
  </conditionalFormatting>
  <conditionalFormatting sqref="H70">
    <cfRule type="expression" dxfId="22" priority="11">
      <formula>($J$5="Weight")</formula>
    </cfRule>
  </conditionalFormatting>
  <conditionalFormatting sqref="H77">
    <cfRule type="expression" dxfId="21" priority="6">
      <formula>($J$4="Weight")</formula>
    </cfRule>
  </conditionalFormatting>
  <conditionalFormatting sqref="H78">
    <cfRule type="expression" dxfId="20" priority="7">
      <formula>($J$5="Weight")</formula>
    </cfRule>
  </conditionalFormatting>
  <conditionalFormatting sqref="H85">
    <cfRule type="expression" dxfId="19" priority="2">
      <formula>($J$4="Weight")</formula>
    </cfRule>
  </conditionalFormatting>
  <conditionalFormatting sqref="H86">
    <cfRule type="expression" dxfId="18" priority="3">
      <formula>($J$5="Weight")</formula>
    </cfRule>
  </conditionalFormatting>
  <conditionalFormatting sqref="L9 L11 L15 L19 L27 L31 L47 L71 L79 L87">
    <cfRule type="expression" dxfId="17" priority="29">
      <formula>($J$4="Number")</formula>
    </cfRule>
  </conditionalFormatting>
  <conditionalFormatting sqref="L10 L12 L16 L20 L28 L32 L48 L72 L80 L88">
    <cfRule type="expression" dxfId="16" priority="32">
      <formula>($J$5="Number")</formula>
    </cfRule>
  </conditionalFormatting>
  <conditionalFormatting sqref="L13">
    <cfRule type="expression" dxfId="15" priority="25">
      <formula>($J$4="Number")</formula>
    </cfRule>
  </conditionalFormatting>
  <conditionalFormatting sqref="L14">
    <cfRule type="expression" dxfId="14" priority="28">
      <formula>($J$5="Number")</formula>
    </cfRule>
  </conditionalFormatting>
  <conditionalFormatting sqref="L17">
    <cfRule type="expression" dxfId="13" priority="33">
      <formula>($J$4="Number")</formula>
    </cfRule>
  </conditionalFormatting>
  <conditionalFormatting sqref="L18">
    <cfRule type="expression" dxfId="12" priority="36">
      <formula>($J$5="Number")</formula>
    </cfRule>
  </conditionalFormatting>
  <conditionalFormatting sqref="L25">
    <cfRule type="expression" dxfId="11" priority="21">
      <formula>($J$4="Number")</formula>
    </cfRule>
  </conditionalFormatting>
  <conditionalFormatting sqref="L26">
    <cfRule type="expression" dxfId="10" priority="24">
      <formula>($J$5="Number")</formula>
    </cfRule>
  </conditionalFormatting>
  <conditionalFormatting sqref="L29">
    <cfRule type="expression" dxfId="9" priority="17">
      <formula>($J$4="Number")</formula>
    </cfRule>
  </conditionalFormatting>
  <conditionalFormatting sqref="L30">
    <cfRule type="expression" dxfId="8" priority="20">
      <formula>($J$5="Number")</formula>
    </cfRule>
  </conditionalFormatting>
  <conditionalFormatting sqref="L45">
    <cfRule type="expression" dxfId="7" priority="13">
      <formula>($J$4="Number")</formula>
    </cfRule>
  </conditionalFormatting>
  <conditionalFormatting sqref="L46">
    <cfRule type="expression" dxfId="6" priority="16">
      <formula>($J$5="Number")</formula>
    </cfRule>
  </conditionalFormatting>
  <conditionalFormatting sqref="L69">
    <cfRule type="expression" dxfId="5" priority="9">
      <formula>($J$4="Number")</formula>
    </cfRule>
  </conditionalFormatting>
  <conditionalFormatting sqref="L70">
    <cfRule type="expression" dxfId="4" priority="12">
      <formula>($J$5="Number")</formula>
    </cfRule>
  </conditionalFormatting>
  <conditionalFormatting sqref="L77">
    <cfRule type="expression" dxfId="3" priority="5">
      <formula>($J$4="Number")</formula>
    </cfRule>
  </conditionalFormatting>
  <conditionalFormatting sqref="L78">
    <cfRule type="expression" dxfId="2" priority="8">
      <formula>($J$5="Number")</formula>
    </cfRule>
  </conditionalFormatting>
  <conditionalFormatting sqref="L85">
    <cfRule type="expression" dxfId="1" priority="1">
      <formula>($J$4="Number")</formula>
    </cfRule>
  </conditionalFormatting>
  <conditionalFormatting sqref="L86">
    <cfRule type="expression" dxfId="0" priority="4">
      <formula>($J$5="Number")</formula>
    </cfRule>
  </conditionalFormatting>
  <dataValidations count="8">
    <dataValidation errorStyle="warning" allowBlank="1" showErrorMessage="1" error="Please fill in this value if you are reporting based on NUMBER." prompt="Please indicate first in the section above in orange color whether you are reporting based on weight or number. _x000a__x000a_This value is mandatory when reporting based on NUMBER." sqref="L77" xr:uid="{9425E0A7-C4E5-4764-9B83-D9995F2AAC1A}"/>
    <dataValidation operator="greaterThanOrEqual" allowBlank="1" showInputMessage="1" showErrorMessage="1" sqref="I17 I9 I13 I25 I29 I45 I69 I77 I85" xr:uid="{BD5BC55C-320A-4831-8AB5-E55B4500633E}"/>
    <dataValidation errorStyle="warning" allowBlank="1" showInputMessage="1" showErrorMessage="1" error="Please fill in this value if you are reporting based on NUMBER" prompt="Please indicate first in the section above in orange color whether you are reporting based on weight or number. _x000a__x000a_This value is mandatory when reporting based on NUMBER." sqref="L20 L18 L12 L10 L16 L14 L28 L26 L32 L30 L48 L46 L72 L70 L80 L78 L88 L86" xr:uid="{B5A0656E-8D61-4A5E-AB8C-83D346EC35DF}"/>
    <dataValidation errorStyle="warning" allowBlank="1" showInputMessage="1" showErrorMessage="1" error="Please fill in this value if you are reporting based on WEIGHT" prompt="Please indicate first in the section above in orange color whether you are reporting based on weight or number. _x000a__x000a_This value is mandatory when reporting based on WEIGHT." sqref="J12 J20 H20 J18:K18 H12 J10:K10 J16 H16 J14:K14 J28 H28 J26:K26 J32 H32 J30:K30 J48 H48 J46:K46 J72 H72 J70:K70 J80 H80 J78:K78 J88 H88 J86:K86" xr:uid="{F571AB9B-5115-4E7E-B0A6-032CFF306D11}"/>
    <dataValidation errorStyle="warning" allowBlank="1" showInputMessage="1" showErrorMessage="1" error="Please fill in this value if you are reporting based on WEIGHT" prompt="Please indicate first in the section above in orange color whether you are reporting based on weight or number. _x000a__x000a_This value is mandatory when reporting based on WEIGHT._x000a__x000a_This value must equal total weigth." sqref="H18 H10 H14 H26 H30 H46 H70 H78 H86" xr:uid="{3D18685B-E5F9-418D-9250-531A4FFCC160}"/>
    <dataValidation errorStyle="warning" operator="greaterThanOrEqual" allowBlank="1" showInputMessage="1" showErrorMessage="1" error="Please fill in this value if you are reporting based on WEIGHT." prompt="Please indicate first in the section above in orange color whether you are reporting based on weight or number. _x000a__x000a_This value is mandatory when reporting based on WEIGHT._x000a__x000a_This value must equal total weigth." sqref="H17 H9 H13 H25 H29 H45 H69 H77 H85" xr:uid="{BDA3C769-8CED-484E-8BB3-94007B6EADD3}"/>
    <dataValidation errorStyle="warning" allowBlank="1" showInputMessage="1" showErrorMessage="1" error="Please fill in this value if you are reporting based on WEIGHT." prompt="Please indicate first in the section above in orange color whether you are reporting based on weight or number. _x000a__x000a_This value is mandatory when reporting based on WEIGHT." sqref="J19 H19 J17:K17 J11 H11 J9:K9 J15 H15 J13:K13 J27 H27 J25:K25 J31 H31 J29:K29 J47 H47 J45:K45 J71 H71 J69:K69 J79 H79 J77:K77 J87 H87 J85:K85" xr:uid="{FE50976A-6568-4A0E-A295-5A5E722EDE9F}"/>
    <dataValidation errorStyle="warning" allowBlank="1" showInputMessage="1" showErrorMessage="1" error="Please fill in this value if you are reporting based on NUMBER." prompt="Please indicate first in the section above in orange color whether you are reporting based on weight or number. _x000a__x000a_This value is mandatory when reporting based on NUMBER." sqref="L19 L17 L11 L9 L15 L13 L27 L25 L31 L29 L47 L45 L71 L69 L79 L87 L85" xr:uid="{588AC6CA-3C23-44B3-B418-E320A59C2DAE}"/>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0B67-821D-4807-81CE-E73B597A2893}">
  <dimension ref="A1:CA1067"/>
  <sheetViews>
    <sheetView topLeftCell="F39" workbookViewId="0">
      <selection activeCell="H41" sqref="H41"/>
    </sheetView>
  </sheetViews>
  <sheetFormatPr defaultColWidth="9.140625" defaultRowHeight="15" x14ac:dyDescent="0.25"/>
  <cols>
    <col min="1" max="1" width="9.140625" style="8"/>
    <col min="2" max="2" width="17.5703125" style="2" customWidth="1"/>
    <col min="3" max="3" width="19.42578125" style="8" customWidth="1"/>
    <col min="5" max="5" width="33.5703125" customWidth="1"/>
    <col min="6" max="6" width="89" customWidth="1"/>
    <col min="7" max="7" width="31.5703125" customWidth="1"/>
    <col min="8" max="8" width="42.5703125" customWidth="1"/>
  </cols>
  <sheetData>
    <row r="1" spans="1:79" ht="26.25" x14ac:dyDescent="0.4">
      <c r="B1" s="123"/>
      <c r="C1" s="123" t="s">
        <v>321</v>
      </c>
      <c r="D1" s="123"/>
      <c r="E1" s="123"/>
      <c r="F1" s="123"/>
      <c r="G1" s="123"/>
      <c r="H1" s="123"/>
      <c r="I1" s="2"/>
      <c r="J1" s="2"/>
      <c r="K1" s="2"/>
      <c r="L1" s="2"/>
      <c r="M1" s="2"/>
      <c r="N1" s="2"/>
      <c r="O1" s="2"/>
      <c r="P1" s="2"/>
      <c r="Q1" s="2"/>
      <c r="R1" s="2"/>
      <c r="S1" s="2"/>
      <c r="T1" s="2"/>
      <c r="U1" s="2"/>
      <c r="V1" s="2"/>
      <c r="W1" s="2"/>
      <c r="X1" s="2"/>
      <c r="Y1" s="2"/>
      <c r="Z1" s="2"/>
      <c r="AA1" s="2"/>
      <c r="AB1" s="2"/>
      <c r="AC1" s="2"/>
    </row>
    <row r="2" spans="1:79" ht="15.75" thickBot="1" x14ac:dyDescent="0.3">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row>
    <row r="3" spans="1:79" ht="54" customHeight="1" thickBot="1" x14ac:dyDescent="0.3">
      <c r="C3" s="15" t="s">
        <v>33</v>
      </c>
      <c r="D3" s="58" t="s">
        <v>322</v>
      </c>
      <c r="E3" s="122" t="s">
        <v>106</v>
      </c>
      <c r="F3" s="121"/>
      <c r="G3" s="121"/>
      <c r="H3" s="121"/>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row>
    <row r="4" spans="1:79" ht="15.75" thickBot="1" x14ac:dyDescent="0.3">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ht="32.25" thickBot="1" x14ac:dyDescent="0.3">
      <c r="C5" s="14" t="s">
        <v>36</v>
      </c>
      <c r="D5" s="14" t="s">
        <v>37</v>
      </c>
      <c r="E5" s="10" t="s">
        <v>60</v>
      </c>
      <c r="F5" s="10" t="s">
        <v>61</v>
      </c>
      <c r="G5" s="10" t="s">
        <v>107</v>
      </c>
      <c r="H5" s="10" t="s">
        <v>64</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row>
    <row r="6" spans="1:79" ht="45" customHeight="1" thickBot="1" x14ac:dyDescent="0.3">
      <c r="C6" s="98" t="s">
        <v>281</v>
      </c>
      <c r="D6" s="98" t="s">
        <v>322</v>
      </c>
      <c r="E6" s="89" t="s">
        <v>73</v>
      </c>
      <c r="F6" s="89" t="s">
        <v>108</v>
      </c>
      <c r="G6" s="87" t="s">
        <v>75</v>
      </c>
      <c r="H6" s="90" t="s">
        <v>359</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row>
    <row r="7" spans="1:79" ht="45" customHeight="1" thickBot="1" x14ac:dyDescent="0.3">
      <c r="C7" s="98" t="s">
        <v>281</v>
      </c>
      <c r="D7" s="98" t="s">
        <v>322</v>
      </c>
      <c r="E7" s="89" t="s">
        <v>73</v>
      </c>
      <c r="F7" s="89" t="s">
        <v>109</v>
      </c>
      <c r="G7" s="87" t="s">
        <v>75</v>
      </c>
      <c r="H7" s="87" t="s">
        <v>360</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row>
    <row r="8" spans="1:79" ht="45" customHeight="1" thickBot="1" x14ac:dyDescent="0.3">
      <c r="C8" s="98" t="s">
        <v>281</v>
      </c>
      <c r="D8" s="98" t="s">
        <v>322</v>
      </c>
      <c r="E8" s="89" t="s">
        <v>110</v>
      </c>
      <c r="F8" s="89" t="s">
        <v>111</v>
      </c>
      <c r="G8" s="87" t="s">
        <v>75</v>
      </c>
      <c r="H8" s="90" t="s">
        <v>361</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row>
    <row r="9" spans="1:79" ht="45" customHeight="1" thickBot="1" x14ac:dyDescent="0.3">
      <c r="C9" s="98" t="s">
        <v>281</v>
      </c>
      <c r="D9" s="98" t="s">
        <v>322</v>
      </c>
      <c r="E9" s="89" t="s">
        <v>110</v>
      </c>
      <c r="F9" s="89" t="s">
        <v>112</v>
      </c>
      <c r="G9" s="87" t="s">
        <v>75</v>
      </c>
      <c r="H9" s="90" t="s">
        <v>362</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row>
    <row r="10" spans="1:79" ht="45" customHeight="1" thickBot="1" x14ac:dyDescent="0.3">
      <c r="C10" s="98" t="s">
        <v>281</v>
      </c>
      <c r="D10" s="98" t="s">
        <v>322</v>
      </c>
      <c r="E10" s="89" t="s">
        <v>110</v>
      </c>
      <c r="F10" s="89" t="s">
        <v>113</v>
      </c>
      <c r="G10" s="87" t="s">
        <v>75</v>
      </c>
      <c r="H10" s="90" t="s">
        <v>363</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row>
    <row r="11" spans="1:79" ht="45" customHeight="1" thickBot="1" x14ac:dyDescent="0.3">
      <c r="C11" s="98" t="s">
        <v>281</v>
      </c>
      <c r="D11" s="98" t="s">
        <v>322</v>
      </c>
      <c r="E11" s="89" t="s">
        <v>110</v>
      </c>
      <c r="F11" s="89" t="s">
        <v>114</v>
      </c>
      <c r="G11" s="87" t="s">
        <v>75</v>
      </c>
      <c r="H11" s="90" t="s">
        <v>364</v>
      </c>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79" ht="45" customHeight="1" thickBot="1" x14ac:dyDescent="0.3">
      <c r="C12" s="98" t="s">
        <v>281</v>
      </c>
      <c r="D12" s="98" t="s">
        <v>322</v>
      </c>
      <c r="E12" s="89" t="s">
        <v>110</v>
      </c>
      <c r="F12" s="89" t="s">
        <v>115</v>
      </c>
      <c r="G12" s="87" t="s">
        <v>75</v>
      </c>
      <c r="H12" s="90" t="s">
        <v>363</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ht="45" customHeight="1" thickBot="1" x14ac:dyDescent="0.3">
      <c r="C13" s="98" t="s">
        <v>281</v>
      </c>
      <c r="D13" s="98" t="s">
        <v>322</v>
      </c>
      <c r="E13" s="89" t="s">
        <v>110</v>
      </c>
      <c r="F13" s="89" t="s">
        <v>116</v>
      </c>
      <c r="G13" s="87" t="s">
        <v>75</v>
      </c>
      <c r="H13" s="87" t="s">
        <v>365</v>
      </c>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ht="45" customHeight="1" thickBot="1" x14ac:dyDescent="0.3">
      <c r="C14" s="98" t="s">
        <v>281</v>
      </c>
      <c r="D14" s="98" t="s">
        <v>322</v>
      </c>
      <c r="E14" s="89" t="s">
        <v>85</v>
      </c>
      <c r="F14" s="89" t="s">
        <v>117</v>
      </c>
      <c r="G14" s="87" t="s">
        <v>158</v>
      </c>
      <c r="H14" s="90"/>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79" ht="45" customHeight="1" thickBot="1" x14ac:dyDescent="0.3">
      <c r="C15" s="98" t="s">
        <v>281</v>
      </c>
      <c r="D15" s="98" t="s">
        <v>322</v>
      </c>
      <c r="E15" s="89" t="s">
        <v>85</v>
      </c>
      <c r="F15" s="89" t="s">
        <v>118</v>
      </c>
      <c r="G15" s="87" t="s">
        <v>75</v>
      </c>
      <c r="H15" s="90" t="s">
        <v>366</v>
      </c>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79" ht="45" customHeight="1" thickBot="1" x14ac:dyDescent="0.3">
      <c r="C16" s="98" t="s">
        <v>281</v>
      </c>
      <c r="D16" s="98" t="s">
        <v>322</v>
      </c>
      <c r="E16" s="89" t="s">
        <v>85</v>
      </c>
      <c r="F16" s="89" t="s">
        <v>87</v>
      </c>
      <c r="G16" s="87" t="s">
        <v>75</v>
      </c>
      <c r="H16" s="90" t="s">
        <v>363</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45" customHeight="1" thickBot="1" x14ac:dyDescent="0.3">
      <c r="C17" s="98" t="s">
        <v>281</v>
      </c>
      <c r="D17" s="98" t="s">
        <v>322</v>
      </c>
      <c r="E17" s="89" t="s">
        <v>85</v>
      </c>
      <c r="F17" s="89" t="s">
        <v>119</v>
      </c>
      <c r="G17" s="87" t="s">
        <v>75</v>
      </c>
      <c r="H17" s="90" t="s">
        <v>363</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45" customHeight="1" thickBot="1" x14ac:dyDescent="0.3">
      <c r="C18" s="98" t="s">
        <v>281</v>
      </c>
      <c r="D18" s="98" t="s">
        <v>322</v>
      </c>
      <c r="E18" s="89" t="s">
        <v>85</v>
      </c>
      <c r="F18" s="89" t="s">
        <v>120</v>
      </c>
      <c r="G18" s="87" t="s">
        <v>158</v>
      </c>
      <c r="H18" s="90"/>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45" customHeight="1" thickBot="1" x14ac:dyDescent="0.3">
      <c r="C19" s="98" t="s">
        <v>281</v>
      </c>
      <c r="D19" s="98" t="s">
        <v>322</v>
      </c>
      <c r="E19" s="89" t="s">
        <v>85</v>
      </c>
      <c r="F19" s="89" t="s">
        <v>121</v>
      </c>
      <c r="G19" s="87" t="s">
        <v>75</v>
      </c>
      <c r="H19" s="90" t="s">
        <v>367</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45" customHeight="1" thickBot="1" x14ac:dyDescent="0.3">
      <c r="C20" s="98" t="s">
        <v>281</v>
      </c>
      <c r="D20" s="98" t="s">
        <v>322</v>
      </c>
      <c r="E20" s="89" t="s">
        <v>92</v>
      </c>
      <c r="F20" s="89" t="s">
        <v>122</v>
      </c>
      <c r="G20" s="87" t="s">
        <v>158</v>
      </c>
      <c r="H20" s="90"/>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45" customHeight="1" thickBot="1" x14ac:dyDescent="0.3">
      <c r="C21" s="98" t="s">
        <v>281</v>
      </c>
      <c r="D21" s="98" t="s">
        <v>322</v>
      </c>
      <c r="E21" s="89" t="s">
        <v>92</v>
      </c>
      <c r="F21" s="89" t="s">
        <v>123</v>
      </c>
      <c r="G21" s="87" t="s">
        <v>158</v>
      </c>
      <c r="H21" s="90"/>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45" customHeight="1" thickBot="1" x14ac:dyDescent="0.3">
      <c r="C22" s="98" t="s">
        <v>281</v>
      </c>
      <c r="D22" s="98" t="s">
        <v>322</v>
      </c>
      <c r="E22" s="89" t="s">
        <v>92</v>
      </c>
      <c r="F22" s="89" t="s">
        <v>124</v>
      </c>
      <c r="G22" s="87" t="s">
        <v>158</v>
      </c>
      <c r="H22" s="90"/>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45" customHeight="1" thickBot="1" x14ac:dyDescent="0.3">
      <c r="C23" s="98" t="s">
        <v>281</v>
      </c>
      <c r="D23" s="98" t="s">
        <v>322</v>
      </c>
      <c r="E23" s="89" t="s">
        <v>96</v>
      </c>
      <c r="F23" s="89" t="s">
        <v>125</v>
      </c>
      <c r="G23" s="87" t="s">
        <v>158</v>
      </c>
      <c r="H23" s="90"/>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45" customHeight="1" thickBot="1" x14ac:dyDescent="0.3">
      <c r="C24" s="98" t="s">
        <v>281</v>
      </c>
      <c r="D24" s="98" t="s">
        <v>322</v>
      </c>
      <c r="E24" s="89" t="s">
        <v>96</v>
      </c>
      <c r="F24" s="89" t="s">
        <v>98</v>
      </c>
      <c r="G24" s="87" t="s">
        <v>158</v>
      </c>
      <c r="H24" s="90"/>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45" customHeight="1" thickBot="1" x14ac:dyDescent="0.3">
      <c r="C25" s="98" t="s">
        <v>281</v>
      </c>
      <c r="D25" s="98" t="s">
        <v>322</v>
      </c>
      <c r="E25" s="89" t="s">
        <v>96</v>
      </c>
      <c r="F25" s="89" t="s">
        <v>126</v>
      </c>
      <c r="G25" s="87" t="s">
        <v>158</v>
      </c>
      <c r="H25" s="90"/>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45" customHeight="1" thickBot="1" x14ac:dyDescent="0.3">
      <c r="C26" s="98" t="s">
        <v>281</v>
      </c>
      <c r="D26" s="98" t="s">
        <v>322</v>
      </c>
      <c r="E26" s="89" t="s">
        <v>127</v>
      </c>
      <c r="F26" s="89" t="s">
        <v>128</v>
      </c>
      <c r="G26" s="87" t="s">
        <v>75</v>
      </c>
      <c r="H26" s="90" t="s">
        <v>363</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ht="45" customHeight="1" thickBot="1" x14ac:dyDescent="0.3">
      <c r="C27" s="98" t="s">
        <v>281</v>
      </c>
      <c r="D27" s="98" t="s">
        <v>322</v>
      </c>
      <c r="E27" s="89" t="s">
        <v>127</v>
      </c>
      <c r="F27" s="89" t="s">
        <v>129</v>
      </c>
      <c r="G27" s="87" t="s">
        <v>75</v>
      </c>
      <c r="H27" s="90" t="s">
        <v>363</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45" customHeight="1" thickBot="1" x14ac:dyDescent="0.3">
      <c r="C28" s="98" t="s">
        <v>281</v>
      </c>
      <c r="D28" s="98" t="s">
        <v>322</v>
      </c>
      <c r="E28" s="89" t="s">
        <v>127</v>
      </c>
      <c r="F28" s="89" t="s">
        <v>130</v>
      </c>
      <c r="G28" s="87" t="s">
        <v>75</v>
      </c>
      <c r="H28" s="90" t="s">
        <v>363</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row>
    <row r="29" spans="1:79" ht="45" customHeight="1" thickBot="1" x14ac:dyDescent="0.3">
      <c r="A29" s="2"/>
      <c r="C29" s="91" t="s">
        <v>285</v>
      </c>
      <c r="D29" s="91" t="s">
        <v>322</v>
      </c>
      <c r="E29" s="5" t="s">
        <v>73</v>
      </c>
      <c r="F29" s="5" t="s">
        <v>108</v>
      </c>
      <c r="G29" s="92" t="s">
        <v>158</v>
      </c>
      <c r="H29" s="93"/>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row>
    <row r="30" spans="1:79" ht="45" customHeight="1" thickBot="1" x14ac:dyDescent="0.3">
      <c r="A30" s="2"/>
      <c r="C30" s="91" t="s">
        <v>285</v>
      </c>
      <c r="D30" s="91" t="s">
        <v>322</v>
      </c>
      <c r="E30" s="5" t="s">
        <v>73</v>
      </c>
      <c r="F30" s="5" t="s">
        <v>109</v>
      </c>
      <c r="G30" s="92" t="s">
        <v>158</v>
      </c>
      <c r="H30" s="93"/>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row>
    <row r="31" spans="1:79" ht="45" customHeight="1" thickBot="1" x14ac:dyDescent="0.3">
      <c r="A31" s="2"/>
      <c r="C31" s="91" t="s">
        <v>285</v>
      </c>
      <c r="D31" s="91" t="s">
        <v>322</v>
      </c>
      <c r="E31" s="5" t="s">
        <v>110</v>
      </c>
      <c r="F31" s="5" t="s">
        <v>111</v>
      </c>
      <c r="G31" s="92" t="s">
        <v>75</v>
      </c>
      <c r="H31" s="93" t="s">
        <v>368</v>
      </c>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row>
    <row r="32" spans="1:79" ht="45" customHeight="1" thickBot="1" x14ac:dyDescent="0.3">
      <c r="A32" s="2"/>
      <c r="C32" s="91" t="s">
        <v>285</v>
      </c>
      <c r="D32" s="91" t="s">
        <v>322</v>
      </c>
      <c r="E32" s="5" t="s">
        <v>110</v>
      </c>
      <c r="F32" s="5" t="s">
        <v>111</v>
      </c>
      <c r="G32" s="92" t="s">
        <v>75</v>
      </c>
      <c r="H32" s="93" t="s">
        <v>369</v>
      </c>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ht="45" customHeight="1" thickBot="1" x14ac:dyDescent="0.3">
      <c r="A33" s="2"/>
      <c r="C33" s="91" t="s">
        <v>285</v>
      </c>
      <c r="D33" s="91" t="s">
        <v>322</v>
      </c>
      <c r="E33" s="5" t="s">
        <v>110</v>
      </c>
      <c r="F33" s="5" t="s">
        <v>112</v>
      </c>
      <c r="G33" s="92" t="s">
        <v>75</v>
      </c>
      <c r="H33" s="93" t="s">
        <v>368</v>
      </c>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45" customHeight="1" thickBot="1" x14ac:dyDescent="0.3">
      <c r="A34" s="2"/>
      <c r="C34" s="91" t="s">
        <v>285</v>
      </c>
      <c r="D34" s="91" t="s">
        <v>322</v>
      </c>
      <c r="E34" s="5" t="s">
        <v>110</v>
      </c>
      <c r="F34" s="5" t="s">
        <v>112</v>
      </c>
      <c r="G34" s="92" t="s">
        <v>75</v>
      </c>
      <c r="H34" s="93" t="s">
        <v>370</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45" customHeight="1" thickBot="1" x14ac:dyDescent="0.3">
      <c r="A35" s="2"/>
      <c r="C35" s="91" t="s">
        <v>285</v>
      </c>
      <c r="D35" s="91" t="s">
        <v>322</v>
      </c>
      <c r="E35" s="5" t="s">
        <v>110</v>
      </c>
      <c r="F35" s="5" t="s">
        <v>113</v>
      </c>
      <c r="G35" s="92" t="s">
        <v>158</v>
      </c>
      <c r="H35" s="93"/>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45" customHeight="1" thickBot="1" x14ac:dyDescent="0.3">
      <c r="A36" s="2"/>
      <c r="C36" s="91" t="s">
        <v>285</v>
      </c>
      <c r="D36" s="91" t="s">
        <v>322</v>
      </c>
      <c r="E36" s="5" t="s">
        <v>110</v>
      </c>
      <c r="F36" s="5" t="s">
        <v>114</v>
      </c>
      <c r="G36" s="92" t="s">
        <v>75</v>
      </c>
      <c r="H36" s="93" t="s">
        <v>371</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45" customHeight="1" thickBot="1" x14ac:dyDescent="0.3">
      <c r="A37" s="2"/>
      <c r="C37" s="91" t="s">
        <v>285</v>
      </c>
      <c r="D37" s="91" t="s">
        <v>322</v>
      </c>
      <c r="E37" s="5" t="s">
        <v>110</v>
      </c>
      <c r="F37" s="5" t="s">
        <v>114</v>
      </c>
      <c r="G37" s="92" t="s">
        <v>75</v>
      </c>
      <c r="H37" s="93" t="s">
        <v>372</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ht="45" customHeight="1" thickBot="1" x14ac:dyDescent="0.3">
      <c r="A38" s="2"/>
      <c r="C38" s="91" t="s">
        <v>285</v>
      </c>
      <c r="D38" s="91" t="s">
        <v>322</v>
      </c>
      <c r="E38" s="5" t="s">
        <v>110</v>
      </c>
      <c r="F38" s="5" t="s">
        <v>115</v>
      </c>
      <c r="G38" s="92" t="s">
        <v>158</v>
      </c>
      <c r="H38" s="93"/>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45" customHeight="1" thickBot="1" x14ac:dyDescent="0.3">
      <c r="A39" s="2"/>
      <c r="C39" s="91" t="s">
        <v>285</v>
      </c>
      <c r="D39" s="91" t="s">
        <v>322</v>
      </c>
      <c r="E39" s="5" t="s">
        <v>110</v>
      </c>
      <c r="F39" s="5" t="s">
        <v>116</v>
      </c>
      <c r="G39" s="92" t="s">
        <v>75</v>
      </c>
      <c r="H39" s="93" t="s">
        <v>371</v>
      </c>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45" customHeight="1" thickBot="1" x14ac:dyDescent="0.3">
      <c r="A40" s="2"/>
      <c r="C40" s="91" t="s">
        <v>285</v>
      </c>
      <c r="D40" s="91" t="s">
        <v>322</v>
      </c>
      <c r="E40" s="5" t="s">
        <v>110</v>
      </c>
      <c r="F40" s="5" t="s">
        <v>116</v>
      </c>
      <c r="G40" s="92" t="s">
        <v>75</v>
      </c>
      <c r="H40" s="93" t="s">
        <v>372</v>
      </c>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ht="45" customHeight="1" thickBot="1" x14ac:dyDescent="0.3">
      <c r="A41" s="2"/>
      <c r="C41" s="91" t="s">
        <v>285</v>
      </c>
      <c r="D41" s="91" t="s">
        <v>322</v>
      </c>
      <c r="E41" s="5" t="s">
        <v>85</v>
      </c>
      <c r="F41" s="5" t="s">
        <v>118</v>
      </c>
      <c r="G41" s="92" t="s">
        <v>75</v>
      </c>
      <c r="H41" s="93" t="s">
        <v>373</v>
      </c>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45" customHeight="1" thickBot="1" x14ac:dyDescent="0.3">
      <c r="A42" s="2"/>
      <c r="C42" s="91" t="s">
        <v>285</v>
      </c>
      <c r="D42" s="91" t="s">
        <v>322</v>
      </c>
      <c r="E42" s="5" t="s">
        <v>85</v>
      </c>
      <c r="F42" s="5" t="s">
        <v>87</v>
      </c>
      <c r="G42" s="92" t="s">
        <v>75</v>
      </c>
      <c r="H42" s="93" t="s">
        <v>374</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45" customHeight="1" thickBot="1" x14ac:dyDescent="0.3">
      <c r="A43" s="2"/>
      <c r="C43" s="91" t="s">
        <v>285</v>
      </c>
      <c r="D43" s="91" t="s">
        <v>322</v>
      </c>
      <c r="E43" s="5" t="s">
        <v>85</v>
      </c>
      <c r="F43" s="5" t="s">
        <v>119</v>
      </c>
      <c r="G43" s="92" t="s">
        <v>158</v>
      </c>
      <c r="H43" s="93"/>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ht="45" customHeight="1" thickBot="1" x14ac:dyDescent="0.3">
      <c r="A44" s="2"/>
      <c r="C44" s="91" t="s">
        <v>285</v>
      </c>
      <c r="D44" s="91" t="s">
        <v>322</v>
      </c>
      <c r="E44" s="5" t="s">
        <v>85</v>
      </c>
      <c r="F44" s="5" t="s">
        <v>120</v>
      </c>
      <c r="G44" s="92" t="s">
        <v>158</v>
      </c>
      <c r="H44" s="93"/>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45" customHeight="1" thickBot="1" x14ac:dyDescent="0.3">
      <c r="A45" s="2"/>
      <c r="C45" s="91" t="s">
        <v>285</v>
      </c>
      <c r="D45" s="91" t="s">
        <v>322</v>
      </c>
      <c r="E45" s="5" t="s">
        <v>85</v>
      </c>
      <c r="F45" s="5" t="s">
        <v>121</v>
      </c>
      <c r="G45" s="92" t="s">
        <v>75</v>
      </c>
      <c r="H45" s="93" t="s">
        <v>375</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45" customHeight="1" thickBot="1" x14ac:dyDescent="0.3">
      <c r="A46" s="2"/>
      <c r="C46" s="91" t="s">
        <v>285</v>
      </c>
      <c r="D46" s="91" t="s">
        <v>322</v>
      </c>
      <c r="E46" s="5" t="s">
        <v>92</v>
      </c>
      <c r="F46" s="5" t="s">
        <v>122</v>
      </c>
      <c r="G46" s="92" t="s">
        <v>158</v>
      </c>
      <c r="H46" s="93"/>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45" customHeight="1" thickBot="1" x14ac:dyDescent="0.3">
      <c r="A47" s="2"/>
      <c r="C47" s="91" t="s">
        <v>285</v>
      </c>
      <c r="D47" s="91" t="s">
        <v>322</v>
      </c>
      <c r="E47" s="5" t="s">
        <v>92</v>
      </c>
      <c r="F47" s="5" t="s">
        <v>123</v>
      </c>
      <c r="G47" s="92" t="s">
        <v>75</v>
      </c>
      <c r="H47" s="93" t="s">
        <v>368</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45" customHeight="1" thickBot="1" x14ac:dyDescent="0.3">
      <c r="A48" s="2"/>
      <c r="C48" s="91" t="s">
        <v>285</v>
      </c>
      <c r="D48" s="91" t="s">
        <v>322</v>
      </c>
      <c r="E48" s="5" t="s">
        <v>92</v>
      </c>
      <c r="F48" s="5" t="s">
        <v>123</v>
      </c>
      <c r="G48" s="92" t="s">
        <v>75</v>
      </c>
      <c r="H48" s="93" t="s">
        <v>376</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45" customHeight="1" thickBot="1" x14ac:dyDescent="0.3">
      <c r="A49" s="2"/>
      <c r="C49" s="91" t="s">
        <v>285</v>
      </c>
      <c r="D49" s="91" t="s">
        <v>322</v>
      </c>
      <c r="E49" s="5" t="s">
        <v>92</v>
      </c>
      <c r="F49" s="5" t="s">
        <v>124</v>
      </c>
      <c r="G49" s="92" t="s">
        <v>158</v>
      </c>
      <c r="H49" s="93"/>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45" customHeight="1" thickBot="1" x14ac:dyDescent="0.3">
      <c r="A50" s="2"/>
      <c r="C50" s="91" t="s">
        <v>285</v>
      </c>
      <c r="D50" s="91" t="s">
        <v>322</v>
      </c>
      <c r="E50" s="5" t="s">
        <v>96</v>
      </c>
      <c r="F50" s="5" t="s">
        <v>125</v>
      </c>
      <c r="G50" s="92" t="s">
        <v>75</v>
      </c>
      <c r="H50" s="93" t="s">
        <v>371</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45" customHeight="1" thickBot="1" x14ac:dyDescent="0.3">
      <c r="A51" s="2"/>
      <c r="C51" s="91" t="s">
        <v>285</v>
      </c>
      <c r="D51" s="91" t="s">
        <v>322</v>
      </c>
      <c r="E51" s="5" t="s">
        <v>96</v>
      </c>
      <c r="F51" s="5" t="s">
        <v>98</v>
      </c>
      <c r="G51" s="92" t="s">
        <v>75</v>
      </c>
      <c r="H51" s="93" t="s">
        <v>371</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45" customHeight="1" thickBot="1" x14ac:dyDescent="0.3">
      <c r="A52" s="2"/>
      <c r="C52" s="91" t="s">
        <v>285</v>
      </c>
      <c r="D52" s="91" t="s">
        <v>322</v>
      </c>
      <c r="E52" s="5" t="s">
        <v>96</v>
      </c>
      <c r="F52" s="5" t="s">
        <v>126</v>
      </c>
      <c r="G52" s="92" t="s">
        <v>158</v>
      </c>
      <c r="H52" s="93"/>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45" customHeight="1" thickBot="1" x14ac:dyDescent="0.3">
      <c r="A53" s="2"/>
      <c r="C53" s="91" t="s">
        <v>285</v>
      </c>
      <c r="D53" s="91" t="s">
        <v>322</v>
      </c>
      <c r="E53" s="5" t="s">
        <v>127</v>
      </c>
      <c r="F53" s="5" t="s">
        <v>128</v>
      </c>
      <c r="G53" s="92" t="s">
        <v>75</v>
      </c>
      <c r="H53" s="93" t="s">
        <v>377</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45" customHeight="1" thickBot="1" x14ac:dyDescent="0.3">
      <c r="A54" s="2"/>
      <c r="C54" s="91" t="s">
        <v>285</v>
      </c>
      <c r="D54" s="91" t="s">
        <v>322</v>
      </c>
      <c r="E54" s="5" t="s">
        <v>127</v>
      </c>
      <c r="F54" s="5" t="s">
        <v>129</v>
      </c>
      <c r="G54" s="92" t="s">
        <v>75</v>
      </c>
      <c r="H54" s="93" t="s">
        <v>378</v>
      </c>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45" customHeight="1" thickBot="1" x14ac:dyDescent="0.3">
      <c r="A55" s="2"/>
      <c r="C55" s="91" t="s">
        <v>285</v>
      </c>
      <c r="D55" s="91" t="s">
        <v>322</v>
      </c>
      <c r="E55" s="5" t="s">
        <v>127</v>
      </c>
      <c r="F55" s="5" t="s">
        <v>129</v>
      </c>
      <c r="G55" s="92" t="s">
        <v>75</v>
      </c>
      <c r="H55" s="93" t="s">
        <v>379</v>
      </c>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ht="45" customHeight="1" thickBot="1" x14ac:dyDescent="0.3">
      <c r="A56" s="2"/>
      <c r="C56" s="91" t="s">
        <v>285</v>
      </c>
      <c r="D56" s="91" t="s">
        <v>322</v>
      </c>
      <c r="E56" s="5" t="s">
        <v>127</v>
      </c>
      <c r="F56" s="5" t="s">
        <v>130</v>
      </c>
      <c r="G56" s="92" t="s">
        <v>158</v>
      </c>
      <c r="H56" s="93"/>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45" customHeight="1" thickBot="1" x14ac:dyDescent="0.3">
      <c r="A57" s="2"/>
      <c r="C57" s="91" t="s">
        <v>285</v>
      </c>
      <c r="D57" s="91" t="s">
        <v>322</v>
      </c>
      <c r="E57" s="5" t="s">
        <v>127</v>
      </c>
      <c r="F57" s="5" t="s">
        <v>130</v>
      </c>
      <c r="G57" s="92" t="s">
        <v>75</v>
      </c>
      <c r="H57" s="93" t="s">
        <v>380</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ht="45" customHeight="1" thickBot="1" x14ac:dyDescent="0.3">
      <c r="A58" s="2"/>
      <c r="C58" s="88" t="s">
        <v>290</v>
      </c>
      <c r="D58" s="88" t="s">
        <v>322</v>
      </c>
      <c r="E58" s="89" t="s">
        <v>73</v>
      </c>
      <c r="F58" s="89" t="s">
        <v>108</v>
      </c>
      <c r="G58" s="87" t="s">
        <v>158</v>
      </c>
      <c r="H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45" customHeight="1" thickBot="1" x14ac:dyDescent="0.3">
      <c r="A59" s="2"/>
      <c r="C59" s="88" t="s">
        <v>290</v>
      </c>
      <c r="D59" s="88" t="s">
        <v>322</v>
      </c>
      <c r="E59" s="89" t="s">
        <v>73</v>
      </c>
      <c r="F59" s="89" t="s">
        <v>109</v>
      </c>
      <c r="G59" s="87" t="s">
        <v>158</v>
      </c>
      <c r="H59" s="9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ht="45" customHeight="1" thickBot="1" x14ac:dyDescent="0.3">
      <c r="A60" s="2"/>
      <c r="C60" s="88" t="s">
        <v>290</v>
      </c>
      <c r="D60" s="88" t="s">
        <v>322</v>
      </c>
      <c r="E60" s="89" t="s">
        <v>110</v>
      </c>
      <c r="F60" s="89" t="s">
        <v>111</v>
      </c>
      <c r="G60" s="87" t="s">
        <v>75</v>
      </c>
      <c r="H60" s="90"/>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45" customHeight="1" thickBot="1" x14ac:dyDescent="0.3">
      <c r="A61" s="2"/>
      <c r="C61" s="88" t="s">
        <v>290</v>
      </c>
      <c r="D61" s="88" t="s">
        <v>322</v>
      </c>
      <c r="E61" s="89" t="s">
        <v>110</v>
      </c>
      <c r="F61" s="89" t="s">
        <v>112</v>
      </c>
      <c r="G61" s="87" t="s">
        <v>75</v>
      </c>
      <c r="H61" s="90"/>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45" customHeight="1" thickBot="1" x14ac:dyDescent="0.3">
      <c r="A62" s="2"/>
      <c r="C62" s="88" t="s">
        <v>290</v>
      </c>
      <c r="D62" s="88" t="s">
        <v>322</v>
      </c>
      <c r="E62" s="89" t="s">
        <v>110</v>
      </c>
      <c r="F62" s="89" t="s">
        <v>113</v>
      </c>
      <c r="G62" s="87" t="s">
        <v>158</v>
      </c>
      <c r="H62" s="90"/>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45" customHeight="1" thickBot="1" x14ac:dyDescent="0.3">
      <c r="A63" s="2"/>
      <c r="C63" s="88" t="s">
        <v>290</v>
      </c>
      <c r="D63" s="88" t="s">
        <v>322</v>
      </c>
      <c r="E63" s="89" t="s">
        <v>110</v>
      </c>
      <c r="F63" s="89" t="s">
        <v>114</v>
      </c>
      <c r="G63" s="87" t="s">
        <v>158</v>
      </c>
      <c r="H63" s="90"/>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ht="45" customHeight="1" thickBot="1" x14ac:dyDescent="0.3">
      <c r="A64" s="2"/>
      <c r="C64" s="88" t="s">
        <v>290</v>
      </c>
      <c r="D64" s="88" t="s">
        <v>322</v>
      </c>
      <c r="E64" s="89" t="s">
        <v>110</v>
      </c>
      <c r="F64" s="89" t="s">
        <v>115</v>
      </c>
      <c r="G64" s="87" t="s">
        <v>75</v>
      </c>
      <c r="H64" s="90"/>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45" customHeight="1" thickBot="1" x14ac:dyDescent="0.3">
      <c r="A65" s="2"/>
      <c r="C65" s="88" t="s">
        <v>290</v>
      </c>
      <c r="D65" s="88" t="s">
        <v>322</v>
      </c>
      <c r="E65" s="89" t="s">
        <v>110</v>
      </c>
      <c r="F65" s="89" t="s">
        <v>116</v>
      </c>
      <c r="G65" s="87" t="s">
        <v>158</v>
      </c>
      <c r="H65" s="90"/>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ht="45" customHeight="1" thickBot="1" x14ac:dyDescent="0.3">
      <c r="A66" s="2"/>
      <c r="C66" s="88" t="s">
        <v>290</v>
      </c>
      <c r="D66" s="88" t="s">
        <v>322</v>
      </c>
      <c r="E66" s="89" t="s">
        <v>85</v>
      </c>
      <c r="F66" s="89" t="s">
        <v>117</v>
      </c>
      <c r="G66" s="87" t="s">
        <v>158</v>
      </c>
      <c r="H66" s="90"/>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45" customHeight="1" thickBot="1" x14ac:dyDescent="0.3">
      <c r="A67" s="2"/>
      <c r="C67" s="88" t="s">
        <v>290</v>
      </c>
      <c r="D67" s="88" t="s">
        <v>322</v>
      </c>
      <c r="E67" s="89" t="s">
        <v>85</v>
      </c>
      <c r="F67" s="89" t="s">
        <v>118</v>
      </c>
      <c r="G67" s="87" t="s">
        <v>158</v>
      </c>
      <c r="H67" s="90"/>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row r="68" spans="1:79" ht="45" customHeight="1" thickBot="1" x14ac:dyDescent="0.3">
      <c r="A68" s="2"/>
      <c r="C68" s="88" t="s">
        <v>290</v>
      </c>
      <c r="D68" s="88" t="s">
        <v>322</v>
      </c>
      <c r="E68" s="89" t="s">
        <v>85</v>
      </c>
      <c r="F68" s="89" t="s">
        <v>87</v>
      </c>
      <c r="G68" s="87" t="s">
        <v>75</v>
      </c>
      <c r="H68" s="90"/>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ht="45" customHeight="1" thickBot="1" x14ac:dyDescent="0.3">
      <c r="A69" s="2"/>
      <c r="C69" s="88" t="s">
        <v>290</v>
      </c>
      <c r="D69" s="88" t="s">
        <v>322</v>
      </c>
      <c r="E69" s="89" t="s">
        <v>85</v>
      </c>
      <c r="F69" s="89" t="s">
        <v>119</v>
      </c>
      <c r="G69" s="87" t="s">
        <v>158</v>
      </c>
      <c r="H69" s="90"/>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row>
    <row r="70" spans="1:79" ht="45" customHeight="1" thickBot="1" x14ac:dyDescent="0.3">
      <c r="A70" s="2"/>
      <c r="C70" s="88" t="s">
        <v>290</v>
      </c>
      <c r="D70" s="88" t="s">
        <v>322</v>
      </c>
      <c r="E70" s="89" t="s">
        <v>85</v>
      </c>
      <c r="F70" s="89" t="s">
        <v>120</v>
      </c>
      <c r="G70" s="87" t="s">
        <v>158</v>
      </c>
      <c r="H70" s="90"/>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row>
    <row r="71" spans="1:79" ht="45" customHeight="1" thickBot="1" x14ac:dyDescent="0.3">
      <c r="A71" s="2"/>
      <c r="C71" s="88" t="s">
        <v>290</v>
      </c>
      <c r="D71" s="88" t="s">
        <v>322</v>
      </c>
      <c r="E71" s="89" t="s">
        <v>85</v>
      </c>
      <c r="F71" s="89" t="s">
        <v>121</v>
      </c>
      <c r="G71" s="87" t="s">
        <v>158</v>
      </c>
      <c r="H71" s="90"/>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79" ht="45" customHeight="1" thickBot="1" x14ac:dyDescent="0.3">
      <c r="A72" s="2"/>
      <c r="C72" s="88" t="s">
        <v>290</v>
      </c>
      <c r="D72" s="88" t="s">
        <v>322</v>
      </c>
      <c r="E72" s="89" t="s">
        <v>92</v>
      </c>
      <c r="F72" s="89" t="s">
        <v>122</v>
      </c>
      <c r="G72" s="87" t="s">
        <v>158</v>
      </c>
      <c r="H72" s="90"/>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row>
    <row r="73" spans="1:79" ht="45" customHeight="1" thickBot="1" x14ac:dyDescent="0.3">
      <c r="A73" s="2"/>
      <c r="C73" s="88" t="s">
        <v>290</v>
      </c>
      <c r="D73" s="88" t="s">
        <v>322</v>
      </c>
      <c r="E73" s="89" t="s">
        <v>92</v>
      </c>
      <c r="F73" s="89" t="s">
        <v>123</v>
      </c>
      <c r="G73" s="87" t="s">
        <v>158</v>
      </c>
      <c r="H73" s="90"/>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row>
    <row r="74" spans="1:79" ht="45" customHeight="1" thickBot="1" x14ac:dyDescent="0.3">
      <c r="A74" s="2"/>
      <c r="C74" s="88" t="s">
        <v>290</v>
      </c>
      <c r="D74" s="88" t="s">
        <v>322</v>
      </c>
      <c r="E74" s="89" t="s">
        <v>92</v>
      </c>
      <c r="F74" s="89" t="s">
        <v>124</v>
      </c>
      <c r="G74" s="87" t="s">
        <v>158</v>
      </c>
      <c r="H74" s="90"/>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row>
    <row r="75" spans="1:79" ht="45" customHeight="1" thickBot="1" x14ac:dyDescent="0.3">
      <c r="A75" s="2"/>
      <c r="C75" s="88" t="s">
        <v>290</v>
      </c>
      <c r="D75" s="88" t="s">
        <v>322</v>
      </c>
      <c r="E75" s="89" t="s">
        <v>96</v>
      </c>
      <c r="F75" s="89" t="s">
        <v>125</v>
      </c>
      <c r="G75" s="87" t="s">
        <v>158</v>
      </c>
      <c r="H75" s="90"/>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row>
    <row r="76" spans="1:79" ht="45" customHeight="1" thickBot="1" x14ac:dyDescent="0.3">
      <c r="A76" s="2"/>
      <c r="C76" s="88" t="s">
        <v>290</v>
      </c>
      <c r="D76" s="88" t="s">
        <v>322</v>
      </c>
      <c r="E76" s="89" t="s">
        <v>96</v>
      </c>
      <c r="F76" s="89" t="s">
        <v>98</v>
      </c>
      <c r="G76" s="87" t="s">
        <v>158</v>
      </c>
      <c r="H76" s="90"/>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row>
    <row r="77" spans="1:79" ht="45" customHeight="1" thickBot="1" x14ac:dyDescent="0.3">
      <c r="A77" s="2"/>
      <c r="C77" s="88" t="s">
        <v>290</v>
      </c>
      <c r="D77" s="88" t="s">
        <v>322</v>
      </c>
      <c r="E77" s="89" t="s">
        <v>96</v>
      </c>
      <c r="F77" s="89" t="s">
        <v>126</v>
      </c>
      <c r="G77" s="87" t="s">
        <v>75</v>
      </c>
      <c r="H77" s="90"/>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row>
    <row r="78" spans="1:79" ht="45" customHeight="1" thickBot="1" x14ac:dyDescent="0.3">
      <c r="A78" s="2"/>
      <c r="C78" s="88" t="s">
        <v>290</v>
      </c>
      <c r="D78" s="88" t="s">
        <v>322</v>
      </c>
      <c r="E78" s="89" t="s">
        <v>127</v>
      </c>
      <c r="F78" s="89" t="s">
        <v>128</v>
      </c>
      <c r="G78" s="87" t="s">
        <v>75</v>
      </c>
      <c r="H78" s="90"/>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row>
    <row r="79" spans="1:79" ht="45" customHeight="1" thickBot="1" x14ac:dyDescent="0.3">
      <c r="A79" s="2"/>
      <c r="C79" s="88" t="s">
        <v>290</v>
      </c>
      <c r="D79" s="88" t="s">
        <v>322</v>
      </c>
      <c r="E79" s="89" t="s">
        <v>127</v>
      </c>
      <c r="F79" s="89" t="s">
        <v>129</v>
      </c>
      <c r="G79" s="87" t="s">
        <v>158</v>
      </c>
      <c r="H79" s="90"/>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row>
    <row r="80" spans="1:79" ht="45" customHeight="1" thickBot="1" x14ac:dyDescent="0.3">
      <c r="A80" s="2"/>
      <c r="C80" s="88" t="s">
        <v>290</v>
      </c>
      <c r="D80" s="88" t="s">
        <v>322</v>
      </c>
      <c r="E80" s="89" t="s">
        <v>127</v>
      </c>
      <c r="F80" s="89" t="s">
        <v>130</v>
      </c>
      <c r="G80" s="87" t="s">
        <v>158</v>
      </c>
      <c r="H80" s="90"/>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row>
    <row r="81" spans="1:79" ht="45" customHeight="1" thickBot="1" x14ac:dyDescent="0.3">
      <c r="A81" s="2"/>
      <c r="C81" s="98" t="s">
        <v>294</v>
      </c>
      <c r="D81" s="107">
        <v>2022</v>
      </c>
      <c r="E81" s="89" t="s">
        <v>73</v>
      </c>
      <c r="F81" s="89" t="s">
        <v>108</v>
      </c>
      <c r="G81" s="87" t="s">
        <v>158</v>
      </c>
      <c r="H81" s="90"/>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row>
    <row r="82" spans="1:79" ht="45" customHeight="1" thickBot="1" x14ac:dyDescent="0.3">
      <c r="A82" s="2"/>
      <c r="C82" s="98" t="s">
        <v>294</v>
      </c>
      <c r="D82" s="107">
        <v>2022</v>
      </c>
      <c r="E82" s="89" t="s">
        <v>73</v>
      </c>
      <c r="F82" s="89" t="s">
        <v>109</v>
      </c>
      <c r="G82" s="87" t="s">
        <v>158</v>
      </c>
      <c r="H82" s="90"/>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row>
    <row r="83" spans="1:79" ht="45" customHeight="1" thickBot="1" x14ac:dyDescent="0.3">
      <c r="A83" s="2"/>
      <c r="C83" s="98" t="s">
        <v>294</v>
      </c>
      <c r="D83" s="107">
        <v>2022</v>
      </c>
      <c r="E83" s="89" t="s">
        <v>110</v>
      </c>
      <c r="F83" s="89" t="s">
        <v>111</v>
      </c>
      <c r="G83" s="87" t="s">
        <v>158</v>
      </c>
      <c r="H83" s="90"/>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row>
    <row r="84" spans="1:79" ht="45" customHeight="1" thickBot="1" x14ac:dyDescent="0.3">
      <c r="A84" s="2"/>
      <c r="C84" s="98" t="s">
        <v>294</v>
      </c>
      <c r="D84" s="107">
        <v>2022</v>
      </c>
      <c r="E84" s="89" t="s">
        <v>110</v>
      </c>
      <c r="F84" s="89" t="s">
        <v>112</v>
      </c>
      <c r="G84" s="87" t="s">
        <v>158</v>
      </c>
      <c r="H84" s="90"/>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row>
    <row r="85" spans="1:79" ht="45" customHeight="1" thickBot="1" x14ac:dyDescent="0.3">
      <c r="A85" s="2"/>
      <c r="C85" s="98" t="s">
        <v>294</v>
      </c>
      <c r="D85" s="107">
        <v>2022</v>
      </c>
      <c r="E85" s="89" t="s">
        <v>110</v>
      </c>
      <c r="F85" s="89" t="s">
        <v>113</v>
      </c>
      <c r="G85" s="87" t="s">
        <v>158</v>
      </c>
      <c r="H85" s="90"/>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row>
    <row r="86" spans="1:79" ht="45" customHeight="1" thickBot="1" x14ac:dyDescent="0.3">
      <c r="A86" s="2"/>
      <c r="C86" s="98" t="s">
        <v>294</v>
      </c>
      <c r="D86" s="107">
        <v>2022</v>
      </c>
      <c r="E86" s="89" t="s">
        <v>110</v>
      </c>
      <c r="F86" s="89" t="s">
        <v>114</v>
      </c>
      <c r="G86" s="87" t="s">
        <v>158</v>
      </c>
      <c r="H86" s="90"/>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row>
    <row r="87" spans="1:79" ht="45" customHeight="1" thickBot="1" x14ac:dyDescent="0.3">
      <c r="A87" s="2"/>
      <c r="C87" s="98" t="s">
        <v>294</v>
      </c>
      <c r="D87" s="107">
        <v>2022</v>
      </c>
      <c r="E87" s="89" t="s">
        <v>110</v>
      </c>
      <c r="F87" s="89" t="s">
        <v>115</v>
      </c>
      <c r="G87" s="87" t="s">
        <v>75</v>
      </c>
      <c r="H87" s="90" t="s">
        <v>381</v>
      </c>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row>
    <row r="88" spans="1:79" ht="45" customHeight="1" thickBot="1" x14ac:dyDescent="0.3">
      <c r="A88" s="2"/>
      <c r="C88" s="98" t="s">
        <v>294</v>
      </c>
      <c r="D88" s="107">
        <v>2022</v>
      </c>
      <c r="E88" s="89" t="s">
        <v>110</v>
      </c>
      <c r="F88" s="89" t="s">
        <v>116</v>
      </c>
      <c r="G88" s="87" t="s">
        <v>158</v>
      </c>
      <c r="H88" s="90"/>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row>
    <row r="89" spans="1:79" ht="45" customHeight="1" thickBot="1" x14ac:dyDescent="0.3">
      <c r="A89" s="2"/>
      <c r="C89" s="98" t="s">
        <v>294</v>
      </c>
      <c r="D89" s="107">
        <v>2022</v>
      </c>
      <c r="E89" s="89" t="s">
        <v>85</v>
      </c>
      <c r="F89" s="89" t="s">
        <v>117</v>
      </c>
      <c r="G89" s="87" t="s">
        <v>158</v>
      </c>
      <c r="H89" s="90"/>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row>
    <row r="90" spans="1:79" ht="45" customHeight="1" thickBot="1" x14ac:dyDescent="0.3">
      <c r="A90" s="2"/>
      <c r="C90" s="98" t="s">
        <v>294</v>
      </c>
      <c r="D90" s="107">
        <v>2022</v>
      </c>
      <c r="E90" s="89" t="s">
        <v>85</v>
      </c>
      <c r="F90" s="89" t="s">
        <v>118</v>
      </c>
      <c r="G90" s="87" t="s">
        <v>158</v>
      </c>
      <c r="H90" s="90"/>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row>
    <row r="91" spans="1:79" ht="45" customHeight="1" thickBot="1" x14ac:dyDescent="0.3">
      <c r="A91" s="2"/>
      <c r="C91" s="98" t="s">
        <v>294</v>
      </c>
      <c r="D91" s="107">
        <v>2022</v>
      </c>
      <c r="E91" s="89" t="s">
        <v>85</v>
      </c>
      <c r="F91" s="89" t="s">
        <v>87</v>
      </c>
      <c r="G91" s="87" t="s">
        <v>158</v>
      </c>
      <c r="H91" s="90"/>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row>
    <row r="92" spans="1:79" ht="45" customHeight="1" thickBot="1" x14ac:dyDescent="0.3">
      <c r="A92" s="2"/>
      <c r="C92" s="98" t="s">
        <v>294</v>
      </c>
      <c r="D92" s="107">
        <v>2022</v>
      </c>
      <c r="E92" s="89" t="s">
        <v>85</v>
      </c>
      <c r="F92" s="89" t="s">
        <v>119</v>
      </c>
      <c r="G92" s="87" t="s">
        <v>158</v>
      </c>
      <c r="H92" s="90"/>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row>
    <row r="93" spans="1:79" ht="45" customHeight="1" thickBot="1" x14ac:dyDescent="0.3">
      <c r="A93" s="2"/>
      <c r="C93" s="98" t="s">
        <v>294</v>
      </c>
      <c r="D93" s="107">
        <v>2022</v>
      </c>
      <c r="E93" s="89" t="s">
        <v>85</v>
      </c>
      <c r="F93" s="89" t="s">
        <v>120</v>
      </c>
      <c r="G93" s="87" t="s">
        <v>158</v>
      </c>
      <c r="H93" s="90"/>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row>
    <row r="94" spans="1:79" ht="45" customHeight="1" thickBot="1" x14ac:dyDescent="0.3">
      <c r="A94" s="2"/>
      <c r="C94" s="98" t="s">
        <v>294</v>
      </c>
      <c r="D94" s="107">
        <v>2022</v>
      </c>
      <c r="E94" s="89" t="s">
        <v>85</v>
      </c>
      <c r="F94" s="89" t="s">
        <v>121</v>
      </c>
      <c r="G94" s="87" t="s">
        <v>75</v>
      </c>
      <c r="H94" s="90" t="s">
        <v>382</v>
      </c>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row>
    <row r="95" spans="1:79" ht="45" customHeight="1" thickBot="1" x14ac:dyDescent="0.3">
      <c r="A95" s="2"/>
      <c r="C95" s="98" t="s">
        <v>294</v>
      </c>
      <c r="D95" s="107">
        <v>2022</v>
      </c>
      <c r="E95" s="89" t="s">
        <v>92</v>
      </c>
      <c r="F95" s="89" t="s">
        <v>122</v>
      </c>
      <c r="G95" s="87" t="s">
        <v>158</v>
      </c>
      <c r="H95" s="90"/>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row>
    <row r="96" spans="1:79" ht="45" customHeight="1" thickBot="1" x14ac:dyDescent="0.3">
      <c r="A96" s="2"/>
      <c r="C96" s="98" t="s">
        <v>294</v>
      </c>
      <c r="D96" s="107">
        <v>2022</v>
      </c>
      <c r="E96" s="89" t="s">
        <v>92</v>
      </c>
      <c r="F96" s="89" t="s">
        <v>123</v>
      </c>
      <c r="G96" s="87" t="s">
        <v>158</v>
      </c>
      <c r="H96" s="90"/>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row>
    <row r="97" spans="1:79" ht="45" customHeight="1" thickBot="1" x14ac:dyDescent="0.3">
      <c r="A97" s="2"/>
      <c r="C97" s="98" t="s">
        <v>294</v>
      </c>
      <c r="D97" s="107">
        <v>2022</v>
      </c>
      <c r="E97" s="89" t="s">
        <v>92</v>
      </c>
      <c r="F97" s="89" t="s">
        <v>124</v>
      </c>
      <c r="G97" s="87" t="s">
        <v>158</v>
      </c>
      <c r="H97" s="90"/>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row>
    <row r="98" spans="1:79" ht="45" customHeight="1" thickBot="1" x14ac:dyDescent="0.3">
      <c r="A98" s="2"/>
      <c r="C98" s="98" t="s">
        <v>294</v>
      </c>
      <c r="D98" s="107">
        <v>2022</v>
      </c>
      <c r="E98" s="89" t="s">
        <v>96</v>
      </c>
      <c r="F98" s="89" t="s">
        <v>125</v>
      </c>
      <c r="G98" s="87" t="s">
        <v>158</v>
      </c>
      <c r="H98" s="90"/>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row>
    <row r="99" spans="1:79" ht="45" customHeight="1" thickBot="1" x14ac:dyDescent="0.3">
      <c r="A99" s="2"/>
      <c r="C99" s="98" t="s">
        <v>294</v>
      </c>
      <c r="D99" s="107">
        <v>2022</v>
      </c>
      <c r="E99" s="89" t="s">
        <v>96</v>
      </c>
      <c r="F99" s="89" t="s">
        <v>98</v>
      </c>
      <c r="G99" s="87" t="s">
        <v>158</v>
      </c>
      <c r="H99" s="90"/>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row>
    <row r="100" spans="1:79" ht="45" customHeight="1" thickBot="1" x14ac:dyDescent="0.3">
      <c r="A100" s="2"/>
      <c r="C100" s="98" t="s">
        <v>294</v>
      </c>
      <c r="D100" s="107">
        <v>2022</v>
      </c>
      <c r="E100" s="89" t="s">
        <v>96</v>
      </c>
      <c r="F100" s="89" t="s">
        <v>126</v>
      </c>
      <c r="G100" s="87" t="s">
        <v>158</v>
      </c>
      <c r="H100" s="90"/>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row>
    <row r="101" spans="1:79" ht="45" customHeight="1" thickBot="1" x14ac:dyDescent="0.3">
      <c r="A101" s="2"/>
      <c r="C101" s="98" t="s">
        <v>294</v>
      </c>
      <c r="D101" s="107">
        <v>2022</v>
      </c>
      <c r="E101" s="89" t="s">
        <v>127</v>
      </c>
      <c r="F101" s="89" t="s">
        <v>128</v>
      </c>
      <c r="G101" s="87" t="s">
        <v>158</v>
      </c>
      <c r="H101" s="90"/>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row>
    <row r="102" spans="1:79" ht="45" customHeight="1" thickBot="1" x14ac:dyDescent="0.3">
      <c r="A102" s="2"/>
      <c r="C102" s="98" t="s">
        <v>294</v>
      </c>
      <c r="D102" s="107">
        <v>2022</v>
      </c>
      <c r="E102" s="89" t="s">
        <v>127</v>
      </c>
      <c r="F102" s="89" t="s">
        <v>129</v>
      </c>
      <c r="G102" s="87" t="s">
        <v>75</v>
      </c>
      <c r="H102" s="90" t="s">
        <v>383</v>
      </c>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row>
    <row r="103" spans="1:79" ht="45" customHeight="1" thickBot="1" x14ac:dyDescent="0.3">
      <c r="A103" s="2"/>
      <c r="C103" s="98" t="s">
        <v>294</v>
      </c>
      <c r="D103" s="107">
        <v>2022</v>
      </c>
      <c r="E103" s="89" t="s">
        <v>127</v>
      </c>
      <c r="F103" s="89" t="s">
        <v>130</v>
      </c>
      <c r="G103" s="87" t="s">
        <v>75</v>
      </c>
      <c r="H103" s="90"/>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row>
    <row r="104" spans="1:79" ht="45" customHeight="1" thickBot="1" x14ac:dyDescent="0.3">
      <c r="A104" s="2"/>
      <c r="C104" s="95" t="s">
        <v>296</v>
      </c>
      <c r="D104" s="96">
        <v>2022</v>
      </c>
      <c r="E104" s="5" t="s">
        <v>73</v>
      </c>
      <c r="F104" s="5" t="s">
        <v>108</v>
      </c>
      <c r="G104" s="92" t="s">
        <v>158</v>
      </c>
      <c r="H104" s="93"/>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row>
    <row r="105" spans="1:79" ht="45" customHeight="1" thickBot="1" x14ac:dyDescent="0.3">
      <c r="A105" s="2"/>
      <c r="C105" s="95" t="s">
        <v>296</v>
      </c>
      <c r="D105" s="96">
        <v>2022</v>
      </c>
      <c r="E105" s="5" t="s">
        <v>73</v>
      </c>
      <c r="F105" s="5" t="s">
        <v>109</v>
      </c>
      <c r="G105" s="92" t="s">
        <v>158</v>
      </c>
      <c r="H105" s="93" t="s">
        <v>384</v>
      </c>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row>
    <row r="106" spans="1:79" ht="45" customHeight="1" thickBot="1" x14ac:dyDescent="0.3">
      <c r="A106" s="2"/>
      <c r="C106" s="95" t="s">
        <v>296</v>
      </c>
      <c r="D106" s="96">
        <v>2022</v>
      </c>
      <c r="E106" s="5" t="s">
        <v>110</v>
      </c>
      <c r="F106" s="5" t="s">
        <v>111</v>
      </c>
      <c r="G106" s="92" t="s">
        <v>158</v>
      </c>
      <c r="H106" s="93" t="s">
        <v>385</v>
      </c>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row>
    <row r="107" spans="1:79" ht="45" customHeight="1" thickBot="1" x14ac:dyDescent="0.3">
      <c r="A107" s="2"/>
      <c r="C107" s="95" t="s">
        <v>296</v>
      </c>
      <c r="D107" s="96">
        <v>2022</v>
      </c>
      <c r="E107" s="5" t="s">
        <v>110</v>
      </c>
      <c r="F107" s="5" t="s">
        <v>112</v>
      </c>
      <c r="G107" s="92" t="s">
        <v>158</v>
      </c>
      <c r="H107" s="93" t="s">
        <v>386</v>
      </c>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row>
    <row r="108" spans="1:79" ht="45" customHeight="1" thickBot="1" x14ac:dyDescent="0.3">
      <c r="A108" s="2"/>
      <c r="C108" s="95" t="s">
        <v>296</v>
      </c>
      <c r="D108" s="96">
        <v>2022</v>
      </c>
      <c r="E108" s="5" t="s">
        <v>110</v>
      </c>
      <c r="F108" s="5" t="s">
        <v>113</v>
      </c>
      <c r="G108" s="92" t="s">
        <v>158</v>
      </c>
      <c r="H108" s="93" t="s">
        <v>387</v>
      </c>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row>
    <row r="109" spans="1:79" ht="45" customHeight="1" thickBot="1" x14ac:dyDescent="0.3">
      <c r="A109" s="2"/>
      <c r="C109" s="95" t="s">
        <v>296</v>
      </c>
      <c r="D109" s="96">
        <v>2022</v>
      </c>
      <c r="E109" s="5" t="s">
        <v>110</v>
      </c>
      <c r="F109" s="5" t="s">
        <v>114</v>
      </c>
      <c r="G109" s="92" t="s">
        <v>158</v>
      </c>
      <c r="H109" s="93"/>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row>
    <row r="110" spans="1:79" ht="45" customHeight="1" thickBot="1" x14ac:dyDescent="0.3">
      <c r="A110" s="2"/>
      <c r="C110" s="95" t="s">
        <v>296</v>
      </c>
      <c r="D110" s="96">
        <v>2022</v>
      </c>
      <c r="E110" s="5" t="s">
        <v>110</v>
      </c>
      <c r="F110" s="5" t="s">
        <v>115</v>
      </c>
      <c r="G110" s="92" t="s">
        <v>158</v>
      </c>
      <c r="H110" s="93"/>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row>
    <row r="111" spans="1:79" ht="45" customHeight="1" thickBot="1" x14ac:dyDescent="0.3">
      <c r="A111" s="2"/>
      <c r="C111" s="95" t="s">
        <v>296</v>
      </c>
      <c r="D111" s="96">
        <v>2022</v>
      </c>
      <c r="E111" s="5" t="s">
        <v>110</v>
      </c>
      <c r="F111" s="5" t="s">
        <v>116</v>
      </c>
      <c r="G111" s="92" t="s">
        <v>158</v>
      </c>
      <c r="H111" s="93"/>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row>
    <row r="112" spans="1:79" ht="45" customHeight="1" thickBot="1" x14ac:dyDescent="0.3">
      <c r="A112" s="2"/>
      <c r="C112" s="95" t="s">
        <v>296</v>
      </c>
      <c r="D112" s="96">
        <v>2022</v>
      </c>
      <c r="E112" s="5" t="s">
        <v>85</v>
      </c>
      <c r="F112" s="5" t="s">
        <v>117</v>
      </c>
      <c r="G112" s="92" t="s">
        <v>158</v>
      </c>
      <c r="H112" s="93"/>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row>
    <row r="113" spans="1:79" ht="45" customHeight="1" thickBot="1" x14ac:dyDescent="0.3">
      <c r="A113" s="2"/>
      <c r="C113" s="95" t="s">
        <v>296</v>
      </c>
      <c r="D113" s="96">
        <v>2022</v>
      </c>
      <c r="E113" s="5" t="s">
        <v>85</v>
      </c>
      <c r="F113" s="5" t="s">
        <v>118</v>
      </c>
      <c r="G113" s="92" t="s">
        <v>158</v>
      </c>
      <c r="H113" s="93"/>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row>
    <row r="114" spans="1:79" ht="45" customHeight="1" thickBot="1" x14ac:dyDescent="0.3">
      <c r="A114" s="2"/>
      <c r="C114" s="95" t="s">
        <v>296</v>
      </c>
      <c r="D114" s="96">
        <v>2022</v>
      </c>
      <c r="E114" s="5" t="s">
        <v>85</v>
      </c>
      <c r="F114" s="5" t="s">
        <v>87</v>
      </c>
      <c r="G114" s="92" t="s">
        <v>158</v>
      </c>
      <c r="H114" s="93" t="s">
        <v>388</v>
      </c>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row>
    <row r="115" spans="1:79" ht="45" customHeight="1" thickBot="1" x14ac:dyDescent="0.3">
      <c r="A115" s="2"/>
      <c r="C115" s="95" t="s">
        <v>296</v>
      </c>
      <c r="D115" s="96">
        <v>2022</v>
      </c>
      <c r="E115" s="5" t="s">
        <v>85</v>
      </c>
      <c r="F115" s="5" t="s">
        <v>119</v>
      </c>
      <c r="G115" s="92" t="s">
        <v>158</v>
      </c>
      <c r="H115" s="93"/>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row>
    <row r="116" spans="1:79" ht="45" customHeight="1" thickBot="1" x14ac:dyDescent="0.3">
      <c r="A116" s="2"/>
      <c r="C116" s="95" t="s">
        <v>296</v>
      </c>
      <c r="D116" s="96">
        <v>2022</v>
      </c>
      <c r="E116" s="5" t="s">
        <v>85</v>
      </c>
      <c r="F116" s="5" t="s">
        <v>120</v>
      </c>
      <c r="G116" s="92" t="s">
        <v>158</v>
      </c>
      <c r="H116" s="93" t="s">
        <v>389</v>
      </c>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row>
    <row r="117" spans="1:79" ht="45" customHeight="1" thickBot="1" x14ac:dyDescent="0.3">
      <c r="A117" s="2"/>
      <c r="C117" s="95" t="s">
        <v>296</v>
      </c>
      <c r="D117" s="96">
        <v>2022</v>
      </c>
      <c r="E117" s="5" t="s">
        <v>85</v>
      </c>
      <c r="F117" s="5" t="s">
        <v>121</v>
      </c>
      <c r="G117" s="92" t="s">
        <v>75</v>
      </c>
      <c r="H117" s="93" t="s">
        <v>390</v>
      </c>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row>
    <row r="118" spans="1:79" ht="45" customHeight="1" thickBot="1" x14ac:dyDescent="0.3">
      <c r="A118" s="2"/>
      <c r="C118" s="95" t="s">
        <v>296</v>
      </c>
      <c r="D118" s="96">
        <v>2022</v>
      </c>
      <c r="E118" s="5" t="s">
        <v>92</v>
      </c>
      <c r="F118" s="5" t="s">
        <v>122</v>
      </c>
      <c r="G118" s="92" t="s">
        <v>158</v>
      </c>
      <c r="H118" s="93" t="s">
        <v>391</v>
      </c>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row>
    <row r="119" spans="1:79" ht="45" customHeight="1" thickBot="1" x14ac:dyDescent="0.3">
      <c r="A119" s="2"/>
      <c r="C119" s="95" t="s">
        <v>296</v>
      </c>
      <c r="D119" s="96">
        <v>2022</v>
      </c>
      <c r="E119" s="5" t="s">
        <v>92</v>
      </c>
      <c r="F119" s="5" t="s">
        <v>123</v>
      </c>
      <c r="G119" s="92" t="s">
        <v>158</v>
      </c>
      <c r="H119" s="93" t="s">
        <v>392</v>
      </c>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row>
    <row r="120" spans="1:79" ht="45" customHeight="1" thickBot="1" x14ac:dyDescent="0.3">
      <c r="A120" s="2"/>
      <c r="C120" s="95" t="s">
        <v>296</v>
      </c>
      <c r="D120" s="96">
        <v>2022</v>
      </c>
      <c r="E120" s="5" t="s">
        <v>92</v>
      </c>
      <c r="F120" s="5" t="s">
        <v>124</v>
      </c>
      <c r="G120" s="92" t="s">
        <v>158</v>
      </c>
      <c r="H120" s="93" t="s">
        <v>393</v>
      </c>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row>
    <row r="121" spans="1:79" ht="45" customHeight="1" thickBot="1" x14ac:dyDescent="0.3">
      <c r="A121" s="2"/>
      <c r="C121" s="95" t="s">
        <v>296</v>
      </c>
      <c r="D121" s="96">
        <v>2022</v>
      </c>
      <c r="E121" s="5" t="s">
        <v>96</v>
      </c>
      <c r="F121" s="5" t="s">
        <v>125</v>
      </c>
      <c r="G121" s="92" t="s">
        <v>158</v>
      </c>
      <c r="H121" s="93"/>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row>
    <row r="122" spans="1:79" ht="45" customHeight="1" thickBot="1" x14ac:dyDescent="0.3">
      <c r="A122" s="2"/>
      <c r="C122" s="95" t="s">
        <v>296</v>
      </c>
      <c r="D122" s="96">
        <v>2022</v>
      </c>
      <c r="E122" s="5" t="s">
        <v>96</v>
      </c>
      <c r="F122" s="5" t="s">
        <v>98</v>
      </c>
      <c r="G122" s="92" t="s">
        <v>158</v>
      </c>
      <c r="H122" s="93"/>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row>
    <row r="123" spans="1:79" ht="45" customHeight="1" thickBot="1" x14ac:dyDescent="0.3">
      <c r="A123" s="2"/>
      <c r="C123" s="95" t="s">
        <v>296</v>
      </c>
      <c r="D123" s="96">
        <v>2022</v>
      </c>
      <c r="E123" s="5" t="s">
        <v>96</v>
      </c>
      <c r="F123" s="5" t="s">
        <v>126</v>
      </c>
      <c r="G123" s="92" t="s">
        <v>158</v>
      </c>
      <c r="H123" s="93" t="s">
        <v>394</v>
      </c>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row>
    <row r="124" spans="1:79" ht="45" customHeight="1" thickBot="1" x14ac:dyDescent="0.3">
      <c r="A124" s="2"/>
      <c r="C124" s="95" t="s">
        <v>296</v>
      </c>
      <c r="D124" s="96">
        <v>2022</v>
      </c>
      <c r="E124" s="5" t="s">
        <v>127</v>
      </c>
      <c r="F124" s="5" t="s">
        <v>128</v>
      </c>
      <c r="G124" s="92" t="s">
        <v>158</v>
      </c>
      <c r="H124" s="93" t="s">
        <v>394</v>
      </c>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row>
    <row r="125" spans="1:79" ht="45" customHeight="1" thickBot="1" x14ac:dyDescent="0.3">
      <c r="A125" s="2"/>
      <c r="C125" s="95" t="s">
        <v>296</v>
      </c>
      <c r="D125" s="96">
        <v>2022</v>
      </c>
      <c r="E125" s="5" t="s">
        <v>127</v>
      </c>
      <c r="F125" s="5" t="s">
        <v>129</v>
      </c>
      <c r="G125" s="92" t="s">
        <v>158</v>
      </c>
      <c r="H125" s="93" t="s">
        <v>395</v>
      </c>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row>
    <row r="126" spans="1:79" ht="45" customHeight="1" thickBot="1" x14ac:dyDescent="0.3">
      <c r="A126" s="2"/>
      <c r="C126" s="95" t="s">
        <v>296</v>
      </c>
      <c r="D126" s="96">
        <v>2022</v>
      </c>
      <c r="E126" s="5" t="s">
        <v>127</v>
      </c>
      <c r="F126" s="5" t="s">
        <v>130</v>
      </c>
      <c r="G126" s="92" t="s">
        <v>158</v>
      </c>
      <c r="H126" s="93" t="s">
        <v>396</v>
      </c>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row>
    <row r="127" spans="1:79" ht="45" customHeight="1" thickBot="1" x14ac:dyDescent="0.3">
      <c r="A127" s="2"/>
      <c r="C127" s="88" t="s">
        <v>297</v>
      </c>
      <c r="D127" s="94">
        <v>2022</v>
      </c>
      <c r="E127" s="89" t="s">
        <v>73</v>
      </c>
      <c r="F127" s="89" t="s">
        <v>108</v>
      </c>
      <c r="G127" s="87" t="s">
        <v>75</v>
      </c>
      <c r="H127" s="90"/>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row>
    <row r="128" spans="1:79" ht="45" customHeight="1" thickBot="1" x14ac:dyDescent="0.3">
      <c r="A128" s="2"/>
      <c r="C128" s="88" t="s">
        <v>297</v>
      </c>
      <c r="D128" s="94">
        <v>2022</v>
      </c>
      <c r="E128" s="89" t="s">
        <v>73</v>
      </c>
      <c r="F128" s="89" t="s">
        <v>109</v>
      </c>
      <c r="G128" s="87" t="s">
        <v>158</v>
      </c>
      <c r="H128" s="90"/>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row>
    <row r="129" spans="1:79" ht="45" customHeight="1" thickBot="1" x14ac:dyDescent="0.3">
      <c r="A129" s="2"/>
      <c r="C129" s="88" t="s">
        <v>297</v>
      </c>
      <c r="D129" s="94">
        <v>2022</v>
      </c>
      <c r="E129" s="89" t="s">
        <v>110</v>
      </c>
      <c r="F129" s="89" t="s">
        <v>111</v>
      </c>
      <c r="G129" s="87" t="s">
        <v>75</v>
      </c>
      <c r="H129" s="90" t="s">
        <v>397</v>
      </c>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row>
    <row r="130" spans="1:79" ht="45" customHeight="1" thickBot="1" x14ac:dyDescent="0.3">
      <c r="A130" s="2"/>
      <c r="C130" s="88" t="s">
        <v>297</v>
      </c>
      <c r="D130" s="94">
        <v>2022</v>
      </c>
      <c r="E130" s="89" t="s">
        <v>110</v>
      </c>
      <c r="F130" s="89" t="s">
        <v>112</v>
      </c>
      <c r="G130" s="87" t="s">
        <v>158</v>
      </c>
      <c r="H130" s="90"/>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row>
    <row r="131" spans="1:79" ht="45" customHeight="1" thickBot="1" x14ac:dyDescent="0.3">
      <c r="A131" s="2"/>
      <c r="C131" s="88" t="s">
        <v>297</v>
      </c>
      <c r="D131" s="94">
        <v>2022</v>
      </c>
      <c r="E131" s="89" t="s">
        <v>110</v>
      </c>
      <c r="F131" s="89" t="s">
        <v>113</v>
      </c>
      <c r="G131" s="87" t="s">
        <v>158</v>
      </c>
      <c r="H131" s="90"/>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row>
    <row r="132" spans="1:79" ht="45" customHeight="1" thickBot="1" x14ac:dyDescent="0.3">
      <c r="A132" s="2"/>
      <c r="C132" s="88" t="s">
        <v>297</v>
      </c>
      <c r="D132" s="94">
        <v>2022</v>
      </c>
      <c r="E132" s="89" t="s">
        <v>110</v>
      </c>
      <c r="F132" s="89" t="s">
        <v>114</v>
      </c>
      <c r="G132" s="87" t="s">
        <v>75</v>
      </c>
      <c r="H132" s="90"/>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row>
    <row r="133" spans="1:79" ht="45" customHeight="1" thickBot="1" x14ac:dyDescent="0.3">
      <c r="A133" s="2"/>
      <c r="C133" s="88" t="s">
        <v>297</v>
      </c>
      <c r="D133" s="94">
        <v>2022</v>
      </c>
      <c r="E133" s="89" t="s">
        <v>110</v>
      </c>
      <c r="F133" s="89" t="s">
        <v>115</v>
      </c>
      <c r="G133" s="87" t="s">
        <v>158</v>
      </c>
      <c r="H133" s="90"/>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row>
    <row r="134" spans="1:79" ht="45" customHeight="1" thickBot="1" x14ac:dyDescent="0.3">
      <c r="A134" s="2"/>
      <c r="C134" s="88" t="s">
        <v>297</v>
      </c>
      <c r="D134" s="94">
        <v>2022</v>
      </c>
      <c r="E134" s="89" t="s">
        <v>110</v>
      </c>
      <c r="F134" s="89" t="s">
        <v>116</v>
      </c>
      <c r="G134" s="87" t="s">
        <v>158</v>
      </c>
      <c r="H134" s="90"/>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row>
    <row r="135" spans="1:79" ht="45" customHeight="1" thickBot="1" x14ac:dyDescent="0.3">
      <c r="A135" s="2"/>
      <c r="C135" s="88" t="s">
        <v>297</v>
      </c>
      <c r="D135" s="94">
        <v>2022</v>
      </c>
      <c r="E135" s="89" t="s">
        <v>85</v>
      </c>
      <c r="F135" s="89" t="s">
        <v>117</v>
      </c>
      <c r="G135" s="87" t="s">
        <v>158</v>
      </c>
      <c r="H135" s="90" t="s">
        <v>398</v>
      </c>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row>
    <row r="136" spans="1:79" ht="45" customHeight="1" thickBot="1" x14ac:dyDescent="0.3">
      <c r="A136" s="2"/>
      <c r="C136" s="88" t="s">
        <v>297</v>
      </c>
      <c r="D136" s="94">
        <v>2022</v>
      </c>
      <c r="E136" s="89" t="s">
        <v>85</v>
      </c>
      <c r="F136" s="89" t="s">
        <v>118</v>
      </c>
      <c r="G136" s="87" t="s">
        <v>158</v>
      </c>
      <c r="H136" s="90"/>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row>
    <row r="137" spans="1:79" ht="45" customHeight="1" thickBot="1" x14ac:dyDescent="0.3">
      <c r="A137" s="2"/>
      <c r="C137" s="88" t="s">
        <v>297</v>
      </c>
      <c r="D137" s="94">
        <v>2022</v>
      </c>
      <c r="E137" s="89" t="s">
        <v>85</v>
      </c>
      <c r="F137" s="89" t="s">
        <v>87</v>
      </c>
      <c r="G137" s="87" t="s">
        <v>158</v>
      </c>
      <c r="H137" s="90"/>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row>
    <row r="138" spans="1:79" ht="45" customHeight="1" thickBot="1" x14ac:dyDescent="0.3">
      <c r="A138" s="2"/>
      <c r="C138" s="88" t="s">
        <v>297</v>
      </c>
      <c r="D138" s="94">
        <v>2022</v>
      </c>
      <c r="E138" s="89" t="s">
        <v>85</v>
      </c>
      <c r="F138" s="89" t="s">
        <v>119</v>
      </c>
      <c r="G138" s="87" t="s">
        <v>158</v>
      </c>
      <c r="H138" s="90"/>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row>
    <row r="139" spans="1:79" ht="45" customHeight="1" thickBot="1" x14ac:dyDescent="0.3">
      <c r="A139" s="2"/>
      <c r="C139" s="88" t="s">
        <v>297</v>
      </c>
      <c r="D139" s="94">
        <v>2022</v>
      </c>
      <c r="E139" s="89" t="s">
        <v>85</v>
      </c>
      <c r="F139" s="89" t="s">
        <v>120</v>
      </c>
      <c r="G139" s="87" t="s">
        <v>158</v>
      </c>
      <c r="H139" s="90"/>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row>
    <row r="140" spans="1:79" ht="45" customHeight="1" thickBot="1" x14ac:dyDescent="0.3">
      <c r="A140" s="2"/>
      <c r="C140" s="88" t="s">
        <v>297</v>
      </c>
      <c r="D140" s="94">
        <v>2022</v>
      </c>
      <c r="E140" s="89" t="s">
        <v>85</v>
      </c>
      <c r="F140" s="89" t="s">
        <v>121</v>
      </c>
      <c r="G140" s="87" t="s">
        <v>75</v>
      </c>
      <c r="H140" s="90" t="s">
        <v>399</v>
      </c>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row>
    <row r="141" spans="1:79" ht="45" customHeight="1" thickBot="1" x14ac:dyDescent="0.3">
      <c r="A141" s="2"/>
      <c r="C141" s="88" t="s">
        <v>297</v>
      </c>
      <c r="D141" s="94">
        <v>2022</v>
      </c>
      <c r="E141" s="89" t="s">
        <v>92</v>
      </c>
      <c r="F141" s="89" t="s">
        <v>122</v>
      </c>
      <c r="G141" s="87" t="s">
        <v>158</v>
      </c>
      <c r="H141" s="90"/>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row>
    <row r="142" spans="1:79" ht="45" customHeight="1" thickBot="1" x14ac:dyDescent="0.3">
      <c r="A142" s="2"/>
      <c r="C142" s="88" t="s">
        <v>297</v>
      </c>
      <c r="D142" s="94">
        <v>2022</v>
      </c>
      <c r="E142" s="89" t="s">
        <v>92</v>
      </c>
      <c r="F142" s="89" t="s">
        <v>123</v>
      </c>
      <c r="G142" s="87" t="s">
        <v>158</v>
      </c>
      <c r="H142" s="90"/>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row>
    <row r="143" spans="1:79" ht="45" customHeight="1" thickBot="1" x14ac:dyDescent="0.3">
      <c r="A143" s="2"/>
      <c r="C143" s="88" t="s">
        <v>297</v>
      </c>
      <c r="D143" s="94">
        <v>2022</v>
      </c>
      <c r="E143" s="89" t="s">
        <v>92</v>
      </c>
      <c r="F143" s="89" t="s">
        <v>124</v>
      </c>
      <c r="G143" s="87" t="s">
        <v>158</v>
      </c>
      <c r="H143" s="90"/>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row>
    <row r="144" spans="1:79" ht="45" customHeight="1" thickBot="1" x14ac:dyDescent="0.3">
      <c r="A144" s="2"/>
      <c r="C144" s="88" t="s">
        <v>297</v>
      </c>
      <c r="D144" s="94">
        <v>2022</v>
      </c>
      <c r="E144" s="89" t="s">
        <v>96</v>
      </c>
      <c r="F144" s="89" t="s">
        <v>125</v>
      </c>
      <c r="G144" s="87" t="s">
        <v>158</v>
      </c>
      <c r="H144" s="90"/>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row>
    <row r="145" spans="1:79" ht="45" customHeight="1" thickBot="1" x14ac:dyDescent="0.3">
      <c r="A145" s="2"/>
      <c r="C145" s="88" t="s">
        <v>297</v>
      </c>
      <c r="D145" s="94">
        <v>2022</v>
      </c>
      <c r="E145" s="89" t="s">
        <v>96</v>
      </c>
      <c r="F145" s="89" t="s">
        <v>98</v>
      </c>
      <c r="G145" s="87" t="s">
        <v>158</v>
      </c>
      <c r="H145" s="90"/>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row>
    <row r="146" spans="1:79" ht="45" customHeight="1" thickBot="1" x14ac:dyDescent="0.3">
      <c r="A146" s="2"/>
      <c r="C146" s="88" t="s">
        <v>297</v>
      </c>
      <c r="D146" s="94">
        <v>2022</v>
      </c>
      <c r="E146" s="89" t="s">
        <v>96</v>
      </c>
      <c r="F146" s="89" t="s">
        <v>126</v>
      </c>
      <c r="G146" s="87" t="s">
        <v>158</v>
      </c>
      <c r="H146" s="90"/>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row>
    <row r="147" spans="1:79" ht="45" customHeight="1" thickBot="1" x14ac:dyDescent="0.3">
      <c r="A147" s="2"/>
      <c r="C147" s="88" t="s">
        <v>297</v>
      </c>
      <c r="D147" s="94">
        <v>2022</v>
      </c>
      <c r="E147" s="89" t="s">
        <v>127</v>
      </c>
      <c r="F147" s="89" t="s">
        <v>128</v>
      </c>
      <c r="G147" s="87" t="s">
        <v>75</v>
      </c>
      <c r="H147" s="90" t="s">
        <v>400</v>
      </c>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row>
    <row r="148" spans="1:79" ht="45" customHeight="1" thickBot="1" x14ac:dyDescent="0.3">
      <c r="A148" s="2"/>
      <c r="C148" s="88" t="s">
        <v>297</v>
      </c>
      <c r="D148" s="94">
        <v>2022</v>
      </c>
      <c r="E148" s="89" t="s">
        <v>127</v>
      </c>
      <c r="F148" s="89" t="s">
        <v>129</v>
      </c>
      <c r="G148" s="87" t="s">
        <v>75</v>
      </c>
      <c r="H148" s="90" t="s">
        <v>401</v>
      </c>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row>
    <row r="149" spans="1:79" ht="45" customHeight="1" thickBot="1" x14ac:dyDescent="0.3">
      <c r="A149" s="2"/>
      <c r="C149" s="88" t="s">
        <v>297</v>
      </c>
      <c r="D149" s="94">
        <v>2022</v>
      </c>
      <c r="E149" s="89" t="s">
        <v>127</v>
      </c>
      <c r="F149" s="89" t="s">
        <v>130</v>
      </c>
      <c r="G149" s="87" t="s">
        <v>158</v>
      </c>
      <c r="H149" s="90"/>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row>
    <row r="150" spans="1:79" ht="45" customHeight="1" thickBot="1" x14ac:dyDescent="0.3">
      <c r="A150" s="2"/>
      <c r="C150" s="91" t="s">
        <v>298</v>
      </c>
      <c r="D150" s="100">
        <v>2022</v>
      </c>
      <c r="E150" s="5" t="s">
        <v>73</v>
      </c>
      <c r="F150" s="5" t="s">
        <v>108</v>
      </c>
      <c r="G150" s="92" t="s">
        <v>75</v>
      </c>
      <c r="H150" s="93" t="s">
        <v>402</v>
      </c>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row>
    <row r="151" spans="1:79" ht="45" customHeight="1" thickBot="1" x14ac:dyDescent="0.3">
      <c r="A151" s="2"/>
      <c r="C151" s="91" t="s">
        <v>298</v>
      </c>
      <c r="D151" s="100">
        <v>2022</v>
      </c>
      <c r="E151" s="5" t="s">
        <v>73</v>
      </c>
      <c r="F151" s="5" t="s">
        <v>109</v>
      </c>
      <c r="G151" s="92" t="s">
        <v>158</v>
      </c>
      <c r="H151" s="93"/>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row>
    <row r="152" spans="1:79" ht="45" customHeight="1" thickBot="1" x14ac:dyDescent="0.3">
      <c r="A152" s="2"/>
      <c r="C152" s="91" t="s">
        <v>298</v>
      </c>
      <c r="D152" s="100">
        <v>2022</v>
      </c>
      <c r="E152" s="5" t="s">
        <v>110</v>
      </c>
      <c r="F152" s="5" t="s">
        <v>111</v>
      </c>
      <c r="G152" s="92" t="s">
        <v>158</v>
      </c>
      <c r="H152" s="93"/>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row>
    <row r="153" spans="1:79" ht="45" customHeight="1" thickBot="1" x14ac:dyDescent="0.3">
      <c r="A153" s="2"/>
      <c r="C153" s="91" t="s">
        <v>298</v>
      </c>
      <c r="D153" s="100">
        <v>2022</v>
      </c>
      <c r="E153" s="5" t="s">
        <v>110</v>
      </c>
      <c r="F153" s="5" t="s">
        <v>112</v>
      </c>
      <c r="G153" s="92" t="s">
        <v>158</v>
      </c>
      <c r="H153" s="93"/>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row>
    <row r="154" spans="1:79" ht="45" customHeight="1" thickBot="1" x14ac:dyDescent="0.3">
      <c r="A154" s="2"/>
      <c r="C154" s="91" t="s">
        <v>298</v>
      </c>
      <c r="D154" s="100">
        <v>2022</v>
      </c>
      <c r="E154" s="5" t="s">
        <v>110</v>
      </c>
      <c r="F154" s="5" t="s">
        <v>113</v>
      </c>
      <c r="G154" s="92" t="s">
        <v>158</v>
      </c>
      <c r="H154" s="93"/>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row>
    <row r="155" spans="1:79" ht="45" customHeight="1" thickBot="1" x14ac:dyDescent="0.3">
      <c r="A155" s="2"/>
      <c r="C155" s="91" t="s">
        <v>298</v>
      </c>
      <c r="D155" s="100">
        <v>2022</v>
      </c>
      <c r="E155" s="5" t="s">
        <v>110</v>
      </c>
      <c r="F155" s="5" t="s">
        <v>114</v>
      </c>
      <c r="G155" s="92" t="s">
        <v>158</v>
      </c>
      <c r="H155" s="93"/>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row>
    <row r="156" spans="1:79" ht="45" customHeight="1" thickBot="1" x14ac:dyDescent="0.3">
      <c r="A156" s="2"/>
      <c r="C156" s="91" t="s">
        <v>298</v>
      </c>
      <c r="D156" s="100">
        <v>2022</v>
      </c>
      <c r="E156" s="5" t="s">
        <v>110</v>
      </c>
      <c r="F156" s="5" t="s">
        <v>115</v>
      </c>
      <c r="G156" s="92" t="s">
        <v>158</v>
      </c>
      <c r="H156" s="93"/>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row>
    <row r="157" spans="1:79" ht="45" customHeight="1" thickBot="1" x14ac:dyDescent="0.3">
      <c r="A157" s="2"/>
      <c r="C157" s="91" t="s">
        <v>298</v>
      </c>
      <c r="D157" s="100">
        <v>2022</v>
      </c>
      <c r="E157" s="5" t="s">
        <v>110</v>
      </c>
      <c r="F157" s="5" t="s">
        <v>116</v>
      </c>
      <c r="G157" s="92" t="s">
        <v>158</v>
      </c>
      <c r="H157" s="93"/>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row>
    <row r="158" spans="1:79" ht="45" customHeight="1" thickBot="1" x14ac:dyDescent="0.3">
      <c r="A158" s="2"/>
      <c r="C158" s="91" t="s">
        <v>298</v>
      </c>
      <c r="D158" s="100">
        <v>2022</v>
      </c>
      <c r="E158" s="5" t="s">
        <v>85</v>
      </c>
      <c r="F158" s="5" t="s">
        <v>117</v>
      </c>
      <c r="G158" s="92" t="s">
        <v>75</v>
      </c>
      <c r="H158" s="93" t="s">
        <v>403</v>
      </c>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row>
    <row r="159" spans="1:79" ht="45" customHeight="1" thickBot="1" x14ac:dyDescent="0.3">
      <c r="A159" s="2"/>
      <c r="C159" s="91" t="s">
        <v>298</v>
      </c>
      <c r="D159" s="100">
        <v>2022</v>
      </c>
      <c r="E159" s="5" t="s">
        <v>85</v>
      </c>
      <c r="F159" s="5" t="s">
        <v>118</v>
      </c>
      <c r="G159" s="92" t="s">
        <v>75</v>
      </c>
      <c r="H159" s="93" t="s">
        <v>403</v>
      </c>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row>
    <row r="160" spans="1:79" ht="45" customHeight="1" thickBot="1" x14ac:dyDescent="0.3">
      <c r="A160" s="2"/>
      <c r="C160" s="91" t="s">
        <v>298</v>
      </c>
      <c r="D160" s="100">
        <v>2022</v>
      </c>
      <c r="E160" s="5" t="s">
        <v>85</v>
      </c>
      <c r="F160" s="5" t="s">
        <v>87</v>
      </c>
      <c r="G160" s="92" t="s">
        <v>75</v>
      </c>
      <c r="H160" s="93" t="s">
        <v>404</v>
      </c>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row>
    <row r="161" spans="1:79" ht="45" customHeight="1" thickBot="1" x14ac:dyDescent="0.3">
      <c r="A161" s="2"/>
      <c r="C161" s="91" t="s">
        <v>298</v>
      </c>
      <c r="D161" s="100">
        <v>2022</v>
      </c>
      <c r="E161" s="5" t="s">
        <v>85</v>
      </c>
      <c r="F161" s="5" t="s">
        <v>119</v>
      </c>
      <c r="G161" s="92" t="s">
        <v>158</v>
      </c>
      <c r="H161" s="93"/>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row>
    <row r="162" spans="1:79" ht="45" customHeight="1" thickBot="1" x14ac:dyDescent="0.3">
      <c r="A162" s="2"/>
      <c r="C162" s="91" t="s">
        <v>298</v>
      </c>
      <c r="D162" s="100">
        <v>2022</v>
      </c>
      <c r="E162" s="5" t="s">
        <v>85</v>
      </c>
      <c r="F162" s="5" t="s">
        <v>120</v>
      </c>
      <c r="G162" s="92" t="s">
        <v>158</v>
      </c>
      <c r="H162" s="93"/>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row>
    <row r="163" spans="1:79" ht="45" customHeight="1" thickBot="1" x14ac:dyDescent="0.3">
      <c r="A163" s="2"/>
      <c r="C163" s="91" t="s">
        <v>298</v>
      </c>
      <c r="D163" s="100">
        <v>2022</v>
      </c>
      <c r="E163" s="5" t="s">
        <v>85</v>
      </c>
      <c r="F163" s="5" t="s">
        <v>121</v>
      </c>
      <c r="G163" s="92" t="s">
        <v>158</v>
      </c>
      <c r="H163" s="93"/>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row>
    <row r="164" spans="1:79" ht="45" customHeight="1" thickBot="1" x14ac:dyDescent="0.3">
      <c r="A164" s="2"/>
      <c r="C164" s="91" t="s">
        <v>298</v>
      </c>
      <c r="D164" s="100">
        <v>2022</v>
      </c>
      <c r="E164" s="5" t="s">
        <v>92</v>
      </c>
      <c r="F164" s="5" t="s">
        <v>122</v>
      </c>
      <c r="G164" s="92" t="s">
        <v>158</v>
      </c>
      <c r="H164" s="93"/>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row>
    <row r="165" spans="1:79" ht="45" customHeight="1" thickBot="1" x14ac:dyDescent="0.3">
      <c r="A165" s="2"/>
      <c r="C165" s="91" t="s">
        <v>298</v>
      </c>
      <c r="D165" s="100">
        <v>2022</v>
      </c>
      <c r="E165" s="5" t="s">
        <v>92</v>
      </c>
      <c r="F165" s="5" t="s">
        <v>123</v>
      </c>
      <c r="G165" s="92" t="s">
        <v>158</v>
      </c>
      <c r="H165" s="93"/>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row>
    <row r="166" spans="1:79" ht="45" customHeight="1" thickBot="1" x14ac:dyDescent="0.3">
      <c r="A166" s="2"/>
      <c r="C166" s="91" t="s">
        <v>298</v>
      </c>
      <c r="D166" s="100">
        <v>2022</v>
      </c>
      <c r="E166" s="5" t="s">
        <v>92</v>
      </c>
      <c r="F166" s="5" t="s">
        <v>124</v>
      </c>
      <c r="G166" s="92" t="s">
        <v>158</v>
      </c>
      <c r="H166" s="93"/>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row>
    <row r="167" spans="1:79" ht="45" customHeight="1" thickBot="1" x14ac:dyDescent="0.3">
      <c r="A167" s="2"/>
      <c r="C167" s="91" t="s">
        <v>298</v>
      </c>
      <c r="D167" s="100">
        <v>2022</v>
      </c>
      <c r="E167" s="5" t="s">
        <v>96</v>
      </c>
      <c r="F167" s="5" t="s">
        <v>125</v>
      </c>
      <c r="G167" s="92" t="s">
        <v>158</v>
      </c>
      <c r="H167" s="93"/>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row>
    <row r="168" spans="1:79" ht="45" customHeight="1" thickBot="1" x14ac:dyDescent="0.3">
      <c r="A168" s="2"/>
      <c r="C168" s="91" t="s">
        <v>298</v>
      </c>
      <c r="D168" s="100">
        <v>2022</v>
      </c>
      <c r="E168" s="5" t="s">
        <v>96</v>
      </c>
      <c r="F168" s="5" t="s">
        <v>98</v>
      </c>
      <c r="G168" s="92" t="s">
        <v>158</v>
      </c>
      <c r="H168" s="93"/>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row>
    <row r="169" spans="1:79" ht="45" customHeight="1" thickBot="1" x14ac:dyDescent="0.3">
      <c r="A169" s="2"/>
      <c r="C169" s="91" t="s">
        <v>298</v>
      </c>
      <c r="D169" s="100">
        <v>2022</v>
      </c>
      <c r="E169" s="5" t="s">
        <v>96</v>
      </c>
      <c r="F169" s="5" t="s">
        <v>126</v>
      </c>
      <c r="G169" s="92" t="s">
        <v>158</v>
      </c>
      <c r="H169" s="93"/>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row>
    <row r="170" spans="1:79" ht="45" customHeight="1" thickBot="1" x14ac:dyDescent="0.3">
      <c r="A170" s="2"/>
      <c r="C170" s="91" t="s">
        <v>298</v>
      </c>
      <c r="D170" s="100">
        <v>2022</v>
      </c>
      <c r="E170" s="5" t="s">
        <v>127</v>
      </c>
      <c r="F170" s="5" t="s">
        <v>128</v>
      </c>
      <c r="G170" s="92" t="s">
        <v>75</v>
      </c>
      <c r="H170" s="93" t="s">
        <v>405</v>
      </c>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row>
    <row r="171" spans="1:79" ht="45" customHeight="1" thickBot="1" x14ac:dyDescent="0.3">
      <c r="A171" s="2"/>
      <c r="C171" s="91" t="s">
        <v>298</v>
      </c>
      <c r="D171" s="100">
        <v>2022</v>
      </c>
      <c r="E171" s="5" t="s">
        <v>127</v>
      </c>
      <c r="F171" s="5" t="s">
        <v>129</v>
      </c>
      <c r="G171" s="92" t="s">
        <v>158</v>
      </c>
      <c r="H171" s="93"/>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row>
    <row r="172" spans="1:79" ht="45" customHeight="1" thickBot="1" x14ac:dyDescent="0.3">
      <c r="A172" s="2"/>
      <c r="C172" s="91" t="s">
        <v>298</v>
      </c>
      <c r="D172" s="100">
        <v>2022</v>
      </c>
      <c r="E172" s="5" t="s">
        <v>127</v>
      </c>
      <c r="F172" s="5" t="s">
        <v>130</v>
      </c>
      <c r="G172" s="92" t="s">
        <v>158</v>
      </c>
      <c r="H172" s="93"/>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row>
    <row r="173" spans="1:79" ht="45" customHeight="1" thickBot="1" x14ac:dyDescent="0.3">
      <c r="A173" s="2"/>
      <c r="C173" s="98" t="s">
        <v>299</v>
      </c>
      <c r="D173" s="98" t="s">
        <v>322</v>
      </c>
      <c r="E173" s="89" t="s">
        <v>73</v>
      </c>
      <c r="F173" s="89" t="s">
        <v>108</v>
      </c>
      <c r="G173" s="87" t="s">
        <v>158</v>
      </c>
      <c r="H173" s="90"/>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row>
    <row r="174" spans="1:79" ht="45" customHeight="1" thickBot="1" x14ac:dyDescent="0.3">
      <c r="A174" s="2"/>
      <c r="C174" s="98" t="s">
        <v>299</v>
      </c>
      <c r="D174" s="98" t="s">
        <v>322</v>
      </c>
      <c r="E174" s="89" t="s">
        <v>73</v>
      </c>
      <c r="F174" s="89" t="s">
        <v>109</v>
      </c>
      <c r="G174" s="87" t="s">
        <v>158</v>
      </c>
      <c r="H174" s="90"/>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row>
    <row r="175" spans="1:79" ht="45" customHeight="1" thickBot="1" x14ac:dyDescent="0.3">
      <c r="A175" s="2"/>
      <c r="C175" s="98" t="s">
        <v>299</v>
      </c>
      <c r="D175" s="98" t="s">
        <v>322</v>
      </c>
      <c r="E175" s="89" t="s">
        <v>110</v>
      </c>
      <c r="F175" s="89" t="s">
        <v>111</v>
      </c>
      <c r="G175" s="87" t="s">
        <v>158</v>
      </c>
      <c r="H175" s="90"/>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row>
    <row r="176" spans="1:79" ht="45" customHeight="1" thickBot="1" x14ac:dyDescent="0.3">
      <c r="A176" s="2"/>
      <c r="C176" s="98" t="s">
        <v>299</v>
      </c>
      <c r="D176" s="98" t="s">
        <v>322</v>
      </c>
      <c r="E176" s="89" t="s">
        <v>110</v>
      </c>
      <c r="F176" s="89" t="s">
        <v>112</v>
      </c>
      <c r="G176" s="87" t="s">
        <v>75</v>
      </c>
      <c r="H176" s="90" t="s">
        <v>406</v>
      </c>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row>
    <row r="177" spans="1:79" ht="45" customHeight="1" thickBot="1" x14ac:dyDescent="0.3">
      <c r="A177" s="2"/>
      <c r="C177" s="98" t="s">
        <v>299</v>
      </c>
      <c r="D177" s="98" t="s">
        <v>322</v>
      </c>
      <c r="E177" s="89" t="s">
        <v>110</v>
      </c>
      <c r="F177" s="89" t="s">
        <v>113</v>
      </c>
      <c r="G177" s="87" t="s">
        <v>75</v>
      </c>
      <c r="H177" s="90" t="s">
        <v>407</v>
      </c>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row>
    <row r="178" spans="1:79" ht="45" customHeight="1" thickBot="1" x14ac:dyDescent="0.3">
      <c r="A178" s="2"/>
      <c r="C178" s="98" t="s">
        <v>299</v>
      </c>
      <c r="D178" s="98" t="s">
        <v>322</v>
      </c>
      <c r="E178" s="89" t="s">
        <v>110</v>
      </c>
      <c r="F178" s="89" t="s">
        <v>114</v>
      </c>
      <c r="G178" s="87" t="s">
        <v>75</v>
      </c>
      <c r="H178" s="90" t="s">
        <v>408</v>
      </c>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row>
    <row r="179" spans="1:79" ht="45" customHeight="1" thickBot="1" x14ac:dyDescent="0.3">
      <c r="A179" s="2"/>
      <c r="C179" s="98" t="s">
        <v>299</v>
      </c>
      <c r="D179" s="98" t="s">
        <v>322</v>
      </c>
      <c r="E179" s="89" t="s">
        <v>110</v>
      </c>
      <c r="F179" s="89" t="s">
        <v>115</v>
      </c>
      <c r="G179" s="87" t="s">
        <v>158</v>
      </c>
      <c r="H179" s="90"/>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row>
    <row r="180" spans="1:79" ht="45" customHeight="1" thickBot="1" x14ac:dyDescent="0.3">
      <c r="A180" s="2"/>
      <c r="C180" s="98" t="s">
        <v>299</v>
      </c>
      <c r="D180" s="98" t="s">
        <v>322</v>
      </c>
      <c r="E180" s="89" t="s">
        <v>110</v>
      </c>
      <c r="F180" s="89" t="s">
        <v>116</v>
      </c>
      <c r="G180" s="87" t="s">
        <v>158</v>
      </c>
      <c r="H180" s="90"/>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row>
    <row r="181" spans="1:79" ht="45" customHeight="1" thickBot="1" x14ac:dyDescent="0.3">
      <c r="A181" s="2"/>
      <c r="C181" s="98" t="s">
        <v>299</v>
      </c>
      <c r="D181" s="98" t="s">
        <v>322</v>
      </c>
      <c r="E181" s="89" t="s">
        <v>85</v>
      </c>
      <c r="F181" s="89" t="s">
        <v>117</v>
      </c>
      <c r="G181" s="87" t="s">
        <v>158</v>
      </c>
      <c r="H181" s="90"/>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row>
    <row r="182" spans="1:79" ht="45" customHeight="1" thickBot="1" x14ac:dyDescent="0.3">
      <c r="A182" s="2"/>
      <c r="C182" s="98" t="s">
        <v>299</v>
      </c>
      <c r="D182" s="98" t="s">
        <v>322</v>
      </c>
      <c r="E182" s="89" t="s">
        <v>85</v>
      </c>
      <c r="F182" s="89" t="s">
        <v>118</v>
      </c>
      <c r="G182" s="87" t="s">
        <v>158</v>
      </c>
      <c r="H182" s="90"/>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row>
    <row r="183" spans="1:79" ht="45" customHeight="1" thickBot="1" x14ac:dyDescent="0.3">
      <c r="A183" s="2"/>
      <c r="C183" s="98" t="s">
        <v>299</v>
      </c>
      <c r="D183" s="98" t="s">
        <v>322</v>
      </c>
      <c r="E183" s="89" t="s">
        <v>85</v>
      </c>
      <c r="F183" s="89" t="s">
        <v>87</v>
      </c>
      <c r="G183" s="87" t="s">
        <v>158</v>
      </c>
      <c r="H183" s="90"/>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row>
    <row r="184" spans="1:79" ht="45" customHeight="1" thickBot="1" x14ac:dyDescent="0.3">
      <c r="A184" s="2"/>
      <c r="C184" s="98" t="s">
        <v>299</v>
      </c>
      <c r="D184" s="98" t="s">
        <v>322</v>
      </c>
      <c r="E184" s="89" t="s">
        <v>85</v>
      </c>
      <c r="F184" s="89" t="s">
        <v>119</v>
      </c>
      <c r="G184" s="87" t="s">
        <v>75</v>
      </c>
      <c r="H184" s="90" t="s">
        <v>409</v>
      </c>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row>
    <row r="185" spans="1:79" ht="45" customHeight="1" thickBot="1" x14ac:dyDescent="0.3">
      <c r="A185" s="2"/>
      <c r="C185" s="98" t="s">
        <v>299</v>
      </c>
      <c r="D185" s="98" t="s">
        <v>322</v>
      </c>
      <c r="E185" s="89" t="s">
        <v>85</v>
      </c>
      <c r="F185" s="89" t="s">
        <v>120</v>
      </c>
      <c r="G185" s="87" t="s">
        <v>75</v>
      </c>
      <c r="H185" s="90" t="s">
        <v>410</v>
      </c>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row>
    <row r="186" spans="1:79" ht="45" customHeight="1" thickBot="1" x14ac:dyDescent="0.3">
      <c r="A186" s="2"/>
      <c r="C186" s="98" t="s">
        <v>299</v>
      </c>
      <c r="D186" s="98" t="s">
        <v>322</v>
      </c>
      <c r="E186" s="89" t="s">
        <v>85</v>
      </c>
      <c r="F186" s="89" t="s">
        <v>121</v>
      </c>
      <c r="G186" s="87" t="s">
        <v>75</v>
      </c>
      <c r="H186" s="90"/>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row>
    <row r="187" spans="1:79" ht="45" customHeight="1" thickBot="1" x14ac:dyDescent="0.3">
      <c r="A187" s="2"/>
      <c r="C187" s="98" t="s">
        <v>299</v>
      </c>
      <c r="D187" s="98" t="s">
        <v>322</v>
      </c>
      <c r="E187" s="89" t="s">
        <v>92</v>
      </c>
      <c r="F187" s="89" t="s">
        <v>122</v>
      </c>
      <c r="G187" s="87" t="s">
        <v>158</v>
      </c>
      <c r="H187" s="90"/>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row>
    <row r="188" spans="1:79" ht="45" customHeight="1" thickBot="1" x14ac:dyDescent="0.3">
      <c r="A188" s="2"/>
      <c r="C188" s="98" t="s">
        <v>299</v>
      </c>
      <c r="D188" s="98" t="s">
        <v>322</v>
      </c>
      <c r="E188" s="89" t="s">
        <v>92</v>
      </c>
      <c r="F188" s="89" t="s">
        <v>123</v>
      </c>
      <c r="G188" s="87" t="s">
        <v>75</v>
      </c>
      <c r="H188" s="90" t="s">
        <v>406</v>
      </c>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row>
    <row r="189" spans="1:79" ht="45" customHeight="1" thickBot="1" x14ac:dyDescent="0.3">
      <c r="A189" s="2"/>
      <c r="C189" s="98" t="s">
        <v>299</v>
      </c>
      <c r="D189" s="98" t="s">
        <v>322</v>
      </c>
      <c r="E189" s="89" t="s">
        <v>92</v>
      </c>
      <c r="F189" s="89" t="s">
        <v>124</v>
      </c>
      <c r="G189" s="87" t="s">
        <v>158</v>
      </c>
      <c r="H189" s="90"/>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row>
    <row r="190" spans="1:79" ht="45" customHeight="1" thickBot="1" x14ac:dyDescent="0.3">
      <c r="A190" s="2"/>
      <c r="C190" s="98" t="s">
        <v>299</v>
      </c>
      <c r="D190" s="98" t="s">
        <v>322</v>
      </c>
      <c r="E190" s="89" t="s">
        <v>96</v>
      </c>
      <c r="F190" s="89" t="s">
        <v>125</v>
      </c>
      <c r="G190" s="87" t="s">
        <v>158</v>
      </c>
      <c r="H190" s="90"/>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row>
    <row r="191" spans="1:79" ht="45" customHeight="1" thickBot="1" x14ac:dyDescent="0.3">
      <c r="A191" s="2"/>
      <c r="C191" s="98" t="s">
        <v>299</v>
      </c>
      <c r="D191" s="98" t="s">
        <v>322</v>
      </c>
      <c r="E191" s="89" t="s">
        <v>96</v>
      </c>
      <c r="F191" s="89" t="s">
        <v>98</v>
      </c>
      <c r="G191" s="87" t="s">
        <v>158</v>
      </c>
      <c r="H191" s="90"/>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row>
    <row r="192" spans="1:79" ht="45" customHeight="1" thickBot="1" x14ac:dyDescent="0.3">
      <c r="A192" s="2"/>
      <c r="C192" s="98" t="s">
        <v>299</v>
      </c>
      <c r="D192" s="98" t="s">
        <v>322</v>
      </c>
      <c r="E192" s="89" t="s">
        <v>96</v>
      </c>
      <c r="F192" s="89" t="s">
        <v>126</v>
      </c>
      <c r="G192" s="87" t="s">
        <v>158</v>
      </c>
      <c r="H192" s="90"/>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row>
    <row r="193" spans="1:79" ht="45" customHeight="1" thickBot="1" x14ac:dyDescent="0.3">
      <c r="A193" s="2"/>
      <c r="C193" s="98" t="s">
        <v>299</v>
      </c>
      <c r="D193" s="98" t="s">
        <v>322</v>
      </c>
      <c r="E193" s="89" t="s">
        <v>127</v>
      </c>
      <c r="F193" s="89" t="s">
        <v>128</v>
      </c>
      <c r="G193" s="87" t="s">
        <v>75</v>
      </c>
      <c r="H193" s="90"/>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row>
    <row r="194" spans="1:79" ht="45" customHeight="1" thickBot="1" x14ac:dyDescent="0.3">
      <c r="A194" s="2"/>
      <c r="C194" s="98" t="s">
        <v>299</v>
      </c>
      <c r="D194" s="98" t="s">
        <v>322</v>
      </c>
      <c r="E194" s="89" t="s">
        <v>127</v>
      </c>
      <c r="F194" s="89" t="s">
        <v>129</v>
      </c>
      <c r="G194" s="87" t="s">
        <v>158</v>
      </c>
      <c r="H194" s="90"/>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row>
    <row r="195" spans="1:79" ht="45" customHeight="1" thickBot="1" x14ac:dyDescent="0.3">
      <c r="A195" s="2"/>
      <c r="C195" s="98" t="s">
        <v>299</v>
      </c>
      <c r="D195" s="98" t="s">
        <v>322</v>
      </c>
      <c r="E195" s="89" t="s">
        <v>127</v>
      </c>
      <c r="F195" s="89" t="s">
        <v>130</v>
      </c>
      <c r="G195" s="87" t="s">
        <v>75</v>
      </c>
      <c r="H195" s="90"/>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row>
    <row r="196" spans="1:79" ht="45" customHeight="1" thickBot="1" x14ac:dyDescent="0.3">
      <c r="A196" s="2"/>
      <c r="C196" s="98" t="s">
        <v>299</v>
      </c>
      <c r="D196" s="98" t="s">
        <v>322</v>
      </c>
      <c r="E196" s="87" t="s">
        <v>110</v>
      </c>
      <c r="F196" s="87" t="s">
        <v>411</v>
      </c>
      <c r="G196" s="87" t="s">
        <v>75</v>
      </c>
      <c r="H196" s="90" t="s">
        <v>412</v>
      </c>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row>
    <row r="197" spans="1:79" ht="45" customHeight="1" thickBot="1" x14ac:dyDescent="0.3">
      <c r="A197" s="2"/>
      <c r="C197" s="95" t="s">
        <v>300</v>
      </c>
      <c r="D197" s="95" t="s">
        <v>322</v>
      </c>
      <c r="E197" s="5" t="s">
        <v>73</v>
      </c>
      <c r="F197" s="5" t="s">
        <v>108</v>
      </c>
      <c r="G197" s="92" t="s">
        <v>158</v>
      </c>
      <c r="H197" s="93"/>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row>
    <row r="198" spans="1:79" ht="45" customHeight="1" thickBot="1" x14ac:dyDescent="0.3">
      <c r="A198" s="2"/>
      <c r="C198" s="95" t="s">
        <v>300</v>
      </c>
      <c r="D198" s="95" t="s">
        <v>322</v>
      </c>
      <c r="E198" s="5" t="s">
        <v>73</v>
      </c>
      <c r="F198" s="5" t="s">
        <v>109</v>
      </c>
      <c r="G198" s="92" t="s">
        <v>158</v>
      </c>
      <c r="H198" s="93"/>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row>
    <row r="199" spans="1:79" ht="45" customHeight="1" thickBot="1" x14ac:dyDescent="0.3">
      <c r="A199" s="2"/>
      <c r="C199" s="95" t="s">
        <v>300</v>
      </c>
      <c r="D199" s="95" t="s">
        <v>322</v>
      </c>
      <c r="E199" s="5" t="s">
        <v>110</v>
      </c>
      <c r="F199" s="5" t="s">
        <v>111</v>
      </c>
      <c r="G199" s="92" t="s">
        <v>75</v>
      </c>
      <c r="H199" s="93" t="s">
        <v>413</v>
      </c>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row>
    <row r="200" spans="1:79" ht="45" customHeight="1" thickBot="1" x14ac:dyDescent="0.3">
      <c r="A200" s="2"/>
      <c r="C200" s="95" t="s">
        <v>300</v>
      </c>
      <c r="D200" s="95" t="s">
        <v>322</v>
      </c>
      <c r="E200" s="5" t="s">
        <v>110</v>
      </c>
      <c r="F200" s="5" t="s">
        <v>112</v>
      </c>
      <c r="G200" s="92" t="s">
        <v>158</v>
      </c>
      <c r="H200" s="93"/>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row>
    <row r="201" spans="1:79" ht="45" customHeight="1" thickBot="1" x14ac:dyDescent="0.3">
      <c r="A201" s="2"/>
      <c r="C201" s="95" t="s">
        <v>300</v>
      </c>
      <c r="D201" s="95" t="s">
        <v>322</v>
      </c>
      <c r="E201" s="5" t="s">
        <v>110</v>
      </c>
      <c r="F201" s="5" t="s">
        <v>113</v>
      </c>
      <c r="G201" s="92" t="s">
        <v>158</v>
      </c>
      <c r="H201" s="93"/>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row>
    <row r="202" spans="1:79" ht="45" customHeight="1" thickBot="1" x14ac:dyDescent="0.3">
      <c r="A202" s="2"/>
      <c r="C202" s="95" t="s">
        <v>300</v>
      </c>
      <c r="D202" s="95" t="s">
        <v>322</v>
      </c>
      <c r="E202" s="5" t="s">
        <v>110</v>
      </c>
      <c r="F202" s="5" t="s">
        <v>114</v>
      </c>
      <c r="G202" s="92" t="s">
        <v>75</v>
      </c>
      <c r="H202" s="93" t="s">
        <v>414</v>
      </c>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row>
    <row r="203" spans="1:79" ht="45" customHeight="1" thickBot="1" x14ac:dyDescent="0.3">
      <c r="A203" s="2"/>
      <c r="C203" s="95" t="s">
        <v>300</v>
      </c>
      <c r="D203" s="95" t="s">
        <v>322</v>
      </c>
      <c r="E203" s="5" t="s">
        <v>110</v>
      </c>
      <c r="F203" s="5" t="s">
        <v>115</v>
      </c>
      <c r="G203" s="92" t="s">
        <v>158</v>
      </c>
      <c r="H203" s="93"/>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row>
    <row r="204" spans="1:79" ht="45" customHeight="1" thickBot="1" x14ac:dyDescent="0.3">
      <c r="A204" s="2"/>
      <c r="C204" s="95" t="s">
        <v>300</v>
      </c>
      <c r="D204" s="95" t="s">
        <v>322</v>
      </c>
      <c r="E204" s="5" t="s">
        <v>110</v>
      </c>
      <c r="F204" s="5" t="s">
        <v>116</v>
      </c>
      <c r="G204" s="92" t="s">
        <v>158</v>
      </c>
      <c r="H204" s="93"/>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row>
    <row r="205" spans="1:79" ht="45" customHeight="1" thickBot="1" x14ac:dyDescent="0.3">
      <c r="A205" s="2"/>
      <c r="C205" s="95" t="s">
        <v>300</v>
      </c>
      <c r="D205" s="95" t="s">
        <v>322</v>
      </c>
      <c r="E205" s="5" t="s">
        <v>85</v>
      </c>
      <c r="F205" s="5" t="s">
        <v>117</v>
      </c>
      <c r="G205" s="92" t="s">
        <v>158</v>
      </c>
      <c r="H205" s="93"/>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row>
    <row r="206" spans="1:79" ht="45" customHeight="1" thickBot="1" x14ac:dyDescent="0.3">
      <c r="A206" s="2"/>
      <c r="C206" s="95" t="s">
        <v>300</v>
      </c>
      <c r="D206" s="95" t="s">
        <v>322</v>
      </c>
      <c r="E206" s="5" t="s">
        <v>85</v>
      </c>
      <c r="F206" s="5" t="s">
        <v>118</v>
      </c>
      <c r="G206" s="92" t="s">
        <v>158</v>
      </c>
      <c r="H206" s="93"/>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row>
    <row r="207" spans="1:79" ht="45" customHeight="1" thickBot="1" x14ac:dyDescent="0.3">
      <c r="A207" s="2"/>
      <c r="C207" s="95" t="s">
        <v>300</v>
      </c>
      <c r="D207" s="95" t="s">
        <v>322</v>
      </c>
      <c r="E207" s="5" t="s">
        <v>85</v>
      </c>
      <c r="F207" s="5" t="s">
        <v>87</v>
      </c>
      <c r="G207" s="92" t="s">
        <v>158</v>
      </c>
      <c r="H207" s="93"/>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row>
    <row r="208" spans="1:79" ht="45" customHeight="1" thickBot="1" x14ac:dyDescent="0.3">
      <c r="A208" s="2"/>
      <c r="C208" s="95" t="s">
        <v>300</v>
      </c>
      <c r="D208" s="95" t="s">
        <v>322</v>
      </c>
      <c r="E208" s="5" t="s">
        <v>85</v>
      </c>
      <c r="F208" s="5" t="s">
        <v>119</v>
      </c>
      <c r="G208" s="92" t="s">
        <v>158</v>
      </c>
      <c r="H208" s="93"/>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row>
    <row r="209" spans="1:79" ht="45" customHeight="1" thickBot="1" x14ac:dyDescent="0.3">
      <c r="A209" s="2"/>
      <c r="C209" s="95" t="s">
        <v>300</v>
      </c>
      <c r="D209" s="95" t="s">
        <v>322</v>
      </c>
      <c r="E209" s="5" t="s">
        <v>85</v>
      </c>
      <c r="F209" s="5" t="s">
        <v>120</v>
      </c>
      <c r="G209" s="92" t="s">
        <v>75</v>
      </c>
      <c r="H209" s="93" t="s">
        <v>414</v>
      </c>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row>
    <row r="210" spans="1:79" ht="45" customHeight="1" thickBot="1" x14ac:dyDescent="0.3">
      <c r="A210" s="2"/>
      <c r="C210" s="95" t="s">
        <v>300</v>
      </c>
      <c r="D210" s="95" t="s">
        <v>322</v>
      </c>
      <c r="E210" s="5" t="s">
        <v>85</v>
      </c>
      <c r="F210" s="5" t="s">
        <v>121</v>
      </c>
      <c r="G210" s="92" t="s">
        <v>75</v>
      </c>
      <c r="H210" s="93" t="s">
        <v>415</v>
      </c>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row>
    <row r="211" spans="1:79" ht="45" customHeight="1" thickBot="1" x14ac:dyDescent="0.3">
      <c r="A211" s="2"/>
      <c r="C211" s="95" t="s">
        <v>300</v>
      </c>
      <c r="D211" s="95" t="s">
        <v>322</v>
      </c>
      <c r="E211" s="5" t="s">
        <v>92</v>
      </c>
      <c r="F211" s="5" t="s">
        <v>122</v>
      </c>
      <c r="G211" s="92" t="s">
        <v>158</v>
      </c>
      <c r="H211" s="93"/>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row>
    <row r="212" spans="1:79" ht="45" customHeight="1" thickBot="1" x14ac:dyDescent="0.3">
      <c r="A212" s="2"/>
      <c r="C212" s="95" t="s">
        <v>300</v>
      </c>
      <c r="D212" s="95" t="s">
        <v>322</v>
      </c>
      <c r="E212" s="5" t="s">
        <v>92</v>
      </c>
      <c r="F212" s="5" t="s">
        <v>123</v>
      </c>
      <c r="G212" s="92" t="s">
        <v>158</v>
      </c>
      <c r="H212" s="93"/>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row>
    <row r="213" spans="1:79" ht="45" customHeight="1" thickBot="1" x14ac:dyDescent="0.3">
      <c r="A213" s="2"/>
      <c r="C213" s="95" t="s">
        <v>300</v>
      </c>
      <c r="D213" s="95" t="s">
        <v>322</v>
      </c>
      <c r="E213" s="5" t="s">
        <v>92</v>
      </c>
      <c r="F213" s="5" t="s">
        <v>124</v>
      </c>
      <c r="G213" s="92" t="s">
        <v>158</v>
      </c>
      <c r="H213" s="93"/>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row>
    <row r="214" spans="1:79" ht="45" customHeight="1" thickBot="1" x14ac:dyDescent="0.3">
      <c r="A214" s="2"/>
      <c r="C214" s="95" t="s">
        <v>300</v>
      </c>
      <c r="D214" s="95" t="s">
        <v>322</v>
      </c>
      <c r="E214" s="5" t="s">
        <v>96</v>
      </c>
      <c r="F214" s="5" t="s">
        <v>125</v>
      </c>
      <c r="G214" s="92" t="s">
        <v>75</v>
      </c>
      <c r="H214" s="93" t="s">
        <v>414</v>
      </c>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row>
    <row r="215" spans="1:79" ht="45" customHeight="1" thickBot="1" x14ac:dyDescent="0.3">
      <c r="A215" s="2"/>
      <c r="C215" s="95" t="s">
        <v>300</v>
      </c>
      <c r="D215" s="95" t="s">
        <v>322</v>
      </c>
      <c r="E215" s="5" t="s">
        <v>96</v>
      </c>
      <c r="F215" s="5" t="s">
        <v>98</v>
      </c>
      <c r="G215" s="92" t="s">
        <v>158</v>
      </c>
      <c r="H215" s="93"/>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row>
    <row r="216" spans="1:79" ht="45" customHeight="1" thickBot="1" x14ac:dyDescent="0.3">
      <c r="A216" s="2"/>
      <c r="C216" s="95" t="s">
        <v>300</v>
      </c>
      <c r="D216" s="95" t="s">
        <v>322</v>
      </c>
      <c r="E216" s="5" t="s">
        <v>96</v>
      </c>
      <c r="F216" s="5" t="s">
        <v>126</v>
      </c>
      <c r="G216" s="92" t="s">
        <v>158</v>
      </c>
      <c r="H216" s="93"/>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row>
    <row r="217" spans="1:79" ht="45" customHeight="1" thickBot="1" x14ac:dyDescent="0.3">
      <c r="A217" s="2"/>
      <c r="C217" s="95" t="s">
        <v>300</v>
      </c>
      <c r="D217" s="95" t="s">
        <v>322</v>
      </c>
      <c r="E217" s="5" t="s">
        <v>127</v>
      </c>
      <c r="F217" s="5" t="s">
        <v>128</v>
      </c>
      <c r="G217" s="92" t="s">
        <v>75</v>
      </c>
      <c r="H217" s="93" t="s">
        <v>416</v>
      </c>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row>
    <row r="218" spans="1:79" ht="45" customHeight="1" thickBot="1" x14ac:dyDescent="0.3">
      <c r="A218" s="2"/>
      <c r="C218" s="95" t="s">
        <v>300</v>
      </c>
      <c r="D218" s="95" t="s">
        <v>322</v>
      </c>
      <c r="E218" s="5" t="s">
        <v>127</v>
      </c>
      <c r="F218" s="5" t="s">
        <v>129</v>
      </c>
      <c r="G218" s="92" t="s">
        <v>75</v>
      </c>
      <c r="H218" s="93" t="s">
        <v>414</v>
      </c>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row>
    <row r="219" spans="1:79" ht="45" customHeight="1" thickBot="1" x14ac:dyDescent="0.3">
      <c r="A219" s="2"/>
      <c r="C219" s="95" t="s">
        <v>300</v>
      </c>
      <c r="D219" s="95" t="s">
        <v>322</v>
      </c>
      <c r="E219" s="5" t="s">
        <v>127</v>
      </c>
      <c r="F219" s="5" t="s">
        <v>130</v>
      </c>
      <c r="G219" s="92" t="s">
        <v>158</v>
      </c>
      <c r="H219" s="93"/>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row>
    <row r="220" spans="1:79" ht="45" customHeight="1" thickBot="1" x14ac:dyDescent="0.3">
      <c r="A220" s="2"/>
      <c r="C220" s="95" t="s">
        <v>300</v>
      </c>
      <c r="D220" s="95" t="s">
        <v>322</v>
      </c>
      <c r="E220" s="92" t="s">
        <v>85</v>
      </c>
      <c r="F220" s="92" t="s">
        <v>119</v>
      </c>
      <c r="G220" s="92" t="s">
        <v>75</v>
      </c>
      <c r="H220" s="93" t="s">
        <v>417</v>
      </c>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row>
    <row r="221" spans="1:79" ht="45" customHeight="1" thickBot="1" x14ac:dyDescent="0.3">
      <c r="A221" s="2"/>
      <c r="C221" s="95" t="s">
        <v>300</v>
      </c>
      <c r="D221" s="95" t="s">
        <v>322</v>
      </c>
      <c r="E221" s="92" t="s">
        <v>259</v>
      </c>
      <c r="F221" s="92" t="s">
        <v>418</v>
      </c>
      <c r="G221" s="92" t="s">
        <v>75</v>
      </c>
      <c r="H221" s="93" t="s">
        <v>419</v>
      </c>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row>
    <row r="222" spans="1:79" ht="45" customHeight="1" thickBot="1" x14ac:dyDescent="0.3">
      <c r="A222" s="2"/>
      <c r="C222" s="95" t="s">
        <v>300</v>
      </c>
      <c r="D222" s="95" t="s">
        <v>322</v>
      </c>
      <c r="E222" s="92" t="s">
        <v>96</v>
      </c>
      <c r="F222" s="92" t="s">
        <v>420</v>
      </c>
      <c r="G222" s="92" t="s">
        <v>75</v>
      </c>
      <c r="H222" s="93" t="s">
        <v>421</v>
      </c>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row>
    <row r="223" spans="1:79" ht="45" customHeight="1" thickBot="1" x14ac:dyDescent="0.3">
      <c r="A223" s="2"/>
      <c r="C223" s="95" t="s">
        <v>300</v>
      </c>
      <c r="D223" s="95" t="s">
        <v>322</v>
      </c>
      <c r="E223" s="92" t="s">
        <v>96</v>
      </c>
      <c r="F223" s="92" t="s">
        <v>422</v>
      </c>
      <c r="G223" s="92" t="s">
        <v>75</v>
      </c>
      <c r="H223" s="93" t="s">
        <v>414</v>
      </c>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row>
    <row r="224" spans="1:79" ht="45" customHeight="1" thickBot="1" x14ac:dyDescent="0.3">
      <c r="A224" s="2"/>
      <c r="C224" s="91" t="s">
        <v>301</v>
      </c>
      <c r="D224" s="91" t="s">
        <v>322</v>
      </c>
      <c r="E224" s="5" t="s">
        <v>73</v>
      </c>
      <c r="F224" s="5" t="s">
        <v>108</v>
      </c>
      <c r="G224" s="92" t="s">
        <v>75</v>
      </c>
      <c r="H224" s="93" t="s">
        <v>423</v>
      </c>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row>
    <row r="225" spans="1:79" ht="45" customHeight="1" thickBot="1" x14ac:dyDescent="0.3">
      <c r="A225" s="2"/>
      <c r="C225" s="91" t="s">
        <v>301</v>
      </c>
      <c r="D225" s="91" t="s">
        <v>322</v>
      </c>
      <c r="E225" s="5" t="s">
        <v>73</v>
      </c>
      <c r="F225" s="5" t="s">
        <v>109</v>
      </c>
      <c r="G225" s="92" t="s">
        <v>75</v>
      </c>
      <c r="H225" s="93" t="s">
        <v>423</v>
      </c>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row>
    <row r="226" spans="1:79" ht="45" customHeight="1" thickBot="1" x14ac:dyDescent="0.3">
      <c r="A226" s="2"/>
      <c r="C226" s="91" t="s">
        <v>301</v>
      </c>
      <c r="D226" s="91" t="s">
        <v>322</v>
      </c>
      <c r="E226" s="5" t="s">
        <v>110</v>
      </c>
      <c r="F226" s="5" t="s">
        <v>111</v>
      </c>
      <c r="G226" s="92" t="s">
        <v>158</v>
      </c>
      <c r="H226" s="93"/>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row>
    <row r="227" spans="1:79" ht="45" customHeight="1" thickBot="1" x14ac:dyDescent="0.3">
      <c r="A227" s="2"/>
      <c r="C227" s="91" t="s">
        <v>301</v>
      </c>
      <c r="D227" s="91" t="s">
        <v>322</v>
      </c>
      <c r="E227" s="5" t="s">
        <v>110</v>
      </c>
      <c r="F227" s="5" t="s">
        <v>112</v>
      </c>
      <c r="G227" s="92" t="s">
        <v>158</v>
      </c>
      <c r="H227" s="93"/>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row>
    <row r="228" spans="1:79" ht="45" customHeight="1" thickBot="1" x14ac:dyDescent="0.3">
      <c r="A228" s="2"/>
      <c r="C228" s="91" t="s">
        <v>301</v>
      </c>
      <c r="D228" s="91" t="s">
        <v>322</v>
      </c>
      <c r="E228" s="5" t="s">
        <v>110</v>
      </c>
      <c r="F228" s="5" t="s">
        <v>113</v>
      </c>
      <c r="G228" s="92" t="s">
        <v>75</v>
      </c>
      <c r="H228" s="93" t="s">
        <v>424</v>
      </c>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row>
    <row r="229" spans="1:79" ht="45" customHeight="1" thickBot="1" x14ac:dyDescent="0.3">
      <c r="A229" s="2"/>
      <c r="C229" s="91" t="s">
        <v>301</v>
      </c>
      <c r="D229" s="91" t="s">
        <v>322</v>
      </c>
      <c r="E229" s="5" t="s">
        <v>110</v>
      </c>
      <c r="F229" s="5" t="s">
        <v>114</v>
      </c>
      <c r="G229" s="92" t="s">
        <v>158</v>
      </c>
      <c r="H229" s="93"/>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row>
    <row r="230" spans="1:79" ht="45" customHeight="1" thickBot="1" x14ac:dyDescent="0.3">
      <c r="A230" s="2"/>
      <c r="C230" s="91" t="s">
        <v>301</v>
      </c>
      <c r="D230" s="91" t="s">
        <v>322</v>
      </c>
      <c r="E230" s="5" t="s">
        <v>110</v>
      </c>
      <c r="F230" s="5" t="s">
        <v>115</v>
      </c>
      <c r="G230" s="92" t="s">
        <v>75</v>
      </c>
      <c r="H230" s="93" t="s">
        <v>425</v>
      </c>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row>
    <row r="231" spans="1:79" ht="45" customHeight="1" thickBot="1" x14ac:dyDescent="0.3">
      <c r="A231" s="2"/>
      <c r="C231" s="91" t="s">
        <v>301</v>
      </c>
      <c r="D231" s="91" t="s">
        <v>322</v>
      </c>
      <c r="E231" s="5" t="s">
        <v>110</v>
      </c>
      <c r="F231" s="5" t="s">
        <v>116</v>
      </c>
      <c r="G231" s="92" t="s">
        <v>75</v>
      </c>
      <c r="H231" s="93" t="s">
        <v>426</v>
      </c>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row>
    <row r="232" spans="1:79" ht="45" customHeight="1" thickBot="1" x14ac:dyDescent="0.3">
      <c r="A232" s="2"/>
      <c r="C232" s="91" t="s">
        <v>301</v>
      </c>
      <c r="D232" s="91" t="s">
        <v>322</v>
      </c>
      <c r="E232" s="5" t="s">
        <v>85</v>
      </c>
      <c r="F232" s="5" t="s">
        <v>117</v>
      </c>
      <c r="G232" s="92" t="s">
        <v>75</v>
      </c>
      <c r="H232" s="93"/>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row>
    <row r="233" spans="1:79" ht="45" customHeight="1" thickBot="1" x14ac:dyDescent="0.3">
      <c r="A233" s="2"/>
      <c r="C233" s="91" t="s">
        <v>301</v>
      </c>
      <c r="D233" s="91" t="s">
        <v>322</v>
      </c>
      <c r="E233" s="5" t="s">
        <v>85</v>
      </c>
      <c r="F233" s="5" t="s">
        <v>118</v>
      </c>
      <c r="G233" s="92" t="s">
        <v>75</v>
      </c>
      <c r="H233" s="93" t="s">
        <v>427</v>
      </c>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row>
    <row r="234" spans="1:79" ht="45" customHeight="1" thickBot="1" x14ac:dyDescent="0.3">
      <c r="A234" s="2"/>
      <c r="C234" s="91" t="s">
        <v>301</v>
      </c>
      <c r="D234" s="91" t="s">
        <v>322</v>
      </c>
      <c r="E234" s="5" t="s">
        <v>85</v>
      </c>
      <c r="F234" s="5" t="s">
        <v>87</v>
      </c>
      <c r="G234" s="92" t="s">
        <v>75</v>
      </c>
      <c r="H234" s="93" t="s">
        <v>428</v>
      </c>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row>
    <row r="235" spans="1:79" ht="45" customHeight="1" thickBot="1" x14ac:dyDescent="0.3">
      <c r="A235" s="2"/>
      <c r="C235" s="91" t="s">
        <v>301</v>
      </c>
      <c r="D235" s="91" t="s">
        <v>322</v>
      </c>
      <c r="E235" s="5" t="s">
        <v>85</v>
      </c>
      <c r="F235" s="5" t="s">
        <v>119</v>
      </c>
      <c r="G235" s="92" t="s">
        <v>158</v>
      </c>
      <c r="H235" s="93"/>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row>
    <row r="236" spans="1:79" ht="45" customHeight="1" thickBot="1" x14ac:dyDescent="0.3">
      <c r="A236" s="2"/>
      <c r="C236" s="91" t="s">
        <v>301</v>
      </c>
      <c r="D236" s="91" t="s">
        <v>322</v>
      </c>
      <c r="E236" s="5" t="s">
        <v>85</v>
      </c>
      <c r="F236" s="5" t="s">
        <v>120</v>
      </c>
      <c r="G236" s="92" t="s">
        <v>158</v>
      </c>
      <c r="H236" s="93"/>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row>
    <row r="237" spans="1:79" ht="45" customHeight="1" thickBot="1" x14ac:dyDescent="0.3">
      <c r="A237" s="2"/>
      <c r="C237" s="91" t="s">
        <v>301</v>
      </c>
      <c r="D237" s="91" t="s">
        <v>322</v>
      </c>
      <c r="E237" s="5" t="s">
        <v>85</v>
      </c>
      <c r="F237" s="5" t="s">
        <v>121</v>
      </c>
      <c r="G237" s="92" t="s">
        <v>75</v>
      </c>
      <c r="H237" s="93" t="s">
        <v>429</v>
      </c>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row>
    <row r="238" spans="1:79" ht="45" customHeight="1" thickBot="1" x14ac:dyDescent="0.3">
      <c r="A238" s="2"/>
      <c r="C238" s="91" t="s">
        <v>301</v>
      </c>
      <c r="D238" s="91" t="s">
        <v>322</v>
      </c>
      <c r="E238" s="5" t="s">
        <v>92</v>
      </c>
      <c r="F238" s="5" t="s">
        <v>122</v>
      </c>
      <c r="G238" s="92" t="s">
        <v>158</v>
      </c>
      <c r="H238" s="93"/>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row>
    <row r="239" spans="1:79" ht="45" customHeight="1" thickBot="1" x14ac:dyDescent="0.3">
      <c r="A239" s="2"/>
      <c r="C239" s="91" t="s">
        <v>301</v>
      </c>
      <c r="D239" s="91" t="s">
        <v>322</v>
      </c>
      <c r="E239" s="5" t="s">
        <v>92</v>
      </c>
      <c r="F239" s="5" t="s">
        <v>123</v>
      </c>
      <c r="G239" s="92" t="s">
        <v>75</v>
      </c>
      <c r="H239" s="93" t="s">
        <v>430</v>
      </c>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row>
    <row r="240" spans="1:79" ht="45" customHeight="1" thickBot="1" x14ac:dyDescent="0.3">
      <c r="A240" s="2"/>
      <c r="C240" s="91" t="s">
        <v>301</v>
      </c>
      <c r="D240" s="91" t="s">
        <v>322</v>
      </c>
      <c r="E240" s="5" t="s">
        <v>92</v>
      </c>
      <c r="F240" s="5" t="s">
        <v>124</v>
      </c>
      <c r="G240" s="92" t="s">
        <v>75</v>
      </c>
      <c r="H240" s="93" t="s">
        <v>431</v>
      </c>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row>
    <row r="241" spans="1:79" ht="45" customHeight="1" thickBot="1" x14ac:dyDescent="0.3">
      <c r="A241" s="2"/>
      <c r="C241" s="91" t="s">
        <v>301</v>
      </c>
      <c r="D241" s="91" t="s">
        <v>322</v>
      </c>
      <c r="E241" s="5" t="s">
        <v>96</v>
      </c>
      <c r="F241" s="5" t="s">
        <v>125</v>
      </c>
      <c r="G241" s="92" t="s">
        <v>75</v>
      </c>
      <c r="H241" s="93" t="s">
        <v>432</v>
      </c>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row>
    <row r="242" spans="1:79" ht="45" customHeight="1" thickBot="1" x14ac:dyDescent="0.3">
      <c r="A242" s="2"/>
      <c r="C242" s="91" t="s">
        <v>301</v>
      </c>
      <c r="D242" s="91" t="s">
        <v>322</v>
      </c>
      <c r="E242" s="5" t="s">
        <v>96</v>
      </c>
      <c r="F242" s="5" t="s">
        <v>98</v>
      </c>
      <c r="G242" s="92" t="s">
        <v>75</v>
      </c>
      <c r="H242" s="93" t="s">
        <v>433</v>
      </c>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row>
    <row r="243" spans="1:79" ht="45" customHeight="1" thickBot="1" x14ac:dyDescent="0.3">
      <c r="A243" s="2"/>
      <c r="C243" s="91" t="s">
        <v>301</v>
      </c>
      <c r="D243" s="91" t="s">
        <v>322</v>
      </c>
      <c r="E243" s="5" t="s">
        <v>96</v>
      </c>
      <c r="F243" s="5" t="s">
        <v>126</v>
      </c>
      <c r="G243" s="92" t="s">
        <v>158</v>
      </c>
      <c r="H243" s="93"/>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row>
    <row r="244" spans="1:79" ht="45" customHeight="1" thickBot="1" x14ac:dyDescent="0.3">
      <c r="A244" s="2"/>
      <c r="C244" s="91" t="s">
        <v>301</v>
      </c>
      <c r="D244" s="91" t="s">
        <v>322</v>
      </c>
      <c r="E244" s="5" t="s">
        <v>127</v>
      </c>
      <c r="F244" s="5" t="s">
        <v>128</v>
      </c>
      <c r="G244" s="92" t="s">
        <v>75</v>
      </c>
      <c r="H244" s="93" t="s">
        <v>434</v>
      </c>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row>
    <row r="245" spans="1:79" ht="45" customHeight="1" thickBot="1" x14ac:dyDescent="0.3">
      <c r="A245" s="2"/>
      <c r="C245" s="91" t="s">
        <v>301</v>
      </c>
      <c r="D245" s="91" t="s">
        <v>322</v>
      </c>
      <c r="E245" s="5" t="s">
        <v>127</v>
      </c>
      <c r="F245" s="5" t="s">
        <v>129</v>
      </c>
      <c r="G245" s="92" t="s">
        <v>75</v>
      </c>
      <c r="H245" s="93" t="s">
        <v>435</v>
      </c>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row>
    <row r="246" spans="1:79" ht="45" customHeight="1" thickBot="1" x14ac:dyDescent="0.3">
      <c r="A246" s="2"/>
      <c r="C246" s="91" t="s">
        <v>301</v>
      </c>
      <c r="D246" s="91" t="s">
        <v>322</v>
      </c>
      <c r="E246" s="5" t="s">
        <v>127</v>
      </c>
      <c r="F246" s="5" t="s">
        <v>130</v>
      </c>
      <c r="G246" s="92" t="s">
        <v>75</v>
      </c>
      <c r="H246" s="93" t="s">
        <v>436</v>
      </c>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row>
    <row r="247" spans="1:79" ht="45" customHeight="1" thickBot="1" x14ac:dyDescent="0.3">
      <c r="A247" s="2"/>
      <c r="C247" s="91" t="s">
        <v>301</v>
      </c>
      <c r="D247" s="91" t="s">
        <v>322</v>
      </c>
      <c r="E247" s="92" t="s">
        <v>85</v>
      </c>
      <c r="F247" s="92" t="s">
        <v>118</v>
      </c>
      <c r="G247" s="92" t="s">
        <v>75</v>
      </c>
      <c r="H247" s="93" t="s">
        <v>437</v>
      </c>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row>
    <row r="248" spans="1:79" ht="45" customHeight="1" thickBot="1" x14ac:dyDescent="0.3">
      <c r="A248" s="2"/>
      <c r="C248" s="91" t="s">
        <v>301</v>
      </c>
      <c r="D248" s="91" t="s">
        <v>322</v>
      </c>
      <c r="E248" s="92" t="s">
        <v>127</v>
      </c>
      <c r="F248" s="5" t="s">
        <v>128</v>
      </c>
      <c r="G248" s="92" t="s">
        <v>75</v>
      </c>
      <c r="H248" s="93" t="s">
        <v>438</v>
      </c>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row>
    <row r="249" spans="1:79" ht="45" customHeight="1" thickBot="1" x14ac:dyDescent="0.3">
      <c r="A249" s="2"/>
      <c r="C249" s="91" t="s">
        <v>301</v>
      </c>
      <c r="D249" s="91" t="s">
        <v>322</v>
      </c>
      <c r="E249" s="92" t="s">
        <v>127</v>
      </c>
      <c r="F249" s="5" t="s">
        <v>128</v>
      </c>
      <c r="G249" s="92" t="s">
        <v>75</v>
      </c>
      <c r="H249" s="93" t="s">
        <v>439</v>
      </c>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row>
    <row r="250" spans="1:79" ht="45" customHeight="1" thickBot="1" x14ac:dyDescent="0.3">
      <c r="A250" s="2"/>
      <c r="C250" s="88" t="s">
        <v>302</v>
      </c>
      <c r="D250" s="94">
        <v>2022</v>
      </c>
      <c r="E250" s="89" t="s">
        <v>73</v>
      </c>
      <c r="F250" s="89" t="s">
        <v>108</v>
      </c>
      <c r="G250" s="87" t="s">
        <v>158</v>
      </c>
      <c r="H250" s="87"/>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row>
    <row r="251" spans="1:79" ht="45" customHeight="1" thickBot="1" x14ac:dyDescent="0.3">
      <c r="A251" s="2"/>
      <c r="C251" s="88" t="s">
        <v>302</v>
      </c>
      <c r="D251" s="94">
        <v>2022</v>
      </c>
      <c r="E251" s="89" t="s">
        <v>73</v>
      </c>
      <c r="F251" s="89" t="s">
        <v>109</v>
      </c>
      <c r="G251" s="87" t="s">
        <v>158</v>
      </c>
      <c r="H251" s="87"/>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row>
    <row r="252" spans="1:79" ht="45" customHeight="1" thickBot="1" x14ac:dyDescent="0.3">
      <c r="A252" s="2"/>
      <c r="C252" s="88" t="s">
        <v>302</v>
      </c>
      <c r="D252" s="94">
        <v>2022</v>
      </c>
      <c r="E252" s="89" t="s">
        <v>110</v>
      </c>
      <c r="F252" s="89" t="s">
        <v>111</v>
      </c>
      <c r="G252" s="87" t="s">
        <v>158</v>
      </c>
      <c r="H252" s="87"/>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row>
    <row r="253" spans="1:79" ht="45" customHeight="1" thickBot="1" x14ac:dyDescent="0.3">
      <c r="A253" s="2"/>
      <c r="C253" s="88" t="s">
        <v>302</v>
      </c>
      <c r="D253" s="94">
        <v>2022</v>
      </c>
      <c r="E253" s="89" t="s">
        <v>110</v>
      </c>
      <c r="F253" s="89" t="s">
        <v>112</v>
      </c>
      <c r="G253" s="87" t="s">
        <v>158</v>
      </c>
      <c r="H253" s="87"/>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row>
    <row r="254" spans="1:79" ht="45" customHeight="1" thickBot="1" x14ac:dyDescent="0.3">
      <c r="A254" s="2"/>
      <c r="C254" s="88" t="s">
        <v>302</v>
      </c>
      <c r="D254" s="94">
        <v>2022</v>
      </c>
      <c r="E254" s="89" t="s">
        <v>110</v>
      </c>
      <c r="F254" s="89" t="s">
        <v>113</v>
      </c>
      <c r="G254" s="87" t="s">
        <v>75</v>
      </c>
      <c r="H254" s="87" t="s">
        <v>440</v>
      </c>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row>
    <row r="255" spans="1:79" ht="45" customHeight="1" thickBot="1" x14ac:dyDescent="0.3">
      <c r="A255" s="2"/>
      <c r="C255" s="88" t="s">
        <v>302</v>
      </c>
      <c r="D255" s="94">
        <v>2022</v>
      </c>
      <c r="E255" s="89" t="s">
        <v>110</v>
      </c>
      <c r="F255" s="89" t="s">
        <v>114</v>
      </c>
      <c r="G255" s="87" t="s">
        <v>158</v>
      </c>
      <c r="H255" s="90"/>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row>
    <row r="256" spans="1:79" ht="45" customHeight="1" thickBot="1" x14ac:dyDescent="0.3">
      <c r="A256" s="2"/>
      <c r="C256" s="88" t="s">
        <v>302</v>
      </c>
      <c r="D256" s="94">
        <v>2022</v>
      </c>
      <c r="E256" s="89" t="s">
        <v>110</v>
      </c>
      <c r="F256" s="89" t="s">
        <v>115</v>
      </c>
      <c r="G256" s="87" t="s">
        <v>75</v>
      </c>
      <c r="H256" s="87" t="s">
        <v>441</v>
      </c>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row>
    <row r="257" spans="1:79" ht="45" customHeight="1" thickBot="1" x14ac:dyDescent="0.3">
      <c r="A257" s="2"/>
      <c r="C257" s="88" t="s">
        <v>302</v>
      </c>
      <c r="D257" s="94">
        <v>2022</v>
      </c>
      <c r="E257" s="89" t="s">
        <v>110</v>
      </c>
      <c r="F257" s="89" t="s">
        <v>116</v>
      </c>
      <c r="G257" s="87" t="s">
        <v>75</v>
      </c>
      <c r="H257" s="90" t="s">
        <v>442</v>
      </c>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row>
    <row r="258" spans="1:79" ht="45" customHeight="1" thickBot="1" x14ac:dyDescent="0.3">
      <c r="A258" s="2"/>
      <c r="C258" s="88" t="s">
        <v>302</v>
      </c>
      <c r="D258" s="94">
        <v>2022</v>
      </c>
      <c r="E258" s="89" t="s">
        <v>85</v>
      </c>
      <c r="F258" s="89" t="s">
        <v>117</v>
      </c>
      <c r="G258" s="87" t="s">
        <v>75</v>
      </c>
      <c r="H258" s="90" t="s">
        <v>443</v>
      </c>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row>
    <row r="259" spans="1:79" ht="45" customHeight="1" thickBot="1" x14ac:dyDescent="0.3">
      <c r="A259" s="2"/>
      <c r="C259" s="88" t="s">
        <v>302</v>
      </c>
      <c r="D259" s="94">
        <v>2022</v>
      </c>
      <c r="E259" s="89" t="s">
        <v>85</v>
      </c>
      <c r="F259" s="89" t="s">
        <v>118</v>
      </c>
      <c r="G259" s="87" t="s">
        <v>158</v>
      </c>
      <c r="H259" s="90"/>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row>
    <row r="260" spans="1:79" ht="45" customHeight="1" thickBot="1" x14ac:dyDescent="0.3">
      <c r="A260" s="2"/>
      <c r="C260" s="88" t="s">
        <v>302</v>
      </c>
      <c r="D260" s="94">
        <v>2022</v>
      </c>
      <c r="E260" s="89" t="s">
        <v>85</v>
      </c>
      <c r="F260" s="89" t="s">
        <v>87</v>
      </c>
      <c r="G260" s="87" t="s">
        <v>75</v>
      </c>
      <c r="H260" s="90" t="s">
        <v>444</v>
      </c>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row>
    <row r="261" spans="1:79" ht="45" customHeight="1" thickBot="1" x14ac:dyDescent="0.3">
      <c r="A261" s="2"/>
      <c r="C261" s="88" t="s">
        <v>302</v>
      </c>
      <c r="D261" s="94">
        <v>2022</v>
      </c>
      <c r="E261" s="89" t="s">
        <v>85</v>
      </c>
      <c r="F261" s="89" t="s">
        <v>119</v>
      </c>
      <c r="G261" s="87" t="s">
        <v>158</v>
      </c>
      <c r="H261" s="90"/>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row>
    <row r="262" spans="1:79" ht="45" customHeight="1" thickBot="1" x14ac:dyDescent="0.3">
      <c r="A262" s="2"/>
      <c r="C262" s="88" t="s">
        <v>302</v>
      </c>
      <c r="D262" s="94">
        <v>2022</v>
      </c>
      <c r="E262" s="89" t="s">
        <v>85</v>
      </c>
      <c r="F262" s="89" t="s">
        <v>120</v>
      </c>
      <c r="G262" s="87" t="s">
        <v>158</v>
      </c>
      <c r="H262" s="90"/>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row>
    <row r="263" spans="1:79" ht="45" customHeight="1" thickBot="1" x14ac:dyDescent="0.3">
      <c r="A263" s="2"/>
      <c r="C263" s="88" t="s">
        <v>302</v>
      </c>
      <c r="D263" s="94">
        <v>2022</v>
      </c>
      <c r="E263" s="89" t="s">
        <v>85</v>
      </c>
      <c r="F263" s="89" t="s">
        <v>121</v>
      </c>
      <c r="G263" s="87" t="s">
        <v>75</v>
      </c>
      <c r="H263" s="90" t="s">
        <v>445</v>
      </c>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row>
    <row r="264" spans="1:79" ht="45" customHeight="1" thickBot="1" x14ac:dyDescent="0.3">
      <c r="A264" s="2"/>
      <c r="C264" s="88" t="s">
        <v>302</v>
      </c>
      <c r="D264" s="94">
        <v>2022</v>
      </c>
      <c r="E264" s="89" t="s">
        <v>92</v>
      </c>
      <c r="F264" s="89" t="s">
        <v>122</v>
      </c>
      <c r="G264" s="87" t="s">
        <v>75</v>
      </c>
      <c r="H264" s="90" t="s">
        <v>446</v>
      </c>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row>
    <row r="265" spans="1:79" ht="45" customHeight="1" thickBot="1" x14ac:dyDescent="0.3">
      <c r="A265" s="2"/>
      <c r="C265" s="88" t="s">
        <v>302</v>
      </c>
      <c r="D265" s="94">
        <v>2022</v>
      </c>
      <c r="E265" s="89" t="s">
        <v>92</v>
      </c>
      <c r="F265" s="89" t="s">
        <v>123</v>
      </c>
      <c r="G265" s="87" t="s">
        <v>75</v>
      </c>
      <c r="H265" s="90" t="s">
        <v>447</v>
      </c>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row>
    <row r="266" spans="1:79" ht="45" customHeight="1" thickBot="1" x14ac:dyDescent="0.3">
      <c r="A266" s="2"/>
      <c r="C266" s="88" t="s">
        <v>302</v>
      </c>
      <c r="D266" s="94">
        <v>2022</v>
      </c>
      <c r="E266" s="89" t="s">
        <v>92</v>
      </c>
      <c r="F266" s="89" t="s">
        <v>124</v>
      </c>
      <c r="G266" s="87" t="s">
        <v>158</v>
      </c>
      <c r="H266" s="90"/>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row>
    <row r="267" spans="1:79" ht="45" customHeight="1" thickBot="1" x14ac:dyDescent="0.3">
      <c r="A267" s="2"/>
      <c r="C267" s="88" t="s">
        <v>302</v>
      </c>
      <c r="D267" s="94">
        <v>2022</v>
      </c>
      <c r="E267" s="89" t="s">
        <v>96</v>
      </c>
      <c r="F267" s="89" t="s">
        <v>125</v>
      </c>
      <c r="G267" s="87" t="s">
        <v>158</v>
      </c>
      <c r="H267" s="90"/>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row>
    <row r="268" spans="1:79" ht="45" customHeight="1" thickBot="1" x14ac:dyDescent="0.3">
      <c r="A268" s="2"/>
      <c r="C268" s="88" t="s">
        <v>302</v>
      </c>
      <c r="D268" s="94">
        <v>2022</v>
      </c>
      <c r="E268" s="89" t="s">
        <v>96</v>
      </c>
      <c r="F268" s="89" t="s">
        <v>98</v>
      </c>
      <c r="G268" s="87" t="s">
        <v>158</v>
      </c>
      <c r="H268" s="90"/>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row>
    <row r="269" spans="1:79" ht="45" customHeight="1" thickBot="1" x14ac:dyDescent="0.3">
      <c r="A269" s="2"/>
      <c r="C269" s="88" t="s">
        <v>302</v>
      </c>
      <c r="D269" s="94">
        <v>2022</v>
      </c>
      <c r="E269" s="89" t="s">
        <v>96</v>
      </c>
      <c r="F269" s="89" t="s">
        <v>126</v>
      </c>
      <c r="G269" s="87" t="s">
        <v>158</v>
      </c>
      <c r="H269" s="90"/>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row>
    <row r="270" spans="1:79" ht="45" customHeight="1" thickBot="1" x14ac:dyDescent="0.3">
      <c r="A270" s="2"/>
      <c r="C270" s="88" t="s">
        <v>302</v>
      </c>
      <c r="D270" s="94">
        <v>2022</v>
      </c>
      <c r="E270" s="89" t="s">
        <v>127</v>
      </c>
      <c r="F270" s="89" t="s">
        <v>128</v>
      </c>
      <c r="G270" s="87" t="s">
        <v>158</v>
      </c>
      <c r="H270" s="90"/>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row>
    <row r="271" spans="1:79" ht="45" customHeight="1" thickBot="1" x14ac:dyDescent="0.3">
      <c r="A271" s="2"/>
      <c r="C271" s="88" t="s">
        <v>302</v>
      </c>
      <c r="D271" s="94">
        <v>2022</v>
      </c>
      <c r="E271" s="89" t="s">
        <v>127</v>
      </c>
      <c r="F271" s="89" t="s">
        <v>129</v>
      </c>
      <c r="G271" s="87" t="s">
        <v>75</v>
      </c>
      <c r="H271" s="90" t="s">
        <v>448</v>
      </c>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row>
    <row r="272" spans="1:79" ht="45" customHeight="1" thickBot="1" x14ac:dyDescent="0.3">
      <c r="A272" s="2"/>
      <c r="C272" s="88" t="s">
        <v>302</v>
      </c>
      <c r="D272" s="94">
        <v>2022</v>
      </c>
      <c r="E272" s="89" t="s">
        <v>127</v>
      </c>
      <c r="F272" s="89" t="s">
        <v>130</v>
      </c>
      <c r="G272" s="87" t="s">
        <v>158</v>
      </c>
      <c r="H272" s="90"/>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row>
    <row r="273" spans="1:79" ht="45" customHeight="1" thickBot="1" x14ac:dyDescent="0.3">
      <c r="A273" s="2"/>
      <c r="C273" s="88" t="s">
        <v>302</v>
      </c>
      <c r="D273" s="94">
        <v>2022</v>
      </c>
      <c r="E273" s="87" t="s">
        <v>110</v>
      </c>
      <c r="F273" s="87"/>
      <c r="G273" s="87" t="s">
        <v>75</v>
      </c>
      <c r="H273" s="90" t="s">
        <v>449</v>
      </c>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row>
    <row r="274" spans="1:79" ht="45" customHeight="1" thickBot="1" x14ac:dyDescent="0.3">
      <c r="A274" s="2"/>
      <c r="C274" s="88" t="s">
        <v>302</v>
      </c>
      <c r="D274" s="94">
        <v>2022</v>
      </c>
      <c r="E274" s="87" t="s">
        <v>110</v>
      </c>
      <c r="F274" s="87" t="s">
        <v>116</v>
      </c>
      <c r="G274" s="87" t="s">
        <v>75</v>
      </c>
      <c r="H274" s="90" t="s">
        <v>450</v>
      </c>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row>
    <row r="275" spans="1:79" ht="45" customHeight="1" thickBot="1" x14ac:dyDescent="0.3">
      <c r="A275" s="2"/>
      <c r="C275" s="88" t="s">
        <v>302</v>
      </c>
      <c r="D275" s="94">
        <v>2022</v>
      </c>
      <c r="E275" s="87" t="s">
        <v>110</v>
      </c>
      <c r="F275" s="87" t="s">
        <v>116</v>
      </c>
      <c r="G275" s="87" t="s">
        <v>75</v>
      </c>
      <c r="H275" s="90" t="s">
        <v>451</v>
      </c>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row>
    <row r="276" spans="1:79" ht="45" customHeight="1" thickBot="1" x14ac:dyDescent="0.3">
      <c r="A276" s="2"/>
      <c r="C276" s="88" t="s">
        <v>302</v>
      </c>
      <c r="D276" s="94">
        <v>2022</v>
      </c>
      <c r="E276" s="87" t="s">
        <v>259</v>
      </c>
      <c r="F276" s="87"/>
      <c r="G276" s="87" t="s">
        <v>75</v>
      </c>
      <c r="H276" s="90" t="s">
        <v>452</v>
      </c>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row>
    <row r="277" spans="1:79" ht="45" customHeight="1" thickBot="1" x14ac:dyDescent="0.3">
      <c r="A277" s="2"/>
      <c r="C277" s="88" t="s">
        <v>302</v>
      </c>
      <c r="D277" s="94">
        <v>2022</v>
      </c>
      <c r="E277" s="87" t="s">
        <v>110</v>
      </c>
      <c r="F277" s="87" t="s">
        <v>453</v>
      </c>
      <c r="G277" s="87" t="s">
        <v>75</v>
      </c>
      <c r="H277" s="90" t="s">
        <v>454</v>
      </c>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row>
    <row r="278" spans="1:79" ht="45" customHeight="1" thickBot="1" x14ac:dyDescent="0.3">
      <c r="A278" s="2"/>
      <c r="C278" s="95" t="s">
        <v>303</v>
      </c>
      <c r="D278" s="95" t="s">
        <v>322</v>
      </c>
      <c r="E278" s="5" t="s">
        <v>73</v>
      </c>
      <c r="F278" s="5" t="s">
        <v>108</v>
      </c>
      <c r="G278" s="92" t="s">
        <v>75</v>
      </c>
      <c r="H278" s="93" t="s">
        <v>455</v>
      </c>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row>
    <row r="279" spans="1:79" ht="45" customHeight="1" thickBot="1" x14ac:dyDescent="0.3">
      <c r="A279" s="2"/>
      <c r="C279" s="95" t="s">
        <v>303</v>
      </c>
      <c r="D279" s="95" t="s">
        <v>322</v>
      </c>
      <c r="E279" s="5" t="s">
        <v>73</v>
      </c>
      <c r="F279" s="5" t="s">
        <v>109</v>
      </c>
      <c r="G279" s="105" t="s">
        <v>158</v>
      </c>
      <c r="H279" s="93"/>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row>
    <row r="280" spans="1:79" ht="45" customHeight="1" thickBot="1" x14ac:dyDescent="0.3">
      <c r="A280" s="2"/>
      <c r="C280" s="95" t="s">
        <v>303</v>
      </c>
      <c r="D280" s="95" t="s">
        <v>322</v>
      </c>
      <c r="E280" s="5" t="s">
        <v>110</v>
      </c>
      <c r="F280" s="5" t="s">
        <v>111</v>
      </c>
      <c r="G280" s="105" t="s">
        <v>158</v>
      </c>
      <c r="H280" s="93"/>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row>
    <row r="281" spans="1:79" ht="45" customHeight="1" thickBot="1" x14ac:dyDescent="0.3">
      <c r="A281" s="2"/>
      <c r="C281" s="95" t="s">
        <v>303</v>
      </c>
      <c r="D281" s="95" t="s">
        <v>322</v>
      </c>
      <c r="E281" s="5" t="s">
        <v>110</v>
      </c>
      <c r="F281" s="5" t="s">
        <v>112</v>
      </c>
      <c r="G281" s="105" t="s">
        <v>158</v>
      </c>
      <c r="H281" s="93"/>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row>
    <row r="282" spans="1:79" ht="45" customHeight="1" thickBot="1" x14ac:dyDescent="0.3">
      <c r="A282" s="2"/>
      <c r="C282" s="95" t="s">
        <v>303</v>
      </c>
      <c r="D282" s="95" t="s">
        <v>322</v>
      </c>
      <c r="E282" s="5" t="s">
        <v>110</v>
      </c>
      <c r="F282" s="5" t="s">
        <v>113</v>
      </c>
      <c r="G282" s="105" t="s">
        <v>158</v>
      </c>
      <c r="H282" s="93"/>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row>
    <row r="283" spans="1:79" ht="45" customHeight="1" thickBot="1" x14ac:dyDescent="0.3">
      <c r="A283" s="2"/>
      <c r="C283" s="95" t="s">
        <v>303</v>
      </c>
      <c r="D283" s="95" t="s">
        <v>322</v>
      </c>
      <c r="E283" s="5" t="s">
        <v>110</v>
      </c>
      <c r="F283" s="5" t="s">
        <v>114</v>
      </c>
      <c r="G283" s="105" t="s">
        <v>158</v>
      </c>
      <c r="H283" s="93"/>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row>
    <row r="284" spans="1:79" ht="45" customHeight="1" thickBot="1" x14ac:dyDescent="0.3">
      <c r="A284" s="2"/>
      <c r="C284" s="95" t="s">
        <v>303</v>
      </c>
      <c r="D284" s="95" t="s">
        <v>322</v>
      </c>
      <c r="E284" s="5" t="s">
        <v>110</v>
      </c>
      <c r="F284" s="5" t="s">
        <v>115</v>
      </c>
      <c r="G284" s="105" t="s">
        <v>75</v>
      </c>
      <c r="H284" s="93" t="s">
        <v>456</v>
      </c>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row>
    <row r="285" spans="1:79" ht="45" customHeight="1" thickBot="1" x14ac:dyDescent="0.3">
      <c r="A285" s="2"/>
      <c r="C285" s="95" t="s">
        <v>303</v>
      </c>
      <c r="D285" s="95" t="s">
        <v>322</v>
      </c>
      <c r="E285" s="5" t="s">
        <v>110</v>
      </c>
      <c r="F285" s="5" t="s">
        <v>116</v>
      </c>
      <c r="G285" s="105" t="s">
        <v>158</v>
      </c>
      <c r="H285" s="93"/>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row>
    <row r="286" spans="1:79" ht="45" customHeight="1" thickBot="1" x14ac:dyDescent="0.3">
      <c r="A286" s="2"/>
      <c r="C286" s="95" t="s">
        <v>303</v>
      </c>
      <c r="D286" s="95" t="s">
        <v>322</v>
      </c>
      <c r="E286" s="5" t="s">
        <v>85</v>
      </c>
      <c r="F286" s="5" t="s">
        <v>117</v>
      </c>
      <c r="G286" s="105" t="s">
        <v>75</v>
      </c>
      <c r="H286" s="93" t="s">
        <v>457</v>
      </c>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row>
    <row r="287" spans="1:79" ht="45" customHeight="1" thickBot="1" x14ac:dyDescent="0.3">
      <c r="A287" s="2"/>
      <c r="C287" s="95" t="s">
        <v>303</v>
      </c>
      <c r="D287" s="95" t="s">
        <v>322</v>
      </c>
      <c r="E287" s="5" t="s">
        <v>85</v>
      </c>
      <c r="F287" s="5" t="s">
        <v>118</v>
      </c>
      <c r="G287" s="105" t="s">
        <v>158</v>
      </c>
      <c r="H287" s="93"/>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row>
    <row r="288" spans="1:79" ht="45" customHeight="1" thickBot="1" x14ac:dyDescent="0.3">
      <c r="A288" s="2"/>
      <c r="C288" s="95" t="s">
        <v>303</v>
      </c>
      <c r="D288" s="95" t="s">
        <v>322</v>
      </c>
      <c r="E288" s="5" t="s">
        <v>85</v>
      </c>
      <c r="F288" s="5" t="s">
        <v>87</v>
      </c>
      <c r="G288" s="105" t="s">
        <v>158</v>
      </c>
      <c r="H288" s="93"/>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row>
    <row r="289" spans="1:79" ht="45" customHeight="1" thickBot="1" x14ac:dyDescent="0.3">
      <c r="A289" s="2"/>
      <c r="C289" s="95" t="s">
        <v>303</v>
      </c>
      <c r="D289" s="95" t="s">
        <v>322</v>
      </c>
      <c r="E289" s="5" t="s">
        <v>85</v>
      </c>
      <c r="F289" s="5" t="s">
        <v>119</v>
      </c>
      <c r="G289" s="105" t="s">
        <v>158</v>
      </c>
      <c r="H289" s="93"/>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row>
    <row r="290" spans="1:79" ht="45" customHeight="1" thickBot="1" x14ac:dyDescent="0.3">
      <c r="A290" s="2"/>
      <c r="C290" s="95" t="s">
        <v>303</v>
      </c>
      <c r="D290" s="95" t="s">
        <v>322</v>
      </c>
      <c r="E290" s="5" t="s">
        <v>85</v>
      </c>
      <c r="F290" s="5" t="s">
        <v>120</v>
      </c>
      <c r="G290" s="105" t="s">
        <v>75</v>
      </c>
      <c r="H290" s="93" t="s">
        <v>458</v>
      </c>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row>
    <row r="291" spans="1:79" ht="45" customHeight="1" thickBot="1" x14ac:dyDescent="0.3">
      <c r="A291" s="2"/>
      <c r="C291" s="95" t="s">
        <v>303</v>
      </c>
      <c r="D291" s="95" t="s">
        <v>322</v>
      </c>
      <c r="E291" s="5" t="s">
        <v>85</v>
      </c>
      <c r="F291" s="5" t="s">
        <v>121</v>
      </c>
      <c r="G291" s="92" t="s">
        <v>75</v>
      </c>
      <c r="H291" s="93" t="s">
        <v>459</v>
      </c>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row>
    <row r="292" spans="1:79" ht="45" customHeight="1" thickBot="1" x14ac:dyDescent="0.3">
      <c r="A292" s="2"/>
      <c r="C292" s="95" t="s">
        <v>303</v>
      </c>
      <c r="D292" s="95" t="s">
        <v>322</v>
      </c>
      <c r="E292" s="5" t="s">
        <v>92</v>
      </c>
      <c r="F292" s="106" t="s">
        <v>122</v>
      </c>
      <c r="G292" s="105" t="s">
        <v>158</v>
      </c>
      <c r="H292" s="93"/>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row>
    <row r="293" spans="1:79" ht="45" customHeight="1" thickBot="1" x14ac:dyDescent="0.3">
      <c r="A293" s="2"/>
      <c r="C293" s="95" t="s">
        <v>303</v>
      </c>
      <c r="D293" s="95" t="s">
        <v>322</v>
      </c>
      <c r="E293" s="5" t="s">
        <v>92</v>
      </c>
      <c r="F293" s="5" t="s">
        <v>123</v>
      </c>
      <c r="G293" s="105" t="s">
        <v>158</v>
      </c>
      <c r="H293" s="93"/>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row>
    <row r="294" spans="1:79" ht="45" customHeight="1" thickBot="1" x14ac:dyDescent="0.3">
      <c r="A294" s="2"/>
      <c r="C294" s="95" t="s">
        <v>303</v>
      </c>
      <c r="D294" s="95" t="s">
        <v>322</v>
      </c>
      <c r="E294" s="5" t="s">
        <v>92</v>
      </c>
      <c r="F294" s="5" t="s">
        <v>124</v>
      </c>
      <c r="G294" s="92" t="s">
        <v>158</v>
      </c>
      <c r="H294" s="93"/>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row>
    <row r="295" spans="1:79" ht="45" customHeight="1" thickBot="1" x14ac:dyDescent="0.3">
      <c r="A295" s="2"/>
      <c r="C295" s="95" t="s">
        <v>303</v>
      </c>
      <c r="D295" s="95" t="s">
        <v>322</v>
      </c>
      <c r="E295" s="5" t="s">
        <v>96</v>
      </c>
      <c r="F295" s="5" t="s">
        <v>125</v>
      </c>
      <c r="G295" s="92" t="s">
        <v>158</v>
      </c>
      <c r="H295" s="93"/>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row>
    <row r="296" spans="1:79" ht="45" customHeight="1" thickBot="1" x14ac:dyDescent="0.3">
      <c r="A296" s="2"/>
      <c r="C296" s="95" t="s">
        <v>303</v>
      </c>
      <c r="D296" s="95" t="s">
        <v>322</v>
      </c>
      <c r="E296" s="5" t="s">
        <v>96</v>
      </c>
      <c r="F296" s="5" t="s">
        <v>98</v>
      </c>
      <c r="G296" s="105" t="s">
        <v>158</v>
      </c>
      <c r="H296" s="93"/>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row>
    <row r="297" spans="1:79" ht="45" customHeight="1" thickBot="1" x14ac:dyDescent="0.3">
      <c r="A297" s="2"/>
      <c r="C297" s="95" t="s">
        <v>303</v>
      </c>
      <c r="D297" s="95" t="s">
        <v>322</v>
      </c>
      <c r="E297" s="5" t="s">
        <v>96</v>
      </c>
      <c r="F297" s="5" t="s">
        <v>126</v>
      </c>
      <c r="G297" s="105" t="s">
        <v>75</v>
      </c>
      <c r="H297" s="93" t="s">
        <v>460</v>
      </c>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row>
    <row r="298" spans="1:79" ht="45" customHeight="1" thickBot="1" x14ac:dyDescent="0.3">
      <c r="A298" s="2"/>
      <c r="C298" s="95" t="s">
        <v>303</v>
      </c>
      <c r="D298" s="95" t="s">
        <v>322</v>
      </c>
      <c r="E298" s="5" t="s">
        <v>127</v>
      </c>
      <c r="F298" s="5" t="s">
        <v>128</v>
      </c>
      <c r="G298" s="105" t="s">
        <v>75</v>
      </c>
      <c r="H298" s="93" t="s">
        <v>461</v>
      </c>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row>
    <row r="299" spans="1:79" ht="45" customHeight="1" thickBot="1" x14ac:dyDescent="0.3">
      <c r="A299" s="2"/>
      <c r="C299" s="95" t="s">
        <v>303</v>
      </c>
      <c r="D299" s="95" t="s">
        <v>322</v>
      </c>
      <c r="E299" s="5" t="s">
        <v>127</v>
      </c>
      <c r="F299" s="5" t="s">
        <v>129</v>
      </c>
      <c r="G299" s="105" t="s">
        <v>158</v>
      </c>
      <c r="H299" s="93"/>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row>
    <row r="300" spans="1:79" ht="45" customHeight="1" thickBot="1" x14ac:dyDescent="0.3">
      <c r="A300" s="2"/>
      <c r="C300" s="95" t="s">
        <v>303</v>
      </c>
      <c r="D300" s="95" t="s">
        <v>322</v>
      </c>
      <c r="E300" s="5" t="s">
        <v>127</v>
      </c>
      <c r="F300" s="5" t="s">
        <v>130</v>
      </c>
      <c r="G300" s="92" t="s">
        <v>158</v>
      </c>
      <c r="H300" s="93"/>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row>
    <row r="301" spans="1:79" ht="45" customHeight="1" thickBot="1" x14ac:dyDescent="0.3">
      <c r="A301" s="2"/>
      <c r="C301" s="98" t="s">
        <v>304</v>
      </c>
      <c r="D301" s="107">
        <v>2022</v>
      </c>
      <c r="E301" s="89" t="s">
        <v>73</v>
      </c>
      <c r="F301" s="89" t="s">
        <v>108</v>
      </c>
      <c r="G301" s="87" t="s">
        <v>158</v>
      </c>
      <c r="H301" s="90"/>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row>
    <row r="302" spans="1:79" ht="45" customHeight="1" thickBot="1" x14ac:dyDescent="0.3">
      <c r="A302" s="2"/>
      <c r="C302" s="98" t="s">
        <v>304</v>
      </c>
      <c r="D302" s="107">
        <v>2022</v>
      </c>
      <c r="E302" s="89" t="s">
        <v>73</v>
      </c>
      <c r="F302" s="89" t="s">
        <v>109</v>
      </c>
      <c r="G302" s="87" t="s">
        <v>158</v>
      </c>
      <c r="H302" s="90"/>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row>
    <row r="303" spans="1:79" ht="45" customHeight="1" thickBot="1" x14ac:dyDescent="0.3">
      <c r="A303" s="2"/>
      <c r="C303" s="98" t="s">
        <v>304</v>
      </c>
      <c r="D303" s="107">
        <v>2022</v>
      </c>
      <c r="E303" s="89" t="s">
        <v>110</v>
      </c>
      <c r="F303" s="89" t="s">
        <v>111</v>
      </c>
      <c r="G303" s="87" t="s">
        <v>158</v>
      </c>
      <c r="H303" s="90"/>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row>
    <row r="304" spans="1:79" ht="45" customHeight="1" thickBot="1" x14ac:dyDescent="0.3">
      <c r="A304" s="2"/>
      <c r="C304" s="98" t="s">
        <v>304</v>
      </c>
      <c r="D304" s="107">
        <v>2022</v>
      </c>
      <c r="E304" s="89" t="s">
        <v>110</v>
      </c>
      <c r="F304" s="89" t="s">
        <v>112</v>
      </c>
      <c r="G304" s="87" t="s">
        <v>158</v>
      </c>
      <c r="H304" s="90"/>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row>
    <row r="305" spans="1:79" ht="45" customHeight="1" thickBot="1" x14ac:dyDescent="0.3">
      <c r="A305" s="2"/>
      <c r="C305" s="98" t="s">
        <v>304</v>
      </c>
      <c r="D305" s="107">
        <v>2022</v>
      </c>
      <c r="E305" s="89" t="s">
        <v>110</v>
      </c>
      <c r="F305" s="89" t="s">
        <v>113</v>
      </c>
      <c r="G305" s="87" t="s">
        <v>158</v>
      </c>
      <c r="H305" s="90"/>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row>
    <row r="306" spans="1:79" ht="45" customHeight="1" thickBot="1" x14ac:dyDescent="0.3">
      <c r="A306" s="2"/>
      <c r="C306" s="98" t="s">
        <v>304</v>
      </c>
      <c r="D306" s="107">
        <v>2022</v>
      </c>
      <c r="E306" s="89" t="s">
        <v>110</v>
      </c>
      <c r="F306" s="89" t="s">
        <v>114</v>
      </c>
      <c r="G306" s="87" t="s">
        <v>158</v>
      </c>
      <c r="H306" s="90"/>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row>
    <row r="307" spans="1:79" ht="45" customHeight="1" thickBot="1" x14ac:dyDescent="0.3">
      <c r="A307" s="2"/>
      <c r="C307" s="98" t="s">
        <v>304</v>
      </c>
      <c r="D307" s="107">
        <v>2022</v>
      </c>
      <c r="E307" s="89" t="s">
        <v>110</v>
      </c>
      <c r="F307" s="89" t="s">
        <v>115</v>
      </c>
      <c r="G307" s="87" t="s">
        <v>158</v>
      </c>
      <c r="H307" s="90"/>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row>
    <row r="308" spans="1:79" ht="45" customHeight="1" thickBot="1" x14ac:dyDescent="0.3">
      <c r="A308" s="2"/>
      <c r="C308" s="98" t="s">
        <v>304</v>
      </c>
      <c r="D308" s="107">
        <v>2022</v>
      </c>
      <c r="E308" s="89" t="s">
        <v>110</v>
      </c>
      <c r="F308" s="89" t="s">
        <v>116</v>
      </c>
      <c r="G308" s="87" t="s">
        <v>158</v>
      </c>
      <c r="H308" s="90"/>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row>
    <row r="309" spans="1:79" ht="45" customHeight="1" thickBot="1" x14ac:dyDescent="0.3">
      <c r="A309" s="2"/>
      <c r="C309" s="98" t="s">
        <v>304</v>
      </c>
      <c r="D309" s="107">
        <v>2022</v>
      </c>
      <c r="E309" s="89" t="s">
        <v>85</v>
      </c>
      <c r="F309" s="89" t="s">
        <v>117</v>
      </c>
      <c r="G309" s="87" t="s">
        <v>158</v>
      </c>
      <c r="H309" s="90"/>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row>
    <row r="310" spans="1:79" ht="45" customHeight="1" thickBot="1" x14ac:dyDescent="0.3">
      <c r="A310" s="2"/>
      <c r="C310" s="98" t="s">
        <v>304</v>
      </c>
      <c r="D310" s="107">
        <v>2022</v>
      </c>
      <c r="E310" s="89" t="s">
        <v>85</v>
      </c>
      <c r="F310" s="89" t="s">
        <v>118</v>
      </c>
      <c r="G310" s="87" t="s">
        <v>158</v>
      </c>
      <c r="H310" s="90"/>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row>
    <row r="311" spans="1:79" ht="45" customHeight="1" thickBot="1" x14ac:dyDescent="0.3">
      <c r="A311" s="2"/>
      <c r="C311" s="98" t="s">
        <v>304</v>
      </c>
      <c r="D311" s="107">
        <v>2022</v>
      </c>
      <c r="E311" s="89" t="s">
        <v>85</v>
      </c>
      <c r="F311" s="89" t="s">
        <v>87</v>
      </c>
      <c r="G311" s="87" t="s">
        <v>158</v>
      </c>
      <c r="H311" s="90"/>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row>
    <row r="312" spans="1:79" ht="45" customHeight="1" thickBot="1" x14ac:dyDescent="0.3">
      <c r="A312" s="2"/>
      <c r="C312" s="98" t="s">
        <v>304</v>
      </c>
      <c r="D312" s="107">
        <v>2022</v>
      </c>
      <c r="E312" s="89" t="s">
        <v>85</v>
      </c>
      <c r="F312" s="89" t="s">
        <v>119</v>
      </c>
      <c r="G312" s="87" t="s">
        <v>158</v>
      </c>
      <c r="H312" s="90"/>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row>
    <row r="313" spans="1:79" ht="45" customHeight="1" thickBot="1" x14ac:dyDescent="0.3">
      <c r="A313" s="2"/>
      <c r="C313" s="98" t="s">
        <v>304</v>
      </c>
      <c r="D313" s="107">
        <v>2022</v>
      </c>
      <c r="E313" s="89" t="s">
        <v>85</v>
      </c>
      <c r="F313" s="89" t="s">
        <v>120</v>
      </c>
      <c r="G313" s="87" t="s">
        <v>158</v>
      </c>
      <c r="H313" s="90"/>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row>
    <row r="314" spans="1:79" ht="45" customHeight="1" thickBot="1" x14ac:dyDescent="0.3">
      <c r="A314" s="2"/>
      <c r="C314" s="98" t="s">
        <v>304</v>
      </c>
      <c r="D314" s="107">
        <v>2022</v>
      </c>
      <c r="E314" s="89" t="s">
        <v>85</v>
      </c>
      <c r="F314" s="89" t="s">
        <v>121</v>
      </c>
      <c r="G314" s="87" t="s">
        <v>158</v>
      </c>
      <c r="H314" s="90"/>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row>
    <row r="315" spans="1:79" ht="45" customHeight="1" thickBot="1" x14ac:dyDescent="0.3">
      <c r="A315" s="2"/>
      <c r="C315" s="98" t="s">
        <v>304</v>
      </c>
      <c r="D315" s="107">
        <v>2022</v>
      </c>
      <c r="E315" s="89" t="s">
        <v>92</v>
      </c>
      <c r="F315" s="89" t="s">
        <v>122</v>
      </c>
      <c r="G315" s="87" t="s">
        <v>158</v>
      </c>
      <c r="H315" s="90"/>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row>
    <row r="316" spans="1:79" ht="45" customHeight="1" thickBot="1" x14ac:dyDescent="0.3">
      <c r="A316" s="2"/>
      <c r="C316" s="98" t="s">
        <v>304</v>
      </c>
      <c r="D316" s="107">
        <v>2022</v>
      </c>
      <c r="E316" s="89" t="s">
        <v>92</v>
      </c>
      <c r="F316" s="89" t="s">
        <v>123</v>
      </c>
      <c r="G316" s="87" t="s">
        <v>158</v>
      </c>
      <c r="H316" s="90"/>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row>
    <row r="317" spans="1:79" ht="45" customHeight="1" thickBot="1" x14ac:dyDescent="0.3">
      <c r="A317" s="2"/>
      <c r="C317" s="98" t="s">
        <v>304</v>
      </c>
      <c r="D317" s="107">
        <v>2022</v>
      </c>
      <c r="E317" s="89" t="s">
        <v>92</v>
      </c>
      <c r="F317" s="89" t="s">
        <v>124</v>
      </c>
      <c r="G317" s="87" t="s">
        <v>158</v>
      </c>
      <c r="H317" s="90"/>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row>
    <row r="318" spans="1:79" ht="45" customHeight="1" thickBot="1" x14ac:dyDescent="0.3">
      <c r="A318" s="2"/>
      <c r="C318" s="98" t="s">
        <v>304</v>
      </c>
      <c r="D318" s="107">
        <v>2022</v>
      </c>
      <c r="E318" s="89" t="s">
        <v>96</v>
      </c>
      <c r="F318" s="89" t="s">
        <v>125</v>
      </c>
      <c r="G318" s="87" t="s">
        <v>158</v>
      </c>
      <c r="H318" s="90"/>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row>
    <row r="319" spans="1:79" ht="45" customHeight="1" thickBot="1" x14ac:dyDescent="0.3">
      <c r="A319" s="2"/>
      <c r="C319" s="98" t="s">
        <v>304</v>
      </c>
      <c r="D319" s="107">
        <v>2022</v>
      </c>
      <c r="E319" s="89" t="s">
        <v>96</v>
      </c>
      <c r="F319" s="89" t="s">
        <v>98</v>
      </c>
      <c r="G319" s="87" t="s">
        <v>158</v>
      </c>
      <c r="H319" s="90"/>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row>
    <row r="320" spans="1:79" ht="45" customHeight="1" thickBot="1" x14ac:dyDescent="0.3">
      <c r="A320" s="2"/>
      <c r="C320" s="98" t="s">
        <v>304</v>
      </c>
      <c r="D320" s="107">
        <v>2022</v>
      </c>
      <c r="E320" s="89" t="s">
        <v>96</v>
      </c>
      <c r="F320" s="89" t="s">
        <v>126</v>
      </c>
      <c r="G320" s="87" t="s">
        <v>158</v>
      </c>
      <c r="H320" s="90"/>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row>
    <row r="321" spans="1:79" ht="45" customHeight="1" thickBot="1" x14ac:dyDescent="0.3">
      <c r="A321" s="2"/>
      <c r="C321" s="98" t="s">
        <v>304</v>
      </c>
      <c r="D321" s="107">
        <v>2022</v>
      </c>
      <c r="E321" s="89" t="s">
        <v>127</v>
      </c>
      <c r="F321" s="89" t="s">
        <v>128</v>
      </c>
      <c r="G321" s="87" t="s">
        <v>158</v>
      </c>
      <c r="H321" s="90"/>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row>
    <row r="322" spans="1:79" ht="45" customHeight="1" thickBot="1" x14ac:dyDescent="0.3">
      <c r="A322" s="2"/>
      <c r="C322" s="98" t="s">
        <v>304</v>
      </c>
      <c r="D322" s="107">
        <v>2022</v>
      </c>
      <c r="E322" s="89" t="s">
        <v>127</v>
      </c>
      <c r="F322" s="89" t="s">
        <v>129</v>
      </c>
      <c r="G322" s="87" t="s">
        <v>158</v>
      </c>
      <c r="H322" s="90"/>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row>
    <row r="323" spans="1:79" ht="45" customHeight="1" thickBot="1" x14ac:dyDescent="0.3">
      <c r="A323" s="2"/>
      <c r="C323" s="98" t="s">
        <v>304</v>
      </c>
      <c r="D323" s="107">
        <v>2022</v>
      </c>
      <c r="E323" s="89" t="s">
        <v>127</v>
      </c>
      <c r="F323" s="89" t="s">
        <v>130</v>
      </c>
      <c r="G323" s="87" t="s">
        <v>158</v>
      </c>
      <c r="H323" s="90"/>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row>
    <row r="324" spans="1:79" ht="45" customHeight="1" thickBot="1" x14ac:dyDescent="0.3">
      <c r="A324" s="2"/>
      <c r="C324" s="98" t="s">
        <v>304</v>
      </c>
      <c r="D324" s="107">
        <v>2022</v>
      </c>
      <c r="E324" s="87" t="s">
        <v>85</v>
      </c>
      <c r="F324" s="87" t="s">
        <v>462</v>
      </c>
      <c r="G324" s="87" t="s">
        <v>75</v>
      </c>
      <c r="H324" s="90" t="s">
        <v>463</v>
      </c>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row>
    <row r="325" spans="1:79" ht="45" customHeight="1" thickBot="1" x14ac:dyDescent="0.3">
      <c r="A325" s="2"/>
      <c r="C325" s="98" t="s">
        <v>305</v>
      </c>
      <c r="D325" s="107">
        <v>2022</v>
      </c>
      <c r="E325" s="89" t="s">
        <v>73</v>
      </c>
      <c r="F325" s="89" t="s">
        <v>108</v>
      </c>
      <c r="G325" s="87" t="s">
        <v>158</v>
      </c>
      <c r="H325" s="90"/>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row>
    <row r="326" spans="1:79" ht="45" customHeight="1" thickBot="1" x14ac:dyDescent="0.3">
      <c r="A326" s="2"/>
      <c r="C326" s="98" t="s">
        <v>305</v>
      </c>
      <c r="D326" s="107">
        <v>2022</v>
      </c>
      <c r="E326" s="89" t="s">
        <v>73</v>
      </c>
      <c r="F326" s="89" t="s">
        <v>109</v>
      </c>
      <c r="G326" s="87" t="s">
        <v>158</v>
      </c>
      <c r="H326" s="90"/>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row>
    <row r="327" spans="1:79" ht="45" customHeight="1" thickBot="1" x14ac:dyDescent="0.3">
      <c r="A327" s="2"/>
      <c r="C327" s="98" t="s">
        <v>305</v>
      </c>
      <c r="D327" s="107">
        <v>2022</v>
      </c>
      <c r="E327" s="89" t="s">
        <v>110</v>
      </c>
      <c r="F327" s="89" t="s">
        <v>111</v>
      </c>
      <c r="G327" s="87" t="s">
        <v>75</v>
      </c>
      <c r="H327" s="90" t="s">
        <v>464</v>
      </c>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row>
    <row r="328" spans="1:79" ht="45" customHeight="1" thickBot="1" x14ac:dyDescent="0.3">
      <c r="A328" s="2"/>
      <c r="C328" s="98" t="s">
        <v>305</v>
      </c>
      <c r="D328" s="107">
        <v>2022</v>
      </c>
      <c r="E328" s="89" t="s">
        <v>110</v>
      </c>
      <c r="F328" s="89" t="s">
        <v>112</v>
      </c>
      <c r="G328" s="87" t="s">
        <v>158</v>
      </c>
      <c r="H328" s="90"/>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row>
    <row r="329" spans="1:79" ht="45" customHeight="1" thickBot="1" x14ac:dyDescent="0.3">
      <c r="A329" s="2"/>
      <c r="C329" s="98" t="s">
        <v>305</v>
      </c>
      <c r="D329" s="107">
        <v>2022</v>
      </c>
      <c r="E329" s="89" t="s">
        <v>110</v>
      </c>
      <c r="F329" s="89" t="s">
        <v>113</v>
      </c>
      <c r="G329" s="87" t="s">
        <v>158</v>
      </c>
      <c r="H329" s="90"/>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row>
    <row r="330" spans="1:79" ht="45" customHeight="1" thickBot="1" x14ac:dyDescent="0.3">
      <c r="A330" s="2"/>
      <c r="C330" s="98" t="s">
        <v>305</v>
      </c>
      <c r="D330" s="107">
        <v>2022</v>
      </c>
      <c r="E330" s="89" t="s">
        <v>110</v>
      </c>
      <c r="F330" s="89" t="s">
        <v>114</v>
      </c>
      <c r="G330" s="87" t="s">
        <v>158</v>
      </c>
      <c r="H330" s="90"/>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row>
    <row r="331" spans="1:79" ht="45" customHeight="1" thickBot="1" x14ac:dyDescent="0.3">
      <c r="A331" s="2"/>
      <c r="C331" s="98" t="s">
        <v>305</v>
      </c>
      <c r="D331" s="107">
        <v>2022</v>
      </c>
      <c r="E331" s="89" t="s">
        <v>110</v>
      </c>
      <c r="F331" s="89" t="s">
        <v>115</v>
      </c>
      <c r="G331" s="87" t="s">
        <v>158</v>
      </c>
      <c r="H331" s="90"/>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row>
    <row r="332" spans="1:79" ht="45" customHeight="1" thickBot="1" x14ac:dyDescent="0.3">
      <c r="A332" s="2"/>
      <c r="C332" s="98" t="s">
        <v>305</v>
      </c>
      <c r="D332" s="107">
        <v>2022</v>
      </c>
      <c r="E332" s="89" t="s">
        <v>110</v>
      </c>
      <c r="F332" s="89" t="s">
        <v>116</v>
      </c>
      <c r="G332" s="87" t="s">
        <v>158</v>
      </c>
      <c r="H332" s="90"/>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row>
    <row r="333" spans="1:79" ht="45" customHeight="1" thickBot="1" x14ac:dyDescent="0.3">
      <c r="A333" s="2"/>
      <c r="C333" s="98" t="s">
        <v>305</v>
      </c>
      <c r="D333" s="107">
        <v>2022</v>
      </c>
      <c r="E333" s="89" t="s">
        <v>85</v>
      </c>
      <c r="F333" s="89" t="s">
        <v>117</v>
      </c>
      <c r="G333" s="87" t="s">
        <v>75</v>
      </c>
      <c r="H333" s="90" t="s">
        <v>465</v>
      </c>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row>
    <row r="334" spans="1:79" ht="45" customHeight="1" thickBot="1" x14ac:dyDescent="0.3">
      <c r="A334" s="2"/>
      <c r="C334" s="98" t="s">
        <v>305</v>
      </c>
      <c r="D334" s="107">
        <v>2022</v>
      </c>
      <c r="E334" s="89" t="s">
        <v>85</v>
      </c>
      <c r="F334" s="89" t="s">
        <v>118</v>
      </c>
      <c r="G334" s="87" t="s">
        <v>158</v>
      </c>
      <c r="H334" s="90"/>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row>
    <row r="335" spans="1:79" ht="45" customHeight="1" thickBot="1" x14ac:dyDescent="0.3">
      <c r="A335" s="2"/>
      <c r="C335" s="98" t="s">
        <v>305</v>
      </c>
      <c r="D335" s="107">
        <v>2022</v>
      </c>
      <c r="E335" s="89" t="s">
        <v>85</v>
      </c>
      <c r="F335" s="89" t="s">
        <v>87</v>
      </c>
      <c r="G335" s="87" t="s">
        <v>75</v>
      </c>
      <c r="H335" s="90"/>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row>
    <row r="336" spans="1:79" ht="45" customHeight="1" thickBot="1" x14ac:dyDescent="0.3">
      <c r="A336" s="2"/>
      <c r="C336" s="98" t="s">
        <v>305</v>
      </c>
      <c r="D336" s="107">
        <v>2022</v>
      </c>
      <c r="E336" s="89" t="s">
        <v>85</v>
      </c>
      <c r="F336" s="89" t="s">
        <v>119</v>
      </c>
      <c r="G336" s="87" t="s">
        <v>158</v>
      </c>
      <c r="H336" s="90"/>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row>
    <row r="337" spans="1:79" ht="45" customHeight="1" thickBot="1" x14ac:dyDescent="0.3">
      <c r="A337" s="2"/>
      <c r="C337" s="98" t="s">
        <v>305</v>
      </c>
      <c r="D337" s="107">
        <v>2022</v>
      </c>
      <c r="E337" s="89" t="s">
        <v>85</v>
      </c>
      <c r="F337" s="89" t="s">
        <v>120</v>
      </c>
      <c r="G337" s="87" t="s">
        <v>158</v>
      </c>
      <c r="H337" s="90"/>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row>
    <row r="338" spans="1:79" ht="45" customHeight="1" thickBot="1" x14ac:dyDescent="0.3">
      <c r="A338" s="2"/>
      <c r="C338" s="98" t="s">
        <v>305</v>
      </c>
      <c r="D338" s="107">
        <v>2022</v>
      </c>
      <c r="E338" s="89" t="s">
        <v>85</v>
      </c>
      <c r="F338" s="89" t="s">
        <v>121</v>
      </c>
      <c r="G338" s="87" t="s">
        <v>75</v>
      </c>
      <c r="H338" s="90" t="s">
        <v>466</v>
      </c>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row>
    <row r="339" spans="1:79" ht="45" customHeight="1" thickBot="1" x14ac:dyDescent="0.3">
      <c r="A339" s="2"/>
      <c r="C339" s="98" t="s">
        <v>305</v>
      </c>
      <c r="D339" s="107">
        <v>2022</v>
      </c>
      <c r="E339" s="89" t="s">
        <v>92</v>
      </c>
      <c r="F339" s="89" t="s">
        <v>122</v>
      </c>
      <c r="G339" s="87" t="s">
        <v>158</v>
      </c>
      <c r="H339" s="90"/>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row>
    <row r="340" spans="1:79" ht="45" customHeight="1" thickBot="1" x14ac:dyDescent="0.3">
      <c r="A340" s="2"/>
      <c r="C340" s="98" t="s">
        <v>305</v>
      </c>
      <c r="D340" s="107">
        <v>2022</v>
      </c>
      <c r="E340" s="89" t="s">
        <v>92</v>
      </c>
      <c r="F340" s="89" t="s">
        <v>123</v>
      </c>
      <c r="G340" s="87" t="s">
        <v>158</v>
      </c>
      <c r="H340" s="90"/>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row>
    <row r="341" spans="1:79" ht="45" customHeight="1" thickBot="1" x14ac:dyDescent="0.3">
      <c r="A341" s="2"/>
      <c r="C341" s="98" t="s">
        <v>305</v>
      </c>
      <c r="D341" s="107">
        <v>2022</v>
      </c>
      <c r="E341" s="89" t="s">
        <v>92</v>
      </c>
      <c r="F341" s="89" t="s">
        <v>124</v>
      </c>
      <c r="G341" s="87" t="s">
        <v>158</v>
      </c>
      <c r="H341" s="90"/>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row>
    <row r="342" spans="1:79" ht="45" customHeight="1" thickBot="1" x14ac:dyDescent="0.3">
      <c r="A342" s="2"/>
      <c r="C342" s="98" t="s">
        <v>305</v>
      </c>
      <c r="D342" s="107">
        <v>2022</v>
      </c>
      <c r="E342" s="89" t="s">
        <v>96</v>
      </c>
      <c r="F342" s="89" t="s">
        <v>125</v>
      </c>
      <c r="G342" s="87" t="s">
        <v>158</v>
      </c>
      <c r="H342" s="90"/>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row>
    <row r="343" spans="1:79" ht="45" customHeight="1" thickBot="1" x14ac:dyDescent="0.3">
      <c r="A343" s="2"/>
      <c r="C343" s="98" t="s">
        <v>305</v>
      </c>
      <c r="D343" s="107">
        <v>2022</v>
      </c>
      <c r="E343" s="89" t="s">
        <v>96</v>
      </c>
      <c r="F343" s="89" t="s">
        <v>98</v>
      </c>
      <c r="G343" s="87" t="s">
        <v>158</v>
      </c>
      <c r="H343" s="90"/>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row>
    <row r="344" spans="1:79" ht="45" customHeight="1" thickBot="1" x14ac:dyDescent="0.3">
      <c r="A344" s="2"/>
      <c r="C344" s="98" t="s">
        <v>305</v>
      </c>
      <c r="D344" s="107">
        <v>2022</v>
      </c>
      <c r="E344" s="89" t="s">
        <v>96</v>
      </c>
      <c r="F344" s="89" t="s">
        <v>126</v>
      </c>
      <c r="G344" s="87" t="s">
        <v>158</v>
      </c>
      <c r="H344" s="90"/>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row>
    <row r="345" spans="1:79" ht="45" customHeight="1" thickBot="1" x14ac:dyDescent="0.3">
      <c r="A345" s="2"/>
      <c r="C345" s="98" t="s">
        <v>305</v>
      </c>
      <c r="D345" s="107">
        <v>2022</v>
      </c>
      <c r="E345" s="89" t="s">
        <v>127</v>
      </c>
      <c r="F345" s="89" t="s">
        <v>128</v>
      </c>
      <c r="G345" s="87" t="s">
        <v>75</v>
      </c>
      <c r="H345" s="90" t="s">
        <v>467</v>
      </c>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row>
    <row r="346" spans="1:79" ht="45" customHeight="1" thickBot="1" x14ac:dyDescent="0.3">
      <c r="A346" s="2"/>
      <c r="C346" s="98" t="s">
        <v>305</v>
      </c>
      <c r="D346" s="107">
        <v>2022</v>
      </c>
      <c r="E346" s="89" t="s">
        <v>127</v>
      </c>
      <c r="F346" s="89" t="s">
        <v>129</v>
      </c>
      <c r="G346" s="87" t="s">
        <v>75</v>
      </c>
      <c r="H346" s="90"/>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row>
    <row r="347" spans="1:79" ht="45" customHeight="1" thickBot="1" x14ac:dyDescent="0.3">
      <c r="A347" s="2"/>
      <c r="C347" s="98" t="s">
        <v>305</v>
      </c>
      <c r="D347" s="107">
        <v>2022</v>
      </c>
      <c r="E347" s="89" t="s">
        <v>127</v>
      </c>
      <c r="F347" s="89" t="s">
        <v>130</v>
      </c>
      <c r="G347" s="87" t="s">
        <v>158</v>
      </c>
      <c r="H347" s="90"/>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row>
    <row r="348" spans="1:79" ht="45" customHeight="1" thickBot="1" x14ac:dyDescent="0.3">
      <c r="A348" s="2"/>
      <c r="C348" s="98" t="s">
        <v>305</v>
      </c>
      <c r="D348" s="107">
        <v>2022</v>
      </c>
      <c r="E348" s="87" t="s">
        <v>85</v>
      </c>
      <c r="F348" s="87" t="s">
        <v>468</v>
      </c>
      <c r="G348" s="87" t="s">
        <v>75</v>
      </c>
      <c r="H348" s="90"/>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row>
    <row r="349" spans="1:79" ht="45" customHeight="1" thickBot="1" x14ac:dyDescent="0.3">
      <c r="A349" s="2"/>
      <c r="C349" s="91" t="s">
        <v>306</v>
      </c>
      <c r="D349" s="100">
        <v>2022</v>
      </c>
      <c r="E349" s="5" t="s">
        <v>73</v>
      </c>
      <c r="F349" s="5" t="s">
        <v>108</v>
      </c>
      <c r="G349" s="92" t="s">
        <v>75</v>
      </c>
      <c r="H349" s="93" t="s">
        <v>469</v>
      </c>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row>
    <row r="350" spans="1:79" ht="45" customHeight="1" thickBot="1" x14ac:dyDescent="0.3">
      <c r="A350" s="2"/>
      <c r="C350" s="91" t="s">
        <v>306</v>
      </c>
      <c r="D350" s="100">
        <v>2022</v>
      </c>
      <c r="E350" s="5" t="s">
        <v>73</v>
      </c>
      <c r="F350" s="5" t="s">
        <v>109</v>
      </c>
      <c r="G350" s="92" t="s">
        <v>75</v>
      </c>
      <c r="H350" s="93" t="s">
        <v>469</v>
      </c>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row>
    <row r="351" spans="1:79" ht="45" customHeight="1" thickBot="1" x14ac:dyDescent="0.3">
      <c r="A351" s="2"/>
      <c r="C351" s="91" t="s">
        <v>306</v>
      </c>
      <c r="D351" s="100">
        <v>2022</v>
      </c>
      <c r="E351" s="5" t="s">
        <v>110</v>
      </c>
      <c r="F351" s="5" t="s">
        <v>111</v>
      </c>
      <c r="G351" s="92" t="s">
        <v>75</v>
      </c>
      <c r="H351" s="93" t="s">
        <v>470</v>
      </c>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row>
    <row r="352" spans="1:79" ht="45" customHeight="1" thickBot="1" x14ac:dyDescent="0.3">
      <c r="A352" s="2"/>
      <c r="C352" s="91" t="s">
        <v>306</v>
      </c>
      <c r="D352" s="100">
        <v>2022</v>
      </c>
      <c r="E352" s="5" t="s">
        <v>110</v>
      </c>
      <c r="F352" s="5" t="s">
        <v>112</v>
      </c>
      <c r="G352" s="92" t="s">
        <v>75</v>
      </c>
      <c r="H352" s="93" t="s">
        <v>471</v>
      </c>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row>
    <row r="353" spans="1:79" ht="45" customHeight="1" thickBot="1" x14ac:dyDescent="0.3">
      <c r="A353" s="2"/>
      <c r="C353" s="91" t="s">
        <v>306</v>
      </c>
      <c r="D353" s="100">
        <v>2022</v>
      </c>
      <c r="E353" s="5" t="s">
        <v>110</v>
      </c>
      <c r="F353" s="5" t="s">
        <v>113</v>
      </c>
      <c r="G353" s="92" t="s">
        <v>75</v>
      </c>
      <c r="H353" s="93" t="s">
        <v>472</v>
      </c>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row>
    <row r="354" spans="1:79" ht="45" customHeight="1" thickBot="1" x14ac:dyDescent="0.3">
      <c r="A354" s="2"/>
      <c r="C354" s="91" t="s">
        <v>306</v>
      </c>
      <c r="D354" s="100">
        <v>2022</v>
      </c>
      <c r="E354" s="5" t="s">
        <v>110</v>
      </c>
      <c r="F354" s="5" t="s">
        <v>114</v>
      </c>
      <c r="G354" s="92" t="s">
        <v>158</v>
      </c>
      <c r="H354" s="9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row>
    <row r="355" spans="1:79" ht="45" customHeight="1" thickBot="1" x14ac:dyDescent="0.3">
      <c r="A355" s="2"/>
      <c r="C355" s="91" t="s">
        <v>306</v>
      </c>
      <c r="D355" s="100">
        <v>2022</v>
      </c>
      <c r="E355" s="5" t="s">
        <v>110</v>
      </c>
      <c r="F355" s="5" t="s">
        <v>115</v>
      </c>
      <c r="G355" s="92" t="s">
        <v>158</v>
      </c>
      <c r="H355" s="9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row>
    <row r="356" spans="1:79" ht="45" customHeight="1" thickBot="1" x14ac:dyDescent="0.3">
      <c r="A356" s="2"/>
      <c r="C356" s="91" t="s">
        <v>306</v>
      </c>
      <c r="D356" s="100">
        <v>2022</v>
      </c>
      <c r="E356" s="5" t="s">
        <v>110</v>
      </c>
      <c r="F356" s="5" t="s">
        <v>116</v>
      </c>
      <c r="G356" s="92" t="s">
        <v>75</v>
      </c>
      <c r="H356" s="93" t="s">
        <v>473</v>
      </c>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row>
    <row r="357" spans="1:79" ht="45" customHeight="1" thickBot="1" x14ac:dyDescent="0.3">
      <c r="A357" s="2"/>
      <c r="C357" s="91" t="s">
        <v>306</v>
      </c>
      <c r="D357" s="100">
        <v>2022</v>
      </c>
      <c r="E357" s="5" t="s">
        <v>85</v>
      </c>
      <c r="F357" s="5" t="s">
        <v>117</v>
      </c>
      <c r="G357" s="92" t="s">
        <v>158</v>
      </c>
      <c r="H357" s="9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row>
    <row r="358" spans="1:79" ht="45" customHeight="1" thickBot="1" x14ac:dyDescent="0.3">
      <c r="A358" s="2"/>
      <c r="C358" s="91" t="s">
        <v>306</v>
      </c>
      <c r="D358" s="100">
        <v>2022</v>
      </c>
      <c r="E358" s="5" t="s">
        <v>85</v>
      </c>
      <c r="F358" s="5" t="s">
        <v>118</v>
      </c>
      <c r="G358" s="92" t="s">
        <v>158</v>
      </c>
      <c r="H358" s="9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row>
    <row r="359" spans="1:79" ht="45" customHeight="1" thickBot="1" x14ac:dyDescent="0.3">
      <c r="A359" s="2"/>
      <c r="C359" s="91" t="s">
        <v>306</v>
      </c>
      <c r="D359" s="100">
        <v>2022</v>
      </c>
      <c r="E359" s="5" t="s">
        <v>85</v>
      </c>
      <c r="F359" s="5" t="s">
        <v>87</v>
      </c>
      <c r="G359" s="92" t="s">
        <v>75</v>
      </c>
      <c r="H359" s="93" t="s">
        <v>87</v>
      </c>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row>
    <row r="360" spans="1:79" ht="45" customHeight="1" thickBot="1" x14ac:dyDescent="0.3">
      <c r="A360" s="2"/>
      <c r="C360" s="91" t="s">
        <v>306</v>
      </c>
      <c r="D360" s="100">
        <v>2022</v>
      </c>
      <c r="E360" s="5" t="s">
        <v>85</v>
      </c>
      <c r="F360" s="5" t="s">
        <v>119</v>
      </c>
      <c r="G360" s="92" t="s">
        <v>158</v>
      </c>
      <c r="H360" s="9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row>
    <row r="361" spans="1:79" ht="45" customHeight="1" thickBot="1" x14ac:dyDescent="0.3">
      <c r="A361" s="2"/>
      <c r="C361" s="91" t="s">
        <v>306</v>
      </c>
      <c r="D361" s="100">
        <v>2022</v>
      </c>
      <c r="E361" s="5" t="s">
        <v>85</v>
      </c>
      <c r="F361" s="5" t="s">
        <v>120</v>
      </c>
      <c r="G361" s="92" t="s">
        <v>158</v>
      </c>
      <c r="H361" s="9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row>
    <row r="362" spans="1:79" ht="45" customHeight="1" thickBot="1" x14ac:dyDescent="0.3">
      <c r="A362" s="2"/>
      <c r="C362" s="91" t="s">
        <v>306</v>
      </c>
      <c r="D362" s="100">
        <v>2022</v>
      </c>
      <c r="E362" s="5" t="s">
        <v>85</v>
      </c>
      <c r="F362" s="5" t="s">
        <v>121</v>
      </c>
      <c r="G362" s="92" t="s">
        <v>75</v>
      </c>
      <c r="H362" s="93" t="s">
        <v>474</v>
      </c>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row>
    <row r="363" spans="1:79" ht="45" customHeight="1" thickBot="1" x14ac:dyDescent="0.3">
      <c r="A363" s="2"/>
      <c r="C363" s="91" t="s">
        <v>306</v>
      </c>
      <c r="D363" s="100">
        <v>2022</v>
      </c>
      <c r="E363" s="5" t="s">
        <v>92</v>
      </c>
      <c r="F363" s="5" t="s">
        <v>122</v>
      </c>
      <c r="G363" s="92" t="s">
        <v>158</v>
      </c>
      <c r="H363" s="9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row>
    <row r="364" spans="1:79" ht="45" customHeight="1" thickBot="1" x14ac:dyDescent="0.3">
      <c r="A364" s="2"/>
      <c r="C364" s="91" t="s">
        <v>306</v>
      </c>
      <c r="D364" s="100">
        <v>2022</v>
      </c>
      <c r="E364" s="5" t="s">
        <v>92</v>
      </c>
      <c r="F364" s="5" t="s">
        <v>123</v>
      </c>
      <c r="G364" s="92" t="s">
        <v>158</v>
      </c>
      <c r="H364" s="9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row>
    <row r="365" spans="1:79" ht="45" customHeight="1" thickBot="1" x14ac:dyDescent="0.3">
      <c r="A365" s="2"/>
      <c r="C365" s="91" t="s">
        <v>306</v>
      </c>
      <c r="D365" s="100">
        <v>2022</v>
      </c>
      <c r="E365" s="5" t="s">
        <v>92</v>
      </c>
      <c r="F365" s="5" t="s">
        <v>124</v>
      </c>
      <c r="G365" s="92" t="s">
        <v>158</v>
      </c>
      <c r="H365" s="9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row>
    <row r="366" spans="1:79" ht="45" customHeight="1" thickBot="1" x14ac:dyDescent="0.3">
      <c r="A366" s="2"/>
      <c r="C366" s="91" t="s">
        <v>306</v>
      </c>
      <c r="D366" s="100">
        <v>2022</v>
      </c>
      <c r="E366" s="5" t="s">
        <v>96</v>
      </c>
      <c r="F366" s="5" t="s">
        <v>125</v>
      </c>
      <c r="G366" s="92" t="s">
        <v>158</v>
      </c>
      <c r="H366" s="9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row>
    <row r="367" spans="1:79" ht="45" customHeight="1" thickBot="1" x14ac:dyDescent="0.3">
      <c r="A367" s="2"/>
      <c r="C367" s="91" t="s">
        <v>306</v>
      </c>
      <c r="D367" s="100">
        <v>2022</v>
      </c>
      <c r="E367" s="5" t="s">
        <v>96</v>
      </c>
      <c r="F367" s="5" t="s">
        <v>98</v>
      </c>
      <c r="G367" s="92" t="s">
        <v>158</v>
      </c>
      <c r="H367" s="9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row>
    <row r="368" spans="1:79" ht="45" customHeight="1" thickBot="1" x14ac:dyDescent="0.3">
      <c r="A368" s="2"/>
      <c r="C368" s="91" t="s">
        <v>306</v>
      </c>
      <c r="D368" s="100">
        <v>2022</v>
      </c>
      <c r="E368" s="5" t="s">
        <v>96</v>
      </c>
      <c r="F368" s="5" t="s">
        <v>126</v>
      </c>
      <c r="G368" s="92" t="s">
        <v>158</v>
      </c>
      <c r="H368" s="9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row>
    <row r="369" spans="1:79" ht="45" customHeight="1" thickBot="1" x14ac:dyDescent="0.3">
      <c r="A369" s="2"/>
      <c r="C369" s="91" t="s">
        <v>306</v>
      </c>
      <c r="D369" s="100">
        <v>2022</v>
      </c>
      <c r="E369" s="5" t="s">
        <v>127</v>
      </c>
      <c r="F369" s="5" t="s">
        <v>128</v>
      </c>
      <c r="G369" s="92" t="s">
        <v>75</v>
      </c>
      <c r="H369" s="93" t="s">
        <v>474</v>
      </c>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row>
    <row r="370" spans="1:79" ht="45" customHeight="1" thickBot="1" x14ac:dyDescent="0.3">
      <c r="A370" s="2"/>
      <c r="C370" s="91" t="s">
        <v>306</v>
      </c>
      <c r="D370" s="100">
        <v>2022</v>
      </c>
      <c r="E370" s="5" t="s">
        <v>127</v>
      </c>
      <c r="F370" s="5" t="s">
        <v>129</v>
      </c>
      <c r="G370" s="92" t="s">
        <v>158</v>
      </c>
      <c r="H370" s="9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row>
    <row r="371" spans="1:79" ht="45" customHeight="1" thickBot="1" x14ac:dyDescent="0.3">
      <c r="A371" s="2"/>
      <c r="C371" s="91" t="s">
        <v>306</v>
      </c>
      <c r="D371" s="100">
        <v>2022</v>
      </c>
      <c r="E371" s="5" t="s">
        <v>127</v>
      </c>
      <c r="F371" s="5" t="s">
        <v>130</v>
      </c>
      <c r="G371" s="92" t="s">
        <v>158</v>
      </c>
      <c r="H371" s="9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row>
    <row r="372" spans="1:79" ht="45" customHeight="1" thickBot="1" x14ac:dyDescent="0.3">
      <c r="A372" s="2"/>
      <c r="C372" s="91" t="s">
        <v>306</v>
      </c>
      <c r="D372" s="100">
        <v>2022</v>
      </c>
      <c r="E372" s="92" t="s">
        <v>110</v>
      </c>
      <c r="F372" s="92" t="s">
        <v>475</v>
      </c>
      <c r="G372" s="92" t="s">
        <v>75</v>
      </c>
      <c r="H372" s="93" t="s">
        <v>476</v>
      </c>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row>
    <row r="373" spans="1:79" ht="45" customHeight="1" thickBot="1" x14ac:dyDescent="0.3">
      <c r="A373" s="2"/>
      <c r="C373" s="91" t="s">
        <v>306</v>
      </c>
      <c r="D373" s="100">
        <v>2022</v>
      </c>
      <c r="E373" s="92" t="s">
        <v>127</v>
      </c>
      <c r="F373" s="92" t="s">
        <v>128</v>
      </c>
      <c r="G373" s="92" t="s">
        <v>75</v>
      </c>
      <c r="H373" s="93" t="s">
        <v>477</v>
      </c>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row>
    <row r="374" spans="1:79" ht="45" customHeight="1" thickBot="1" x14ac:dyDescent="0.3">
      <c r="A374" s="2"/>
      <c r="C374" s="98" t="s">
        <v>307</v>
      </c>
      <c r="D374" s="107">
        <v>2022</v>
      </c>
      <c r="E374" s="89" t="s">
        <v>73</v>
      </c>
      <c r="F374" s="89" t="s">
        <v>108</v>
      </c>
      <c r="G374" s="87" t="s">
        <v>75</v>
      </c>
      <c r="H374" s="90" t="s">
        <v>478</v>
      </c>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row>
    <row r="375" spans="1:79" ht="45" customHeight="1" thickBot="1" x14ac:dyDescent="0.3">
      <c r="A375" s="2"/>
      <c r="C375" s="98" t="s">
        <v>307</v>
      </c>
      <c r="D375" s="107">
        <v>2022</v>
      </c>
      <c r="E375" s="89" t="s">
        <v>73</v>
      </c>
      <c r="F375" s="89" t="s">
        <v>109</v>
      </c>
      <c r="G375" s="87" t="s">
        <v>158</v>
      </c>
      <c r="H375" s="90"/>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row>
    <row r="376" spans="1:79" ht="45" customHeight="1" thickBot="1" x14ac:dyDescent="0.3">
      <c r="A376" s="2"/>
      <c r="C376" s="98" t="s">
        <v>307</v>
      </c>
      <c r="D376" s="107">
        <v>2022</v>
      </c>
      <c r="E376" s="89" t="s">
        <v>110</v>
      </c>
      <c r="F376" s="89" t="s">
        <v>111</v>
      </c>
      <c r="G376" s="87" t="s">
        <v>75</v>
      </c>
      <c r="H376" s="90" t="s">
        <v>479</v>
      </c>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row>
    <row r="377" spans="1:79" ht="45" customHeight="1" thickBot="1" x14ac:dyDescent="0.3">
      <c r="A377" s="2"/>
      <c r="C377" s="98" t="s">
        <v>307</v>
      </c>
      <c r="D377" s="107">
        <v>2022</v>
      </c>
      <c r="E377" s="89" t="s">
        <v>110</v>
      </c>
      <c r="F377" s="89" t="s">
        <v>112</v>
      </c>
      <c r="G377" s="87" t="s">
        <v>75</v>
      </c>
      <c r="H377" s="90" t="s">
        <v>478</v>
      </c>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row>
    <row r="378" spans="1:79" ht="45" customHeight="1" thickBot="1" x14ac:dyDescent="0.3">
      <c r="A378" s="2"/>
      <c r="C378" s="98" t="s">
        <v>307</v>
      </c>
      <c r="D378" s="107">
        <v>2022</v>
      </c>
      <c r="E378" s="89" t="s">
        <v>110</v>
      </c>
      <c r="F378" s="89" t="s">
        <v>113</v>
      </c>
      <c r="G378" s="87" t="s">
        <v>158</v>
      </c>
      <c r="H378" s="90"/>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row>
    <row r="379" spans="1:79" ht="45" customHeight="1" thickBot="1" x14ac:dyDescent="0.3">
      <c r="A379" s="2"/>
      <c r="C379" s="98" t="s">
        <v>307</v>
      </c>
      <c r="D379" s="107">
        <v>2022</v>
      </c>
      <c r="E379" s="89" t="s">
        <v>110</v>
      </c>
      <c r="F379" s="89" t="s">
        <v>114</v>
      </c>
      <c r="G379" s="87" t="s">
        <v>75</v>
      </c>
      <c r="H379" s="90" t="s">
        <v>478</v>
      </c>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row>
    <row r="380" spans="1:79" ht="45" customHeight="1" thickBot="1" x14ac:dyDescent="0.3">
      <c r="A380" s="2"/>
      <c r="C380" s="98" t="s">
        <v>307</v>
      </c>
      <c r="D380" s="107">
        <v>2022</v>
      </c>
      <c r="E380" s="89" t="s">
        <v>110</v>
      </c>
      <c r="F380" s="89" t="s">
        <v>115</v>
      </c>
      <c r="G380" s="87" t="s">
        <v>158</v>
      </c>
      <c r="H380" s="90"/>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row>
    <row r="381" spans="1:79" ht="45" customHeight="1" thickBot="1" x14ac:dyDescent="0.3">
      <c r="A381" s="2"/>
      <c r="C381" s="98" t="s">
        <v>307</v>
      </c>
      <c r="D381" s="107">
        <v>2022</v>
      </c>
      <c r="E381" s="89" t="s">
        <v>110</v>
      </c>
      <c r="F381" s="89" t="s">
        <v>116</v>
      </c>
      <c r="G381" s="87" t="s">
        <v>158</v>
      </c>
      <c r="H381" s="90"/>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row>
    <row r="382" spans="1:79" ht="45" customHeight="1" thickBot="1" x14ac:dyDescent="0.3">
      <c r="A382" s="2"/>
      <c r="C382" s="98" t="s">
        <v>307</v>
      </c>
      <c r="D382" s="107">
        <v>2022</v>
      </c>
      <c r="E382" s="89" t="s">
        <v>85</v>
      </c>
      <c r="F382" s="89" t="s">
        <v>117</v>
      </c>
      <c r="G382" s="87" t="s">
        <v>158</v>
      </c>
      <c r="H382" s="90"/>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row>
    <row r="383" spans="1:79" ht="45" customHeight="1" thickBot="1" x14ac:dyDescent="0.3">
      <c r="A383" s="2"/>
      <c r="C383" s="98" t="s">
        <v>307</v>
      </c>
      <c r="D383" s="107">
        <v>2022</v>
      </c>
      <c r="E383" s="89" t="s">
        <v>85</v>
      </c>
      <c r="F383" s="89" t="s">
        <v>118</v>
      </c>
      <c r="G383" s="87" t="s">
        <v>158</v>
      </c>
      <c r="H383" s="90"/>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row>
    <row r="384" spans="1:79" ht="45" customHeight="1" thickBot="1" x14ac:dyDescent="0.3">
      <c r="A384" s="2"/>
      <c r="C384" s="98" t="s">
        <v>307</v>
      </c>
      <c r="D384" s="107">
        <v>2022</v>
      </c>
      <c r="E384" s="89" t="s">
        <v>85</v>
      </c>
      <c r="F384" s="89" t="s">
        <v>87</v>
      </c>
      <c r="G384" s="87" t="s">
        <v>75</v>
      </c>
      <c r="H384" s="90" t="s">
        <v>479</v>
      </c>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row>
    <row r="385" spans="1:79" ht="45" customHeight="1" thickBot="1" x14ac:dyDescent="0.3">
      <c r="A385" s="2"/>
      <c r="C385" s="98" t="s">
        <v>307</v>
      </c>
      <c r="D385" s="107">
        <v>2022</v>
      </c>
      <c r="E385" s="89" t="s">
        <v>85</v>
      </c>
      <c r="F385" s="89" t="s">
        <v>119</v>
      </c>
      <c r="G385" s="87" t="s">
        <v>158</v>
      </c>
      <c r="H385" s="90"/>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row>
    <row r="386" spans="1:79" ht="45" customHeight="1" thickBot="1" x14ac:dyDescent="0.3">
      <c r="A386" s="2"/>
      <c r="C386" s="98" t="s">
        <v>307</v>
      </c>
      <c r="D386" s="107">
        <v>2022</v>
      </c>
      <c r="E386" s="89" t="s">
        <v>85</v>
      </c>
      <c r="F386" s="89" t="s">
        <v>120</v>
      </c>
      <c r="G386" s="87" t="s">
        <v>158</v>
      </c>
      <c r="H386" s="90"/>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row>
    <row r="387" spans="1:79" ht="45" customHeight="1" thickBot="1" x14ac:dyDescent="0.3">
      <c r="A387" s="2"/>
      <c r="C387" s="98" t="s">
        <v>307</v>
      </c>
      <c r="D387" s="107">
        <v>2022</v>
      </c>
      <c r="E387" s="89" t="s">
        <v>85</v>
      </c>
      <c r="F387" s="89" t="s">
        <v>121</v>
      </c>
      <c r="G387" s="87" t="s">
        <v>158</v>
      </c>
      <c r="H387" s="90"/>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row>
    <row r="388" spans="1:79" ht="45" customHeight="1" thickBot="1" x14ac:dyDescent="0.3">
      <c r="A388" s="2"/>
      <c r="C388" s="98" t="s">
        <v>307</v>
      </c>
      <c r="D388" s="107">
        <v>2022</v>
      </c>
      <c r="E388" s="89" t="s">
        <v>92</v>
      </c>
      <c r="F388" s="89" t="s">
        <v>122</v>
      </c>
      <c r="G388" s="87" t="s">
        <v>158</v>
      </c>
      <c r="H388" s="90"/>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row>
    <row r="389" spans="1:79" ht="45" customHeight="1" thickBot="1" x14ac:dyDescent="0.3">
      <c r="A389" s="2"/>
      <c r="C389" s="98" t="s">
        <v>307</v>
      </c>
      <c r="D389" s="107">
        <v>2022</v>
      </c>
      <c r="E389" s="89" t="s">
        <v>92</v>
      </c>
      <c r="F389" s="89" t="s">
        <v>123</v>
      </c>
      <c r="G389" s="87" t="s">
        <v>75</v>
      </c>
      <c r="H389" s="90" t="s">
        <v>479</v>
      </c>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row>
    <row r="390" spans="1:79" ht="45" customHeight="1" thickBot="1" x14ac:dyDescent="0.3">
      <c r="A390" s="2"/>
      <c r="C390" s="98" t="s">
        <v>307</v>
      </c>
      <c r="D390" s="107">
        <v>2022</v>
      </c>
      <c r="E390" s="89" t="s">
        <v>92</v>
      </c>
      <c r="F390" s="89" t="s">
        <v>124</v>
      </c>
      <c r="G390" s="87" t="s">
        <v>158</v>
      </c>
      <c r="H390" s="90"/>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row>
    <row r="391" spans="1:79" ht="45" customHeight="1" thickBot="1" x14ac:dyDescent="0.3">
      <c r="A391" s="2"/>
      <c r="C391" s="98" t="s">
        <v>307</v>
      </c>
      <c r="D391" s="107">
        <v>2022</v>
      </c>
      <c r="E391" s="89" t="s">
        <v>96</v>
      </c>
      <c r="F391" s="89" t="s">
        <v>125</v>
      </c>
      <c r="G391" s="87" t="s">
        <v>75</v>
      </c>
      <c r="H391" s="90" t="s">
        <v>479</v>
      </c>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row>
    <row r="392" spans="1:79" ht="45" customHeight="1" thickBot="1" x14ac:dyDescent="0.3">
      <c r="A392" s="2"/>
      <c r="C392" s="98" t="s">
        <v>307</v>
      </c>
      <c r="D392" s="107">
        <v>2022</v>
      </c>
      <c r="E392" s="89" t="s">
        <v>96</v>
      </c>
      <c r="F392" s="89" t="s">
        <v>98</v>
      </c>
      <c r="G392" s="87" t="s">
        <v>158</v>
      </c>
      <c r="H392" s="90"/>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row>
    <row r="393" spans="1:79" ht="45" customHeight="1" thickBot="1" x14ac:dyDescent="0.3">
      <c r="A393" s="2"/>
      <c r="C393" s="98" t="s">
        <v>307</v>
      </c>
      <c r="D393" s="107">
        <v>2022</v>
      </c>
      <c r="E393" s="89" t="s">
        <v>96</v>
      </c>
      <c r="F393" s="89" t="s">
        <v>126</v>
      </c>
      <c r="G393" s="87" t="s">
        <v>158</v>
      </c>
      <c r="H393" s="90"/>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row>
    <row r="394" spans="1:79" ht="45" customHeight="1" thickBot="1" x14ac:dyDescent="0.3">
      <c r="A394" s="2"/>
      <c r="C394" s="98" t="s">
        <v>307</v>
      </c>
      <c r="D394" s="107">
        <v>2022</v>
      </c>
      <c r="E394" s="89" t="s">
        <v>127</v>
      </c>
      <c r="F394" s="89" t="s">
        <v>128</v>
      </c>
      <c r="G394" s="87" t="s">
        <v>75</v>
      </c>
      <c r="H394" s="90" t="s">
        <v>479</v>
      </c>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row>
    <row r="395" spans="1:79" ht="45" customHeight="1" thickBot="1" x14ac:dyDescent="0.3">
      <c r="A395" s="2"/>
      <c r="C395" s="98" t="s">
        <v>307</v>
      </c>
      <c r="D395" s="107">
        <v>2022</v>
      </c>
      <c r="E395" s="89" t="s">
        <v>127</v>
      </c>
      <c r="F395" s="89" t="s">
        <v>129</v>
      </c>
      <c r="G395" s="87" t="s">
        <v>158</v>
      </c>
      <c r="H395" s="90"/>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row>
    <row r="396" spans="1:79" ht="45" customHeight="1" thickBot="1" x14ac:dyDescent="0.3">
      <c r="A396" s="2"/>
      <c r="C396" s="98" t="s">
        <v>307</v>
      </c>
      <c r="D396" s="107">
        <v>2022</v>
      </c>
      <c r="E396" s="89" t="s">
        <v>127</v>
      </c>
      <c r="F396" s="89" t="s">
        <v>130</v>
      </c>
      <c r="G396" s="87" t="s">
        <v>158</v>
      </c>
      <c r="H396" s="90"/>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row>
    <row r="397" spans="1:79" ht="45" customHeight="1" thickBot="1" x14ac:dyDescent="0.3">
      <c r="A397" s="2"/>
      <c r="C397" s="98" t="s">
        <v>307</v>
      </c>
      <c r="D397" s="107">
        <v>2022</v>
      </c>
      <c r="E397" s="87" t="s">
        <v>92</v>
      </c>
      <c r="F397" s="87" t="s">
        <v>123</v>
      </c>
      <c r="G397" s="87" t="s">
        <v>75</v>
      </c>
      <c r="H397" s="90" t="s">
        <v>480</v>
      </c>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row>
    <row r="398" spans="1:79" ht="45" customHeight="1" thickBot="1" x14ac:dyDescent="0.3">
      <c r="A398" s="2"/>
      <c r="C398" s="98" t="s">
        <v>307</v>
      </c>
      <c r="D398" s="107">
        <v>2022</v>
      </c>
      <c r="E398" s="87" t="s">
        <v>85</v>
      </c>
      <c r="F398" s="87" t="s">
        <v>87</v>
      </c>
      <c r="G398" s="87" t="s">
        <v>75</v>
      </c>
      <c r="H398" s="90" t="s">
        <v>478</v>
      </c>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row>
    <row r="399" spans="1:79" ht="45" customHeight="1" thickBot="1" x14ac:dyDescent="0.3">
      <c r="A399" s="2"/>
      <c r="C399" s="98" t="s">
        <v>307</v>
      </c>
      <c r="D399" s="107">
        <v>2022</v>
      </c>
      <c r="E399" s="87" t="s">
        <v>96</v>
      </c>
      <c r="F399" s="87" t="s">
        <v>125</v>
      </c>
      <c r="G399" s="87" t="s">
        <v>75</v>
      </c>
      <c r="H399" s="90" t="s">
        <v>478</v>
      </c>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row>
    <row r="400" spans="1:79" ht="45" customHeight="1" thickBot="1" x14ac:dyDescent="0.3">
      <c r="A400" s="2"/>
      <c r="C400" s="98" t="s">
        <v>307</v>
      </c>
      <c r="D400" s="107">
        <v>2022</v>
      </c>
      <c r="E400" s="87" t="s">
        <v>110</v>
      </c>
      <c r="F400" s="87" t="s">
        <v>111</v>
      </c>
      <c r="G400" s="87" t="s">
        <v>75</v>
      </c>
      <c r="H400" s="90" t="s">
        <v>478</v>
      </c>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row>
    <row r="401" spans="1:79" ht="45" customHeight="1" thickBot="1" x14ac:dyDescent="0.3">
      <c r="A401" s="2"/>
      <c r="C401" s="98" t="s">
        <v>307</v>
      </c>
      <c r="D401" s="107">
        <v>2022</v>
      </c>
      <c r="E401" s="87" t="s">
        <v>110</v>
      </c>
      <c r="F401" s="87" t="s">
        <v>111</v>
      </c>
      <c r="G401" s="87" t="s">
        <v>75</v>
      </c>
      <c r="H401" s="90" t="s">
        <v>481</v>
      </c>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row>
    <row r="402" spans="1:79" ht="45" customHeight="1" thickBot="1" x14ac:dyDescent="0.3">
      <c r="A402" s="2"/>
      <c r="C402" s="98" t="s">
        <v>307</v>
      </c>
      <c r="D402" s="107">
        <v>2022</v>
      </c>
      <c r="E402" s="87" t="s">
        <v>110</v>
      </c>
      <c r="F402" s="87" t="s">
        <v>113</v>
      </c>
      <c r="G402" s="87" t="s">
        <v>75</v>
      </c>
      <c r="H402" s="90" t="s">
        <v>482</v>
      </c>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row>
    <row r="403" spans="1:79" ht="45" customHeight="1" thickBot="1" x14ac:dyDescent="0.3">
      <c r="A403" s="2"/>
      <c r="C403" s="98" t="s">
        <v>307</v>
      </c>
      <c r="D403" s="107">
        <v>2022</v>
      </c>
      <c r="E403" s="87" t="s">
        <v>110</v>
      </c>
      <c r="F403" s="87" t="s">
        <v>112</v>
      </c>
      <c r="G403" s="87" t="s">
        <v>75</v>
      </c>
      <c r="H403" s="90" t="s">
        <v>483</v>
      </c>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row>
    <row r="404" spans="1:79" ht="45" customHeight="1" thickBot="1" x14ac:dyDescent="0.3">
      <c r="A404" s="2"/>
      <c r="C404" s="98" t="s">
        <v>307</v>
      </c>
      <c r="D404" s="107">
        <v>2022</v>
      </c>
      <c r="E404" s="87" t="s">
        <v>85</v>
      </c>
      <c r="F404" s="87" t="s">
        <v>87</v>
      </c>
      <c r="G404" s="87" t="s">
        <v>75</v>
      </c>
      <c r="H404" s="90" t="s">
        <v>484</v>
      </c>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row>
    <row r="405" spans="1:79" ht="45" customHeight="1" thickBot="1" x14ac:dyDescent="0.3">
      <c r="A405" s="2"/>
      <c r="C405" s="98" t="s">
        <v>307</v>
      </c>
      <c r="D405" s="107">
        <v>2022</v>
      </c>
      <c r="E405" s="87" t="s">
        <v>92</v>
      </c>
      <c r="F405" s="87" t="s">
        <v>123</v>
      </c>
      <c r="G405" s="87" t="s">
        <v>75</v>
      </c>
      <c r="H405" s="90" t="s">
        <v>485</v>
      </c>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row>
    <row r="406" spans="1:79" ht="45" customHeight="1" thickBot="1" x14ac:dyDescent="0.3">
      <c r="A406" s="2"/>
      <c r="C406" s="98" t="s">
        <v>307</v>
      </c>
      <c r="D406" s="107">
        <v>2022</v>
      </c>
      <c r="E406" s="87" t="s">
        <v>92</v>
      </c>
      <c r="F406" s="87" t="s">
        <v>123</v>
      </c>
      <c r="G406" s="87" t="s">
        <v>75</v>
      </c>
      <c r="H406" s="90" t="s">
        <v>486</v>
      </c>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row>
    <row r="407" spans="1:79" ht="45" customHeight="1" thickBot="1" x14ac:dyDescent="0.3">
      <c r="A407" s="2"/>
      <c r="C407" s="98" t="s">
        <v>307</v>
      </c>
      <c r="D407" s="107">
        <v>2022</v>
      </c>
      <c r="E407" s="87" t="s">
        <v>127</v>
      </c>
      <c r="F407" s="87" t="s">
        <v>128</v>
      </c>
      <c r="G407" s="87" t="s">
        <v>75</v>
      </c>
      <c r="H407" s="90" t="s">
        <v>487</v>
      </c>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row>
    <row r="408" spans="1:79" ht="45" customHeight="1" thickBot="1" x14ac:dyDescent="0.3">
      <c r="A408" s="2"/>
      <c r="C408" s="98" t="s">
        <v>307</v>
      </c>
      <c r="D408" s="107">
        <v>2022</v>
      </c>
      <c r="E408" s="87" t="s">
        <v>110</v>
      </c>
      <c r="F408" s="87" t="s">
        <v>488</v>
      </c>
      <c r="G408" s="87" t="s">
        <v>75</v>
      </c>
      <c r="H408" s="90" t="s">
        <v>489</v>
      </c>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row>
    <row r="409" spans="1:79" ht="45" customHeight="1" thickBot="1" x14ac:dyDescent="0.3">
      <c r="A409" s="2"/>
      <c r="C409" s="98" t="s">
        <v>307</v>
      </c>
      <c r="D409" s="107">
        <v>2022</v>
      </c>
      <c r="E409" s="87" t="s">
        <v>110</v>
      </c>
      <c r="F409" s="87" t="s">
        <v>115</v>
      </c>
      <c r="G409" s="87" t="s">
        <v>75</v>
      </c>
      <c r="H409" s="90" t="s">
        <v>490</v>
      </c>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row>
    <row r="410" spans="1:79" ht="45" customHeight="1" thickBot="1" x14ac:dyDescent="0.3">
      <c r="A410" s="2"/>
      <c r="C410" s="98" t="s">
        <v>307</v>
      </c>
      <c r="D410" s="107">
        <v>2022</v>
      </c>
      <c r="E410" s="87" t="s">
        <v>127</v>
      </c>
      <c r="F410" s="87" t="s">
        <v>129</v>
      </c>
      <c r="G410" s="87" t="s">
        <v>75</v>
      </c>
      <c r="H410" s="90" t="s">
        <v>491</v>
      </c>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row>
    <row r="411" spans="1:79" ht="45" customHeight="1" thickBot="1" x14ac:dyDescent="0.3">
      <c r="A411" s="2"/>
      <c r="C411" s="91" t="s">
        <v>308</v>
      </c>
      <c r="D411" s="91" t="s">
        <v>322</v>
      </c>
      <c r="E411" s="5" t="s">
        <v>73</v>
      </c>
      <c r="F411" s="5" t="s">
        <v>108</v>
      </c>
      <c r="G411" s="92" t="s">
        <v>158</v>
      </c>
      <c r="H411" s="93"/>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row>
    <row r="412" spans="1:79" ht="45" customHeight="1" thickBot="1" x14ac:dyDescent="0.3">
      <c r="A412" s="2"/>
      <c r="C412" s="91" t="s">
        <v>308</v>
      </c>
      <c r="D412" s="91" t="s">
        <v>322</v>
      </c>
      <c r="E412" s="5" t="s">
        <v>73</v>
      </c>
      <c r="F412" s="5" t="s">
        <v>109</v>
      </c>
      <c r="G412" s="92" t="s">
        <v>158</v>
      </c>
      <c r="H412" s="93"/>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row>
    <row r="413" spans="1:79" ht="45" customHeight="1" thickBot="1" x14ac:dyDescent="0.3">
      <c r="A413" s="2"/>
      <c r="C413" s="91" t="s">
        <v>308</v>
      </c>
      <c r="D413" s="91" t="s">
        <v>322</v>
      </c>
      <c r="E413" s="5" t="s">
        <v>110</v>
      </c>
      <c r="F413" s="5" t="s">
        <v>111</v>
      </c>
      <c r="G413" s="92" t="s">
        <v>75</v>
      </c>
      <c r="H413" s="93" t="s">
        <v>492</v>
      </c>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row>
    <row r="414" spans="1:79" ht="45" customHeight="1" thickBot="1" x14ac:dyDescent="0.3">
      <c r="A414" s="2"/>
      <c r="C414" s="91" t="s">
        <v>308</v>
      </c>
      <c r="D414" s="91" t="s">
        <v>322</v>
      </c>
      <c r="E414" s="5" t="s">
        <v>110</v>
      </c>
      <c r="F414" s="5" t="s">
        <v>112</v>
      </c>
      <c r="G414" s="92" t="s">
        <v>75</v>
      </c>
      <c r="H414" s="93" t="s">
        <v>492</v>
      </c>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row>
    <row r="415" spans="1:79" ht="45" customHeight="1" thickBot="1" x14ac:dyDescent="0.3">
      <c r="A415" s="2"/>
      <c r="C415" s="91" t="s">
        <v>308</v>
      </c>
      <c r="D415" s="91" t="s">
        <v>322</v>
      </c>
      <c r="E415" s="5" t="s">
        <v>110</v>
      </c>
      <c r="F415" s="5" t="s">
        <v>113</v>
      </c>
      <c r="G415" s="92" t="s">
        <v>75</v>
      </c>
      <c r="H415" s="93" t="s">
        <v>492</v>
      </c>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row>
    <row r="416" spans="1:79" ht="45" customHeight="1" thickBot="1" x14ac:dyDescent="0.3">
      <c r="A416" s="2"/>
      <c r="C416" s="91" t="s">
        <v>308</v>
      </c>
      <c r="D416" s="91" t="s">
        <v>322</v>
      </c>
      <c r="E416" s="5" t="s">
        <v>110</v>
      </c>
      <c r="F416" s="5" t="s">
        <v>114</v>
      </c>
      <c r="G416" s="92" t="s">
        <v>75</v>
      </c>
      <c r="H416" s="93" t="s">
        <v>492</v>
      </c>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row>
    <row r="417" spans="1:79" ht="45" customHeight="1" thickBot="1" x14ac:dyDescent="0.3">
      <c r="A417" s="2"/>
      <c r="C417" s="91" t="s">
        <v>308</v>
      </c>
      <c r="D417" s="91" t="s">
        <v>322</v>
      </c>
      <c r="E417" s="5" t="s">
        <v>110</v>
      </c>
      <c r="F417" s="5" t="s">
        <v>115</v>
      </c>
      <c r="G417" s="92" t="s">
        <v>75</v>
      </c>
      <c r="H417" s="93" t="s">
        <v>492</v>
      </c>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row>
    <row r="418" spans="1:79" ht="45" customHeight="1" thickBot="1" x14ac:dyDescent="0.3">
      <c r="A418" s="2"/>
      <c r="C418" s="91" t="s">
        <v>308</v>
      </c>
      <c r="D418" s="91" t="s">
        <v>322</v>
      </c>
      <c r="E418" s="5" t="s">
        <v>110</v>
      </c>
      <c r="F418" s="5" t="s">
        <v>116</v>
      </c>
      <c r="G418" s="92" t="s">
        <v>75</v>
      </c>
      <c r="H418" s="93" t="s">
        <v>492</v>
      </c>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row>
    <row r="419" spans="1:79" ht="45" customHeight="1" thickBot="1" x14ac:dyDescent="0.3">
      <c r="A419" s="2"/>
      <c r="C419" s="91" t="s">
        <v>308</v>
      </c>
      <c r="D419" s="91" t="s">
        <v>322</v>
      </c>
      <c r="E419" s="5" t="s">
        <v>85</v>
      </c>
      <c r="F419" s="5" t="s">
        <v>117</v>
      </c>
      <c r="G419" s="92" t="s">
        <v>75</v>
      </c>
      <c r="H419" s="93" t="s">
        <v>493</v>
      </c>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row>
    <row r="420" spans="1:79" ht="45" customHeight="1" thickBot="1" x14ac:dyDescent="0.3">
      <c r="A420" s="2"/>
      <c r="C420" s="91" t="s">
        <v>308</v>
      </c>
      <c r="D420" s="91" t="s">
        <v>322</v>
      </c>
      <c r="E420" s="5" t="s">
        <v>85</v>
      </c>
      <c r="F420" s="5" t="s">
        <v>118</v>
      </c>
      <c r="G420" s="92" t="s">
        <v>75</v>
      </c>
      <c r="H420" s="93" t="s">
        <v>492</v>
      </c>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row>
    <row r="421" spans="1:79" ht="45" customHeight="1" thickBot="1" x14ac:dyDescent="0.3">
      <c r="A421" s="2"/>
      <c r="C421" s="91" t="s">
        <v>308</v>
      </c>
      <c r="D421" s="91" t="s">
        <v>322</v>
      </c>
      <c r="E421" s="5" t="s">
        <v>85</v>
      </c>
      <c r="F421" s="5" t="s">
        <v>87</v>
      </c>
      <c r="G421" s="92" t="s">
        <v>75</v>
      </c>
      <c r="H421" s="93" t="s">
        <v>494</v>
      </c>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row>
    <row r="422" spans="1:79" ht="45" customHeight="1" thickBot="1" x14ac:dyDescent="0.3">
      <c r="A422" s="2"/>
      <c r="C422" s="91" t="s">
        <v>308</v>
      </c>
      <c r="D422" s="91" t="s">
        <v>322</v>
      </c>
      <c r="E422" s="5" t="s">
        <v>85</v>
      </c>
      <c r="F422" s="5" t="s">
        <v>119</v>
      </c>
      <c r="G422" s="92" t="s">
        <v>158</v>
      </c>
      <c r="H422" s="93"/>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row>
    <row r="423" spans="1:79" ht="45" customHeight="1" thickBot="1" x14ac:dyDescent="0.3">
      <c r="A423" s="2"/>
      <c r="C423" s="91" t="s">
        <v>308</v>
      </c>
      <c r="D423" s="91" t="s">
        <v>322</v>
      </c>
      <c r="E423" s="5" t="s">
        <v>85</v>
      </c>
      <c r="F423" s="5" t="s">
        <v>120</v>
      </c>
      <c r="G423" s="92" t="s">
        <v>75</v>
      </c>
      <c r="H423" s="93" t="s">
        <v>492</v>
      </c>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row>
    <row r="424" spans="1:79" ht="45" customHeight="1" thickBot="1" x14ac:dyDescent="0.3">
      <c r="A424" s="2"/>
      <c r="C424" s="91" t="s">
        <v>308</v>
      </c>
      <c r="D424" s="91" t="s">
        <v>322</v>
      </c>
      <c r="E424" s="5" t="s">
        <v>85</v>
      </c>
      <c r="F424" s="5" t="s">
        <v>121</v>
      </c>
      <c r="G424" s="92" t="s">
        <v>75</v>
      </c>
      <c r="H424" s="93" t="s">
        <v>495</v>
      </c>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row>
    <row r="425" spans="1:79" ht="45" customHeight="1" thickBot="1" x14ac:dyDescent="0.3">
      <c r="A425" s="2"/>
      <c r="C425" s="91" t="s">
        <v>308</v>
      </c>
      <c r="D425" s="91" t="s">
        <v>322</v>
      </c>
      <c r="E425" s="5" t="s">
        <v>92</v>
      </c>
      <c r="F425" s="5" t="s">
        <v>122</v>
      </c>
      <c r="G425" s="92" t="s">
        <v>75</v>
      </c>
      <c r="H425" s="93" t="s">
        <v>492</v>
      </c>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row>
    <row r="426" spans="1:79" ht="45" customHeight="1" thickBot="1" x14ac:dyDescent="0.3">
      <c r="A426" s="2"/>
      <c r="C426" s="91" t="s">
        <v>308</v>
      </c>
      <c r="D426" s="91" t="s">
        <v>322</v>
      </c>
      <c r="E426" s="5" t="s">
        <v>92</v>
      </c>
      <c r="F426" s="5" t="s">
        <v>123</v>
      </c>
      <c r="G426" s="92" t="s">
        <v>158</v>
      </c>
      <c r="H426" s="93"/>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row>
    <row r="427" spans="1:79" ht="45" customHeight="1" thickBot="1" x14ac:dyDescent="0.3">
      <c r="A427" s="2"/>
      <c r="C427" s="91" t="s">
        <v>308</v>
      </c>
      <c r="D427" s="91" t="s">
        <v>322</v>
      </c>
      <c r="E427" s="5" t="s">
        <v>92</v>
      </c>
      <c r="F427" s="5" t="s">
        <v>124</v>
      </c>
      <c r="G427" s="92" t="s">
        <v>75</v>
      </c>
      <c r="H427" s="93" t="s">
        <v>492</v>
      </c>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row>
    <row r="428" spans="1:79" ht="45" customHeight="1" thickBot="1" x14ac:dyDescent="0.3">
      <c r="A428" s="2"/>
      <c r="C428" s="91" t="s">
        <v>308</v>
      </c>
      <c r="D428" s="91" t="s">
        <v>322</v>
      </c>
      <c r="E428" s="5" t="s">
        <v>96</v>
      </c>
      <c r="F428" s="5" t="s">
        <v>125</v>
      </c>
      <c r="G428" s="92" t="s">
        <v>158</v>
      </c>
      <c r="H428" s="93" t="s">
        <v>496</v>
      </c>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row>
    <row r="429" spans="1:79" ht="45" customHeight="1" thickBot="1" x14ac:dyDescent="0.3">
      <c r="A429" s="2"/>
      <c r="C429" s="91" t="s">
        <v>308</v>
      </c>
      <c r="D429" s="91" t="s">
        <v>322</v>
      </c>
      <c r="E429" s="5" t="s">
        <v>96</v>
      </c>
      <c r="F429" s="5" t="s">
        <v>98</v>
      </c>
      <c r="G429" s="92" t="s">
        <v>158</v>
      </c>
      <c r="H429" s="93" t="s">
        <v>496</v>
      </c>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row>
    <row r="430" spans="1:79" ht="45" customHeight="1" thickBot="1" x14ac:dyDescent="0.3">
      <c r="A430" s="2"/>
      <c r="C430" s="91" t="s">
        <v>308</v>
      </c>
      <c r="D430" s="91" t="s">
        <v>322</v>
      </c>
      <c r="E430" s="5" t="s">
        <v>96</v>
      </c>
      <c r="F430" s="5" t="s">
        <v>126</v>
      </c>
      <c r="G430" s="92" t="s">
        <v>158</v>
      </c>
      <c r="H430" s="93" t="s">
        <v>496</v>
      </c>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row>
    <row r="431" spans="1:79" ht="45" customHeight="1" thickBot="1" x14ac:dyDescent="0.3">
      <c r="A431" s="2"/>
      <c r="C431" s="91" t="s">
        <v>308</v>
      </c>
      <c r="D431" s="91" t="s">
        <v>322</v>
      </c>
      <c r="E431" s="5" t="s">
        <v>127</v>
      </c>
      <c r="F431" s="5" t="s">
        <v>128</v>
      </c>
      <c r="G431" s="92" t="s">
        <v>75</v>
      </c>
      <c r="H431" s="93" t="s">
        <v>495</v>
      </c>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row>
    <row r="432" spans="1:79" ht="45" customHeight="1" thickBot="1" x14ac:dyDescent="0.3">
      <c r="A432" s="2"/>
      <c r="C432" s="91" t="s">
        <v>308</v>
      </c>
      <c r="D432" s="91" t="s">
        <v>322</v>
      </c>
      <c r="E432" s="5" t="s">
        <v>127</v>
      </c>
      <c r="F432" s="5" t="s">
        <v>129</v>
      </c>
      <c r="G432" s="92" t="s">
        <v>75</v>
      </c>
      <c r="H432" s="93" t="s">
        <v>495</v>
      </c>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row>
    <row r="433" spans="1:49" ht="45" customHeight="1" thickBot="1" x14ac:dyDescent="0.3">
      <c r="A433" s="2"/>
      <c r="C433" s="91" t="s">
        <v>308</v>
      </c>
      <c r="D433" s="91" t="s">
        <v>322</v>
      </c>
      <c r="E433" s="5" t="s">
        <v>127</v>
      </c>
      <c r="F433" s="5" t="s">
        <v>130</v>
      </c>
      <c r="G433" s="92" t="s">
        <v>75</v>
      </c>
      <c r="H433" s="93" t="s">
        <v>495</v>
      </c>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row>
    <row r="434" spans="1:49" ht="45" customHeight="1" thickBot="1" x14ac:dyDescent="0.3">
      <c r="A434" s="2"/>
      <c r="C434" s="98" t="s">
        <v>309</v>
      </c>
      <c r="D434" s="107">
        <v>2022</v>
      </c>
      <c r="E434" s="89" t="s">
        <v>73</v>
      </c>
      <c r="F434" s="89" t="s">
        <v>108</v>
      </c>
      <c r="G434" s="87" t="s">
        <v>158</v>
      </c>
      <c r="H434" s="90"/>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row>
    <row r="435" spans="1:49" ht="45" customHeight="1" thickBot="1" x14ac:dyDescent="0.3">
      <c r="A435" s="2"/>
      <c r="C435" s="98" t="s">
        <v>309</v>
      </c>
      <c r="D435" s="107">
        <v>2022</v>
      </c>
      <c r="E435" s="89" t="s">
        <v>73</v>
      </c>
      <c r="F435" s="89" t="s">
        <v>109</v>
      </c>
      <c r="G435" s="87" t="s">
        <v>158</v>
      </c>
      <c r="H435" s="90"/>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row>
    <row r="436" spans="1:49" ht="45" customHeight="1" thickBot="1" x14ac:dyDescent="0.3">
      <c r="A436" s="2"/>
      <c r="C436" s="98" t="s">
        <v>309</v>
      </c>
      <c r="D436" s="107">
        <v>2022</v>
      </c>
      <c r="E436" s="89" t="s">
        <v>110</v>
      </c>
      <c r="F436" s="89" t="s">
        <v>111</v>
      </c>
      <c r="G436" s="87" t="s">
        <v>75</v>
      </c>
      <c r="H436" s="90"/>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row>
    <row r="437" spans="1:49" ht="45" customHeight="1" thickBot="1" x14ac:dyDescent="0.3">
      <c r="A437" s="2"/>
      <c r="C437" s="98" t="s">
        <v>309</v>
      </c>
      <c r="D437" s="107">
        <v>2022</v>
      </c>
      <c r="E437" s="89" t="s">
        <v>110</v>
      </c>
      <c r="F437" s="89" t="s">
        <v>112</v>
      </c>
      <c r="G437" s="87" t="s">
        <v>75</v>
      </c>
      <c r="H437" s="90"/>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row>
    <row r="438" spans="1:49" ht="45" customHeight="1" thickBot="1" x14ac:dyDescent="0.3">
      <c r="A438" s="2"/>
      <c r="C438" s="98" t="s">
        <v>309</v>
      </c>
      <c r="D438" s="107">
        <v>2022</v>
      </c>
      <c r="E438" s="89" t="s">
        <v>110</v>
      </c>
      <c r="F438" s="89" t="s">
        <v>113</v>
      </c>
      <c r="G438" s="87" t="s">
        <v>75</v>
      </c>
      <c r="H438" s="90"/>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row>
    <row r="439" spans="1:49" ht="45" customHeight="1" thickBot="1" x14ac:dyDescent="0.3">
      <c r="A439" s="2"/>
      <c r="C439" s="98" t="s">
        <v>309</v>
      </c>
      <c r="D439" s="107">
        <v>2022</v>
      </c>
      <c r="E439" s="89" t="s">
        <v>110</v>
      </c>
      <c r="F439" s="89" t="s">
        <v>114</v>
      </c>
      <c r="G439" s="87" t="s">
        <v>75</v>
      </c>
      <c r="H439" s="90"/>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row>
    <row r="440" spans="1:49" ht="45" customHeight="1" thickBot="1" x14ac:dyDescent="0.3">
      <c r="A440" s="2"/>
      <c r="C440" s="98" t="s">
        <v>309</v>
      </c>
      <c r="D440" s="107">
        <v>2022</v>
      </c>
      <c r="E440" s="89" t="s">
        <v>110</v>
      </c>
      <c r="F440" s="89" t="s">
        <v>115</v>
      </c>
      <c r="G440" s="87" t="s">
        <v>75</v>
      </c>
      <c r="H440" s="90"/>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row>
    <row r="441" spans="1:49" ht="45" customHeight="1" thickBot="1" x14ac:dyDescent="0.3">
      <c r="A441" s="2"/>
      <c r="C441" s="98" t="s">
        <v>309</v>
      </c>
      <c r="D441" s="107">
        <v>2022</v>
      </c>
      <c r="E441" s="89" t="s">
        <v>110</v>
      </c>
      <c r="F441" s="89" t="s">
        <v>116</v>
      </c>
      <c r="G441" s="87" t="s">
        <v>75</v>
      </c>
      <c r="H441" s="90"/>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row>
    <row r="442" spans="1:49" ht="45" customHeight="1" thickBot="1" x14ac:dyDescent="0.3">
      <c r="A442" s="2"/>
      <c r="C442" s="98" t="s">
        <v>309</v>
      </c>
      <c r="D442" s="107">
        <v>2022</v>
      </c>
      <c r="E442" s="89" t="s">
        <v>85</v>
      </c>
      <c r="F442" s="89" t="s">
        <v>117</v>
      </c>
      <c r="G442" s="87" t="s">
        <v>158</v>
      </c>
      <c r="H442" s="90"/>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row>
    <row r="443" spans="1:49" ht="45" customHeight="1" thickBot="1" x14ac:dyDescent="0.3">
      <c r="A443" s="2"/>
      <c r="C443" s="98" t="s">
        <v>309</v>
      </c>
      <c r="D443" s="107">
        <v>2022</v>
      </c>
      <c r="E443" s="89" t="s">
        <v>85</v>
      </c>
      <c r="F443" s="89" t="s">
        <v>118</v>
      </c>
      <c r="G443" s="87" t="s">
        <v>75</v>
      </c>
      <c r="H443" s="90"/>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row>
    <row r="444" spans="1:49" ht="45" customHeight="1" thickBot="1" x14ac:dyDescent="0.3">
      <c r="A444" s="2"/>
      <c r="C444" s="98" t="s">
        <v>309</v>
      </c>
      <c r="D444" s="107">
        <v>2022</v>
      </c>
      <c r="E444" s="89" t="s">
        <v>85</v>
      </c>
      <c r="F444" s="89" t="s">
        <v>87</v>
      </c>
      <c r="G444" s="87" t="s">
        <v>158</v>
      </c>
      <c r="H444" s="90"/>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row>
    <row r="445" spans="1:49" ht="45" customHeight="1" thickBot="1" x14ac:dyDescent="0.3">
      <c r="A445" s="2"/>
      <c r="C445" s="98" t="s">
        <v>309</v>
      </c>
      <c r="D445" s="107">
        <v>2022</v>
      </c>
      <c r="E445" s="89" t="s">
        <v>85</v>
      </c>
      <c r="F445" s="89" t="s">
        <v>119</v>
      </c>
      <c r="G445" s="87" t="s">
        <v>158</v>
      </c>
      <c r="H445" s="90"/>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row>
    <row r="446" spans="1:49" ht="45" customHeight="1" thickBot="1" x14ac:dyDescent="0.3">
      <c r="A446" s="2"/>
      <c r="C446" s="98" t="s">
        <v>309</v>
      </c>
      <c r="D446" s="107">
        <v>2022</v>
      </c>
      <c r="E446" s="89" t="s">
        <v>85</v>
      </c>
      <c r="F446" s="89" t="s">
        <v>120</v>
      </c>
      <c r="G446" s="87" t="s">
        <v>158</v>
      </c>
      <c r="H446" s="90"/>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row>
    <row r="447" spans="1:49" ht="45" customHeight="1" thickBot="1" x14ac:dyDescent="0.3">
      <c r="A447" s="2"/>
      <c r="C447" s="98" t="s">
        <v>309</v>
      </c>
      <c r="D447" s="107">
        <v>2022</v>
      </c>
      <c r="E447" s="89" t="s">
        <v>85</v>
      </c>
      <c r="F447" s="89" t="s">
        <v>121</v>
      </c>
      <c r="G447" s="87" t="s">
        <v>75</v>
      </c>
      <c r="H447" s="90"/>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row>
    <row r="448" spans="1:49" ht="45" customHeight="1" thickBot="1" x14ac:dyDescent="0.3">
      <c r="A448" s="2"/>
      <c r="C448" s="98" t="s">
        <v>309</v>
      </c>
      <c r="D448" s="107">
        <v>2022</v>
      </c>
      <c r="E448" s="89" t="s">
        <v>92</v>
      </c>
      <c r="F448" s="89" t="s">
        <v>122</v>
      </c>
      <c r="G448" s="87" t="s">
        <v>158</v>
      </c>
      <c r="H448" s="90"/>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row>
    <row r="449" spans="1:49" ht="45" customHeight="1" thickBot="1" x14ac:dyDescent="0.3">
      <c r="A449" s="2"/>
      <c r="C449" s="98" t="s">
        <v>309</v>
      </c>
      <c r="D449" s="107">
        <v>2022</v>
      </c>
      <c r="E449" s="89" t="s">
        <v>92</v>
      </c>
      <c r="F449" s="89" t="s">
        <v>123</v>
      </c>
      <c r="G449" s="87" t="s">
        <v>158</v>
      </c>
      <c r="H449" s="90"/>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row>
    <row r="450" spans="1:49" ht="45" customHeight="1" thickBot="1" x14ac:dyDescent="0.3">
      <c r="A450" s="2"/>
      <c r="C450" s="98" t="s">
        <v>309</v>
      </c>
      <c r="D450" s="107">
        <v>2022</v>
      </c>
      <c r="E450" s="89" t="s">
        <v>92</v>
      </c>
      <c r="F450" s="89" t="s">
        <v>124</v>
      </c>
      <c r="G450" s="87" t="s">
        <v>158</v>
      </c>
      <c r="H450" s="90"/>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row>
    <row r="451" spans="1:49" ht="60.75" thickBot="1" x14ac:dyDescent="0.3">
      <c r="A451" s="2"/>
      <c r="C451" s="98" t="s">
        <v>309</v>
      </c>
      <c r="D451" s="107">
        <v>2022</v>
      </c>
      <c r="E451" s="89" t="s">
        <v>96</v>
      </c>
      <c r="F451" s="89" t="s">
        <v>125</v>
      </c>
      <c r="G451" s="87" t="s">
        <v>158</v>
      </c>
      <c r="H451" s="90"/>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row>
    <row r="452" spans="1:49" ht="60.75" thickBot="1" x14ac:dyDescent="0.3">
      <c r="A452" s="2"/>
      <c r="C452" s="98" t="s">
        <v>309</v>
      </c>
      <c r="D452" s="107">
        <v>2022</v>
      </c>
      <c r="E452" s="89" t="s">
        <v>96</v>
      </c>
      <c r="F452" s="89" t="s">
        <v>98</v>
      </c>
      <c r="G452" s="87" t="s">
        <v>158</v>
      </c>
      <c r="H452" s="90"/>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row>
    <row r="453" spans="1:49" ht="60.75" thickBot="1" x14ac:dyDescent="0.3">
      <c r="A453" s="2"/>
      <c r="C453" s="98" t="s">
        <v>309</v>
      </c>
      <c r="D453" s="107">
        <v>2022</v>
      </c>
      <c r="E453" s="89" t="s">
        <v>96</v>
      </c>
      <c r="F453" s="89" t="s">
        <v>126</v>
      </c>
      <c r="G453" s="87" t="s">
        <v>158</v>
      </c>
      <c r="H453" s="90"/>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row>
    <row r="454" spans="1:49" ht="30.75" thickBot="1" x14ac:dyDescent="0.3">
      <c r="A454" s="2"/>
      <c r="C454" s="98" t="s">
        <v>309</v>
      </c>
      <c r="D454" s="107">
        <v>2022</v>
      </c>
      <c r="E454" s="89" t="s">
        <v>127</v>
      </c>
      <c r="F454" s="89" t="s">
        <v>128</v>
      </c>
      <c r="G454" s="87" t="s">
        <v>75</v>
      </c>
      <c r="H454" s="90"/>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row>
    <row r="455" spans="1:49" ht="30.75" thickBot="1" x14ac:dyDescent="0.3">
      <c r="A455" s="2"/>
      <c r="C455" s="98" t="s">
        <v>309</v>
      </c>
      <c r="D455" s="107">
        <v>2022</v>
      </c>
      <c r="E455" s="89" t="s">
        <v>127</v>
      </c>
      <c r="F455" s="89" t="s">
        <v>129</v>
      </c>
      <c r="G455" s="87" t="s">
        <v>75</v>
      </c>
      <c r="H455" s="90"/>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row>
    <row r="456" spans="1:49" ht="30.75" thickBot="1" x14ac:dyDescent="0.3">
      <c r="A456" s="2"/>
      <c r="C456" s="98" t="s">
        <v>309</v>
      </c>
      <c r="D456" s="107">
        <v>2022</v>
      </c>
      <c r="E456" s="89" t="s">
        <v>127</v>
      </c>
      <c r="F456" s="89" t="s">
        <v>130</v>
      </c>
      <c r="G456" s="87" t="s">
        <v>75</v>
      </c>
      <c r="H456" s="90"/>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row>
    <row r="457" spans="1:49" ht="30.75" thickBot="1" x14ac:dyDescent="0.3">
      <c r="A457" s="2"/>
      <c r="C457" s="91" t="s">
        <v>310</v>
      </c>
      <c r="D457" s="100">
        <v>2022</v>
      </c>
      <c r="E457" s="5" t="s">
        <v>73</v>
      </c>
      <c r="F457" s="5" t="s">
        <v>108</v>
      </c>
      <c r="G457" s="92" t="s">
        <v>158</v>
      </c>
      <c r="H457" s="93"/>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row>
    <row r="458" spans="1:49" ht="30.75" thickBot="1" x14ac:dyDescent="0.3">
      <c r="A458" s="2"/>
      <c r="C458" s="91" t="s">
        <v>310</v>
      </c>
      <c r="D458" s="100">
        <v>2022</v>
      </c>
      <c r="E458" s="5" t="s">
        <v>73</v>
      </c>
      <c r="F458" s="5" t="s">
        <v>109</v>
      </c>
      <c r="G458" s="92" t="s">
        <v>158</v>
      </c>
      <c r="H458" s="93"/>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row>
    <row r="459" spans="1:49" ht="45.75" thickBot="1" x14ac:dyDescent="0.3">
      <c r="A459" s="2"/>
      <c r="C459" s="91" t="s">
        <v>310</v>
      </c>
      <c r="D459" s="100">
        <v>2022</v>
      </c>
      <c r="E459" s="5" t="s">
        <v>110</v>
      </c>
      <c r="F459" s="5" t="s">
        <v>111</v>
      </c>
      <c r="G459" s="92" t="s">
        <v>75</v>
      </c>
      <c r="H459" s="93"/>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row>
    <row r="460" spans="1:49" ht="45.75" thickBot="1" x14ac:dyDescent="0.3">
      <c r="A460" s="2"/>
      <c r="C460" s="91" t="s">
        <v>310</v>
      </c>
      <c r="D460" s="100">
        <v>2022</v>
      </c>
      <c r="E460" s="5" t="s">
        <v>110</v>
      </c>
      <c r="F460" s="5" t="s">
        <v>112</v>
      </c>
      <c r="G460" s="92" t="s">
        <v>75</v>
      </c>
      <c r="H460" s="93"/>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row>
    <row r="461" spans="1:49" ht="45.75" thickBot="1" x14ac:dyDescent="0.3">
      <c r="A461" s="2"/>
      <c r="C461" s="91" t="s">
        <v>310</v>
      </c>
      <c r="D461" s="100">
        <v>2022</v>
      </c>
      <c r="E461" s="5" t="s">
        <v>110</v>
      </c>
      <c r="F461" s="5" t="s">
        <v>113</v>
      </c>
      <c r="G461" s="92" t="s">
        <v>158</v>
      </c>
      <c r="H461" s="93"/>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row>
    <row r="462" spans="1:49" ht="45.75" thickBot="1" x14ac:dyDescent="0.3">
      <c r="A462" s="2"/>
      <c r="C462" s="91" t="s">
        <v>310</v>
      </c>
      <c r="D462" s="100">
        <v>2022</v>
      </c>
      <c r="E462" s="5" t="s">
        <v>110</v>
      </c>
      <c r="F462" s="5" t="s">
        <v>114</v>
      </c>
      <c r="G462" s="92" t="s">
        <v>75</v>
      </c>
      <c r="H462" s="93"/>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row>
    <row r="463" spans="1:49" ht="45.75" thickBot="1" x14ac:dyDescent="0.3">
      <c r="A463" s="2"/>
      <c r="C463" s="91" t="s">
        <v>310</v>
      </c>
      <c r="D463" s="100">
        <v>2022</v>
      </c>
      <c r="E463" s="5" t="s">
        <v>110</v>
      </c>
      <c r="F463" s="5" t="s">
        <v>115</v>
      </c>
      <c r="G463" s="92" t="s">
        <v>75</v>
      </c>
      <c r="H463" s="93"/>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row>
    <row r="464" spans="1:49" ht="45.75" thickBot="1" x14ac:dyDescent="0.3">
      <c r="A464" s="2"/>
      <c r="C464" s="91" t="s">
        <v>310</v>
      </c>
      <c r="D464" s="100">
        <v>2022</v>
      </c>
      <c r="E464" s="5" t="s">
        <v>110</v>
      </c>
      <c r="F464" s="5" t="s">
        <v>116</v>
      </c>
      <c r="G464" s="92" t="s">
        <v>75</v>
      </c>
      <c r="H464" s="93"/>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row>
    <row r="465" spans="1:49" ht="15.75" thickBot="1" x14ac:dyDescent="0.3">
      <c r="A465" s="2"/>
      <c r="C465" s="91" t="s">
        <v>310</v>
      </c>
      <c r="D465" s="100">
        <v>2022</v>
      </c>
      <c r="E465" s="5" t="s">
        <v>85</v>
      </c>
      <c r="F465" s="5" t="s">
        <v>117</v>
      </c>
      <c r="G465" s="92" t="s">
        <v>158</v>
      </c>
      <c r="H465" s="93"/>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row>
    <row r="466" spans="1:49" ht="30.75" thickBot="1" x14ac:dyDescent="0.3">
      <c r="A466" s="2"/>
      <c r="C466" s="91" t="s">
        <v>310</v>
      </c>
      <c r="D466" s="100">
        <v>2022</v>
      </c>
      <c r="E466" s="5" t="s">
        <v>85</v>
      </c>
      <c r="F466" s="5" t="s">
        <v>118</v>
      </c>
      <c r="G466" s="92" t="s">
        <v>158</v>
      </c>
      <c r="H466" s="93"/>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row>
    <row r="467" spans="1:49" ht="15.75" thickBot="1" x14ac:dyDescent="0.3">
      <c r="A467" s="2"/>
      <c r="C467" s="91" t="s">
        <v>310</v>
      </c>
      <c r="D467" s="100">
        <v>2022</v>
      </c>
      <c r="E467" s="5" t="s">
        <v>85</v>
      </c>
      <c r="F467" s="5" t="s">
        <v>87</v>
      </c>
      <c r="G467" s="92" t="s">
        <v>75</v>
      </c>
      <c r="H467" s="93"/>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row>
    <row r="468" spans="1:49" ht="15.75" thickBot="1" x14ac:dyDescent="0.3">
      <c r="A468" s="2"/>
      <c r="C468" s="91" t="s">
        <v>310</v>
      </c>
      <c r="D468" s="100">
        <v>2022</v>
      </c>
      <c r="E468" s="5" t="s">
        <v>85</v>
      </c>
      <c r="F468" s="5" t="s">
        <v>119</v>
      </c>
      <c r="G468" s="92" t="s">
        <v>158</v>
      </c>
      <c r="H468" s="93"/>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row>
    <row r="469" spans="1:49" ht="15.75" thickBot="1" x14ac:dyDescent="0.3">
      <c r="A469" s="2"/>
      <c r="C469" s="91" t="s">
        <v>310</v>
      </c>
      <c r="D469" s="100">
        <v>2022</v>
      </c>
      <c r="E469" s="5" t="s">
        <v>85</v>
      </c>
      <c r="F469" s="5" t="s">
        <v>120</v>
      </c>
      <c r="G469" s="92" t="s">
        <v>158</v>
      </c>
      <c r="H469" s="93"/>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row>
    <row r="470" spans="1:49" ht="15.75" thickBot="1" x14ac:dyDescent="0.3">
      <c r="A470" s="2"/>
      <c r="C470" s="91" t="s">
        <v>310</v>
      </c>
      <c r="D470" s="100">
        <v>2022</v>
      </c>
      <c r="E470" s="5" t="s">
        <v>85</v>
      </c>
      <c r="F470" s="5" t="s">
        <v>121</v>
      </c>
      <c r="G470" s="92" t="s">
        <v>75</v>
      </c>
      <c r="H470" s="93"/>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row>
    <row r="471" spans="1:49" ht="45.75" thickBot="1" x14ac:dyDescent="0.3">
      <c r="A471" s="2"/>
      <c r="C471" s="91" t="s">
        <v>310</v>
      </c>
      <c r="D471" s="100">
        <v>2022</v>
      </c>
      <c r="E471" s="5" t="s">
        <v>92</v>
      </c>
      <c r="F471" s="5" t="s">
        <v>122</v>
      </c>
      <c r="G471" s="92" t="s">
        <v>158</v>
      </c>
      <c r="H471" s="93"/>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row>
    <row r="472" spans="1:49" ht="30.75" thickBot="1" x14ac:dyDescent="0.3">
      <c r="A472" s="2"/>
      <c r="C472" s="91" t="s">
        <v>310</v>
      </c>
      <c r="D472" s="100">
        <v>2022</v>
      </c>
      <c r="E472" s="5" t="s">
        <v>92</v>
      </c>
      <c r="F472" s="5" t="s">
        <v>123</v>
      </c>
      <c r="G472" s="92" t="s">
        <v>158</v>
      </c>
      <c r="H472" s="93"/>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row>
    <row r="473" spans="1:49" ht="15.75" thickBot="1" x14ac:dyDescent="0.3">
      <c r="A473" s="2"/>
      <c r="C473" s="91" t="s">
        <v>310</v>
      </c>
      <c r="D473" s="100">
        <v>2022</v>
      </c>
      <c r="E473" s="5" t="s">
        <v>92</v>
      </c>
      <c r="F473" s="5" t="s">
        <v>124</v>
      </c>
      <c r="G473" s="92" t="s">
        <v>75</v>
      </c>
      <c r="H473" s="93"/>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row>
    <row r="474" spans="1:49" ht="60.75" thickBot="1" x14ac:dyDescent="0.3">
      <c r="A474" s="2"/>
      <c r="C474" s="91" t="s">
        <v>310</v>
      </c>
      <c r="D474" s="100">
        <v>2022</v>
      </c>
      <c r="E474" s="5" t="s">
        <v>96</v>
      </c>
      <c r="F474" s="5" t="s">
        <v>125</v>
      </c>
      <c r="G474" s="92" t="s">
        <v>158</v>
      </c>
      <c r="H474" s="93"/>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row>
    <row r="475" spans="1:49" ht="60.75" thickBot="1" x14ac:dyDescent="0.3">
      <c r="A475" s="2"/>
      <c r="C475" s="91" t="s">
        <v>310</v>
      </c>
      <c r="D475" s="100">
        <v>2022</v>
      </c>
      <c r="E475" s="5" t="s">
        <v>96</v>
      </c>
      <c r="F475" s="5" t="s">
        <v>98</v>
      </c>
      <c r="G475" s="92" t="s">
        <v>158</v>
      </c>
      <c r="H475" s="93"/>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row>
    <row r="476" spans="1:49" ht="60.75" thickBot="1" x14ac:dyDescent="0.3">
      <c r="A476" s="2"/>
      <c r="C476" s="91" t="s">
        <v>310</v>
      </c>
      <c r="D476" s="100">
        <v>2022</v>
      </c>
      <c r="E476" s="5" t="s">
        <v>96</v>
      </c>
      <c r="F476" s="5" t="s">
        <v>126</v>
      </c>
      <c r="G476" s="92" t="s">
        <v>75</v>
      </c>
      <c r="H476" s="93"/>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row>
    <row r="477" spans="1:49" ht="30.75" thickBot="1" x14ac:dyDescent="0.3">
      <c r="A477" s="2"/>
      <c r="C477" s="91" t="s">
        <v>310</v>
      </c>
      <c r="D477" s="100">
        <v>2022</v>
      </c>
      <c r="E477" s="5" t="s">
        <v>127</v>
      </c>
      <c r="F477" s="5" t="s">
        <v>128</v>
      </c>
      <c r="G477" s="92" t="s">
        <v>75</v>
      </c>
      <c r="H477" s="93"/>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row>
    <row r="478" spans="1:49" ht="30.75" thickBot="1" x14ac:dyDescent="0.3">
      <c r="A478" s="2"/>
      <c r="C478" s="91" t="s">
        <v>310</v>
      </c>
      <c r="D478" s="100">
        <v>2022</v>
      </c>
      <c r="E478" s="5" t="s">
        <v>127</v>
      </c>
      <c r="F478" s="5" t="s">
        <v>129</v>
      </c>
      <c r="G478" s="92" t="s">
        <v>75</v>
      </c>
      <c r="H478" s="93"/>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row>
    <row r="479" spans="1:49" ht="30.75" thickBot="1" x14ac:dyDescent="0.3">
      <c r="A479" s="2"/>
      <c r="C479" s="91" t="s">
        <v>310</v>
      </c>
      <c r="D479" s="100">
        <v>2022</v>
      </c>
      <c r="E479" s="5" t="s">
        <v>127</v>
      </c>
      <c r="F479" s="5" t="s">
        <v>130</v>
      </c>
      <c r="G479" s="92" t="s">
        <v>75</v>
      </c>
      <c r="H479" s="93"/>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row>
    <row r="480" spans="1:49" ht="30.75" thickBot="1" x14ac:dyDescent="0.3">
      <c r="A480" s="2"/>
      <c r="C480" s="95" t="s">
        <v>311</v>
      </c>
      <c r="D480" s="95" t="s">
        <v>322</v>
      </c>
      <c r="E480" s="5" t="s">
        <v>73</v>
      </c>
      <c r="F480" s="5" t="s">
        <v>108</v>
      </c>
      <c r="G480" s="92" t="s">
        <v>158</v>
      </c>
      <c r="H480" s="93"/>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row>
    <row r="481" spans="1:49" ht="30.75" thickBot="1" x14ac:dyDescent="0.3">
      <c r="A481" s="2"/>
      <c r="C481" s="95" t="s">
        <v>311</v>
      </c>
      <c r="D481" s="95" t="s">
        <v>322</v>
      </c>
      <c r="E481" s="5" t="s">
        <v>73</v>
      </c>
      <c r="F481" s="5" t="s">
        <v>109</v>
      </c>
      <c r="G481" s="92" t="s">
        <v>158</v>
      </c>
      <c r="H481" s="93"/>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row>
    <row r="482" spans="1:49" ht="45.75" thickBot="1" x14ac:dyDescent="0.3">
      <c r="A482" s="2"/>
      <c r="C482" s="95" t="s">
        <v>311</v>
      </c>
      <c r="D482" s="95" t="s">
        <v>322</v>
      </c>
      <c r="E482" s="5" t="s">
        <v>110</v>
      </c>
      <c r="F482" s="5" t="s">
        <v>111</v>
      </c>
      <c r="G482" s="92" t="s">
        <v>158</v>
      </c>
      <c r="H482" s="93"/>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row>
    <row r="483" spans="1:49" ht="45.75" thickBot="1" x14ac:dyDescent="0.3">
      <c r="A483" s="2"/>
      <c r="C483" s="95" t="s">
        <v>311</v>
      </c>
      <c r="D483" s="95" t="s">
        <v>322</v>
      </c>
      <c r="E483" s="5" t="s">
        <v>110</v>
      </c>
      <c r="F483" s="5" t="s">
        <v>112</v>
      </c>
      <c r="G483" s="92" t="s">
        <v>158</v>
      </c>
      <c r="H483" s="93"/>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row>
    <row r="484" spans="1:49" ht="45.75" thickBot="1" x14ac:dyDescent="0.3">
      <c r="A484" s="2"/>
      <c r="C484" s="95" t="s">
        <v>311</v>
      </c>
      <c r="D484" s="95" t="s">
        <v>322</v>
      </c>
      <c r="E484" s="5" t="s">
        <v>110</v>
      </c>
      <c r="F484" s="5" t="s">
        <v>113</v>
      </c>
      <c r="G484" s="92" t="s">
        <v>75</v>
      </c>
      <c r="H484" s="93" t="s">
        <v>497</v>
      </c>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row>
    <row r="485" spans="1:49" ht="45.75" thickBot="1" x14ac:dyDescent="0.3">
      <c r="A485" s="2"/>
      <c r="C485" s="95" t="s">
        <v>311</v>
      </c>
      <c r="D485" s="95" t="s">
        <v>322</v>
      </c>
      <c r="E485" s="5" t="s">
        <v>110</v>
      </c>
      <c r="F485" s="5" t="s">
        <v>114</v>
      </c>
      <c r="G485" s="92" t="s">
        <v>75</v>
      </c>
      <c r="H485" s="93" t="s">
        <v>498</v>
      </c>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row>
    <row r="486" spans="1:49" ht="45.75" thickBot="1" x14ac:dyDescent="0.3">
      <c r="A486" s="2"/>
      <c r="C486" s="95" t="s">
        <v>311</v>
      </c>
      <c r="D486" s="95" t="s">
        <v>322</v>
      </c>
      <c r="E486" s="5" t="s">
        <v>110</v>
      </c>
      <c r="F486" s="5" t="s">
        <v>115</v>
      </c>
      <c r="G486" s="92" t="s">
        <v>75</v>
      </c>
      <c r="H486" s="93" t="s">
        <v>499</v>
      </c>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row>
    <row r="487" spans="1:49" ht="45.75" thickBot="1" x14ac:dyDescent="0.3">
      <c r="A487" s="2"/>
      <c r="C487" s="95" t="s">
        <v>311</v>
      </c>
      <c r="D487" s="95" t="s">
        <v>322</v>
      </c>
      <c r="E487" s="5" t="s">
        <v>110</v>
      </c>
      <c r="F487" s="5" t="s">
        <v>116</v>
      </c>
      <c r="G487" s="92" t="s">
        <v>158</v>
      </c>
      <c r="H487" s="93"/>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row>
    <row r="488" spans="1:49" ht="15.75" thickBot="1" x14ac:dyDescent="0.3">
      <c r="A488" s="2"/>
      <c r="C488" s="95" t="s">
        <v>311</v>
      </c>
      <c r="D488" s="95" t="s">
        <v>322</v>
      </c>
      <c r="E488" s="5" t="s">
        <v>85</v>
      </c>
      <c r="F488" s="5" t="s">
        <v>117</v>
      </c>
      <c r="G488" s="92" t="s">
        <v>158</v>
      </c>
      <c r="H488" s="93"/>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row>
    <row r="489" spans="1:49" ht="30.75" thickBot="1" x14ac:dyDescent="0.3">
      <c r="A489" s="2"/>
      <c r="C489" s="95" t="s">
        <v>311</v>
      </c>
      <c r="D489" s="95" t="s">
        <v>322</v>
      </c>
      <c r="E489" s="5" t="s">
        <v>85</v>
      </c>
      <c r="F489" s="5" t="s">
        <v>118</v>
      </c>
      <c r="G489" s="92" t="s">
        <v>158</v>
      </c>
      <c r="H489" s="93"/>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row>
    <row r="490" spans="1:49" ht="15.75" thickBot="1" x14ac:dyDescent="0.3">
      <c r="A490" s="2"/>
      <c r="C490" s="95" t="s">
        <v>311</v>
      </c>
      <c r="D490" s="95" t="s">
        <v>322</v>
      </c>
      <c r="E490" s="5" t="s">
        <v>85</v>
      </c>
      <c r="F490" s="5" t="s">
        <v>87</v>
      </c>
      <c r="G490" s="92" t="s">
        <v>158</v>
      </c>
      <c r="H490" s="93"/>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row>
    <row r="491" spans="1:49" ht="15.75" thickBot="1" x14ac:dyDescent="0.3">
      <c r="A491" s="2"/>
      <c r="C491" s="95" t="s">
        <v>311</v>
      </c>
      <c r="D491" s="95" t="s">
        <v>322</v>
      </c>
      <c r="E491" s="5" t="s">
        <v>85</v>
      </c>
      <c r="F491" s="5" t="s">
        <v>119</v>
      </c>
      <c r="G491" s="92" t="s">
        <v>158</v>
      </c>
      <c r="H491" s="93"/>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row>
    <row r="492" spans="1:49" ht="15.75" thickBot="1" x14ac:dyDescent="0.3">
      <c r="A492" s="2"/>
      <c r="C492" s="95" t="s">
        <v>311</v>
      </c>
      <c r="D492" s="95" t="s">
        <v>322</v>
      </c>
      <c r="E492" s="5" t="s">
        <v>85</v>
      </c>
      <c r="F492" s="5" t="s">
        <v>120</v>
      </c>
      <c r="G492" s="92" t="s">
        <v>75</v>
      </c>
      <c r="H492" s="93" t="s">
        <v>497</v>
      </c>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row>
    <row r="493" spans="1:49" ht="15.75" thickBot="1" x14ac:dyDescent="0.3">
      <c r="A493" s="2"/>
      <c r="C493" s="95" t="s">
        <v>311</v>
      </c>
      <c r="D493" s="95" t="s">
        <v>322</v>
      </c>
      <c r="E493" s="5" t="s">
        <v>85</v>
      </c>
      <c r="F493" s="5" t="s">
        <v>121</v>
      </c>
      <c r="G493" s="92" t="s">
        <v>158</v>
      </c>
      <c r="H493" s="93"/>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row>
    <row r="494" spans="1:49" ht="45.75" thickBot="1" x14ac:dyDescent="0.3">
      <c r="A494" s="2"/>
      <c r="C494" s="95" t="s">
        <v>311</v>
      </c>
      <c r="D494" s="95" t="s">
        <v>322</v>
      </c>
      <c r="E494" s="5" t="s">
        <v>92</v>
      </c>
      <c r="F494" s="5" t="s">
        <v>122</v>
      </c>
      <c r="G494" s="92" t="s">
        <v>158</v>
      </c>
      <c r="H494" s="93"/>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row>
    <row r="495" spans="1:49" ht="30.75" thickBot="1" x14ac:dyDescent="0.3">
      <c r="A495" s="2"/>
      <c r="C495" s="95" t="s">
        <v>311</v>
      </c>
      <c r="D495" s="95" t="s">
        <v>322</v>
      </c>
      <c r="E495" s="5" t="s">
        <v>92</v>
      </c>
      <c r="F495" s="5" t="s">
        <v>123</v>
      </c>
      <c r="G495" s="92" t="s">
        <v>158</v>
      </c>
      <c r="H495" s="93"/>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row>
    <row r="496" spans="1:49" ht="30.75" thickBot="1" x14ac:dyDescent="0.3">
      <c r="A496" s="2"/>
      <c r="C496" s="95" t="s">
        <v>311</v>
      </c>
      <c r="D496" s="95" t="s">
        <v>322</v>
      </c>
      <c r="E496" s="5" t="s">
        <v>92</v>
      </c>
      <c r="F496" s="5" t="s">
        <v>124</v>
      </c>
      <c r="G496" s="92" t="s">
        <v>75</v>
      </c>
      <c r="H496" s="93" t="s">
        <v>500</v>
      </c>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row>
    <row r="497" spans="1:49" ht="60.75" thickBot="1" x14ac:dyDescent="0.3">
      <c r="A497" s="2"/>
      <c r="C497" s="95" t="s">
        <v>311</v>
      </c>
      <c r="D497" s="95" t="s">
        <v>322</v>
      </c>
      <c r="E497" s="5" t="s">
        <v>96</v>
      </c>
      <c r="F497" s="5" t="s">
        <v>125</v>
      </c>
      <c r="G497" s="92" t="s">
        <v>158</v>
      </c>
      <c r="H497" s="93"/>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row>
    <row r="498" spans="1:49" ht="60.75" thickBot="1" x14ac:dyDescent="0.3">
      <c r="A498" s="2"/>
      <c r="C498" s="95" t="s">
        <v>311</v>
      </c>
      <c r="D498" s="95" t="s">
        <v>322</v>
      </c>
      <c r="E498" s="5" t="s">
        <v>96</v>
      </c>
      <c r="F498" s="5" t="s">
        <v>98</v>
      </c>
      <c r="G498" s="92" t="s">
        <v>158</v>
      </c>
      <c r="H498" s="93"/>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row>
    <row r="499" spans="1:49" ht="60.75" thickBot="1" x14ac:dyDescent="0.3">
      <c r="A499" s="2"/>
      <c r="C499" s="95" t="s">
        <v>311</v>
      </c>
      <c r="D499" s="95" t="s">
        <v>322</v>
      </c>
      <c r="E499" s="5" t="s">
        <v>96</v>
      </c>
      <c r="F499" s="5" t="s">
        <v>126</v>
      </c>
      <c r="G499" s="92" t="s">
        <v>158</v>
      </c>
      <c r="H499" s="93"/>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row>
    <row r="500" spans="1:49" ht="30.75" thickBot="1" x14ac:dyDescent="0.3">
      <c r="A500" s="2"/>
      <c r="C500" s="95" t="s">
        <v>311</v>
      </c>
      <c r="D500" s="95" t="s">
        <v>322</v>
      </c>
      <c r="E500" s="5" t="s">
        <v>127</v>
      </c>
      <c r="F500" s="5" t="s">
        <v>128</v>
      </c>
      <c r="G500" s="92" t="s">
        <v>75</v>
      </c>
      <c r="H500" s="93" t="s">
        <v>501</v>
      </c>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row>
    <row r="501" spans="1:49" ht="30.75" thickBot="1" x14ac:dyDescent="0.3">
      <c r="A501" s="2"/>
      <c r="C501" s="95" t="s">
        <v>311</v>
      </c>
      <c r="D501" s="95" t="s">
        <v>322</v>
      </c>
      <c r="E501" s="5" t="s">
        <v>127</v>
      </c>
      <c r="F501" s="5" t="s">
        <v>129</v>
      </c>
      <c r="G501" s="92" t="s">
        <v>75</v>
      </c>
      <c r="H501" s="93" t="s">
        <v>502</v>
      </c>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row>
    <row r="502" spans="1:49" ht="30.75" thickBot="1" x14ac:dyDescent="0.3">
      <c r="A502" s="2"/>
      <c r="C502" s="95" t="s">
        <v>311</v>
      </c>
      <c r="D502" s="95" t="s">
        <v>322</v>
      </c>
      <c r="E502" s="5" t="s">
        <v>127</v>
      </c>
      <c r="F502" s="5" t="s">
        <v>130</v>
      </c>
      <c r="G502" s="92" t="s">
        <v>158</v>
      </c>
      <c r="H502" s="93"/>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row>
    <row r="503" spans="1:49" ht="45.75" thickBot="1" x14ac:dyDescent="0.3">
      <c r="A503" s="2"/>
      <c r="C503" s="98" t="s">
        <v>312</v>
      </c>
      <c r="D503" s="107">
        <v>2022</v>
      </c>
      <c r="E503" s="89" t="s">
        <v>73</v>
      </c>
      <c r="F503" s="89" t="s">
        <v>108</v>
      </c>
      <c r="G503" s="87" t="s">
        <v>75</v>
      </c>
      <c r="H503" s="87" t="s">
        <v>503</v>
      </c>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row>
    <row r="504" spans="1:49" ht="30.75" thickBot="1" x14ac:dyDescent="0.3">
      <c r="A504" s="2"/>
      <c r="C504" s="98" t="s">
        <v>312</v>
      </c>
      <c r="D504" s="107">
        <v>2022</v>
      </c>
      <c r="E504" s="89" t="s">
        <v>73</v>
      </c>
      <c r="F504" s="89" t="s">
        <v>109</v>
      </c>
      <c r="G504" s="87" t="s">
        <v>158</v>
      </c>
      <c r="H504" s="87"/>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row>
    <row r="505" spans="1:49" ht="45.75" thickBot="1" x14ac:dyDescent="0.3">
      <c r="A505" s="2"/>
      <c r="C505" s="98" t="s">
        <v>312</v>
      </c>
      <c r="D505" s="107">
        <v>2022</v>
      </c>
      <c r="E505" s="89" t="s">
        <v>110</v>
      </c>
      <c r="F505" s="89" t="s">
        <v>111</v>
      </c>
      <c r="G505" s="87" t="s">
        <v>75</v>
      </c>
      <c r="H505" s="87" t="s">
        <v>503</v>
      </c>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row>
    <row r="506" spans="1:49" ht="45.75" thickBot="1" x14ac:dyDescent="0.3">
      <c r="A506" s="2"/>
      <c r="C506" s="98" t="s">
        <v>312</v>
      </c>
      <c r="D506" s="107">
        <v>2022</v>
      </c>
      <c r="E506" s="89" t="s">
        <v>110</v>
      </c>
      <c r="F506" s="89" t="s">
        <v>112</v>
      </c>
      <c r="G506" s="87" t="s">
        <v>75</v>
      </c>
      <c r="H506" s="90" t="s">
        <v>503</v>
      </c>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row>
    <row r="507" spans="1:49" ht="45.75" thickBot="1" x14ac:dyDescent="0.3">
      <c r="A507" s="2"/>
      <c r="C507" s="98" t="s">
        <v>312</v>
      </c>
      <c r="D507" s="107">
        <v>2022</v>
      </c>
      <c r="E507" s="89" t="s">
        <v>110</v>
      </c>
      <c r="F507" s="89" t="s">
        <v>113</v>
      </c>
      <c r="G507" s="87" t="s">
        <v>158</v>
      </c>
      <c r="H507" s="90"/>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row>
    <row r="508" spans="1:49" ht="45.75" thickBot="1" x14ac:dyDescent="0.3">
      <c r="A508" s="2"/>
      <c r="C508" s="98" t="s">
        <v>312</v>
      </c>
      <c r="D508" s="107">
        <v>2022</v>
      </c>
      <c r="E508" s="89" t="s">
        <v>110</v>
      </c>
      <c r="F508" s="89" t="s">
        <v>114</v>
      </c>
      <c r="G508" s="87" t="s">
        <v>158</v>
      </c>
      <c r="H508" s="90"/>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row>
    <row r="509" spans="1:49" ht="45.75" thickBot="1" x14ac:dyDescent="0.3">
      <c r="A509" s="2"/>
      <c r="C509" s="98" t="s">
        <v>312</v>
      </c>
      <c r="D509" s="107">
        <v>2022</v>
      </c>
      <c r="E509" s="89" t="s">
        <v>110</v>
      </c>
      <c r="F509" s="89" t="s">
        <v>115</v>
      </c>
      <c r="G509" s="87" t="s">
        <v>75</v>
      </c>
      <c r="H509" s="90" t="s">
        <v>504</v>
      </c>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row>
    <row r="510" spans="1:49" ht="45.75" thickBot="1" x14ac:dyDescent="0.3">
      <c r="A510" s="2"/>
      <c r="C510" s="98" t="s">
        <v>312</v>
      </c>
      <c r="D510" s="107">
        <v>2022</v>
      </c>
      <c r="E510" s="89" t="s">
        <v>110</v>
      </c>
      <c r="F510" s="89" t="s">
        <v>116</v>
      </c>
      <c r="G510" s="87" t="s">
        <v>158</v>
      </c>
      <c r="H510" s="90"/>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row>
    <row r="511" spans="1:49" ht="15.75" thickBot="1" x14ac:dyDescent="0.3">
      <c r="A511" s="2"/>
      <c r="C511" s="98" t="s">
        <v>312</v>
      </c>
      <c r="D511" s="107">
        <v>2022</v>
      </c>
      <c r="E511" s="89" t="s">
        <v>85</v>
      </c>
      <c r="F511" s="89" t="s">
        <v>117</v>
      </c>
      <c r="G511" s="87" t="s">
        <v>158</v>
      </c>
      <c r="H511" s="90"/>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row>
    <row r="512" spans="1:49" ht="30.75" thickBot="1" x14ac:dyDescent="0.3">
      <c r="A512" s="2"/>
      <c r="C512" s="98" t="s">
        <v>312</v>
      </c>
      <c r="D512" s="107">
        <v>2022</v>
      </c>
      <c r="E512" s="89" t="s">
        <v>85</v>
      </c>
      <c r="F512" s="89" t="s">
        <v>118</v>
      </c>
      <c r="G512" s="87" t="s">
        <v>158</v>
      </c>
      <c r="H512" s="90"/>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row>
    <row r="513" spans="1:49" ht="15.75" thickBot="1" x14ac:dyDescent="0.3">
      <c r="A513" s="2"/>
      <c r="C513" s="98" t="s">
        <v>312</v>
      </c>
      <c r="D513" s="107">
        <v>2022</v>
      </c>
      <c r="E513" s="89" t="s">
        <v>85</v>
      </c>
      <c r="F513" s="89" t="s">
        <v>87</v>
      </c>
      <c r="G513" s="87" t="s">
        <v>158</v>
      </c>
      <c r="H513" s="90"/>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row>
    <row r="514" spans="1:49" ht="15.75" thickBot="1" x14ac:dyDescent="0.3">
      <c r="A514" s="2"/>
      <c r="C514" s="98" t="s">
        <v>312</v>
      </c>
      <c r="D514" s="107">
        <v>2022</v>
      </c>
      <c r="E514" s="89" t="s">
        <v>85</v>
      </c>
      <c r="F514" s="89" t="s">
        <v>119</v>
      </c>
      <c r="G514" s="87" t="s">
        <v>158</v>
      </c>
      <c r="H514" s="90"/>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row>
    <row r="515" spans="1:49" ht="45.75" thickBot="1" x14ac:dyDescent="0.3">
      <c r="A515" s="2"/>
      <c r="C515" s="98" t="s">
        <v>312</v>
      </c>
      <c r="D515" s="107">
        <v>2022</v>
      </c>
      <c r="E515" s="89" t="s">
        <v>85</v>
      </c>
      <c r="F515" s="89" t="s">
        <v>120</v>
      </c>
      <c r="G515" s="87" t="s">
        <v>75</v>
      </c>
      <c r="H515" s="90" t="s">
        <v>504</v>
      </c>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row>
    <row r="516" spans="1:49" ht="30.75" thickBot="1" x14ac:dyDescent="0.3">
      <c r="A516" s="2"/>
      <c r="C516" s="98" t="s">
        <v>312</v>
      </c>
      <c r="D516" s="107">
        <v>2022</v>
      </c>
      <c r="E516" s="89" t="s">
        <v>85</v>
      </c>
      <c r="F516" s="89" t="s">
        <v>121</v>
      </c>
      <c r="G516" s="87" t="s">
        <v>75</v>
      </c>
      <c r="H516" s="90" t="s">
        <v>505</v>
      </c>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row>
    <row r="517" spans="1:49" ht="45.75" thickBot="1" x14ac:dyDescent="0.3">
      <c r="A517" s="2"/>
      <c r="C517" s="98" t="s">
        <v>312</v>
      </c>
      <c r="D517" s="107">
        <v>2022</v>
      </c>
      <c r="E517" s="89" t="s">
        <v>92</v>
      </c>
      <c r="F517" s="89" t="s">
        <v>122</v>
      </c>
      <c r="G517" s="87" t="s">
        <v>158</v>
      </c>
      <c r="H517" s="90"/>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row>
    <row r="518" spans="1:49" ht="30.75" thickBot="1" x14ac:dyDescent="0.3">
      <c r="A518" s="2"/>
      <c r="C518" s="98" t="s">
        <v>312</v>
      </c>
      <c r="D518" s="107">
        <v>2022</v>
      </c>
      <c r="E518" s="89" t="s">
        <v>92</v>
      </c>
      <c r="F518" s="89" t="s">
        <v>123</v>
      </c>
      <c r="G518" s="87" t="s">
        <v>158</v>
      </c>
      <c r="H518" s="90"/>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row>
    <row r="519" spans="1:49" ht="45.75" thickBot="1" x14ac:dyDescent="0.3">
      <c r="A519" s="2"/>
      <c r="C519" s="98" t="s">
        <v>312</v>
      </c>
      <c r="D519" s="107">
        <v>2022</v>
      </c>
      <c r="E519" s="89" t="s">
        <v>92</v>
      </c>
      <c r="F519" s="89" t="s">
        <v>124</v>
      </c>
      <c r="G519" s="87" t="s">
        <v>75</v>
      </c>
      <c r="H519" s="90" t="s">
        <v>503</v>
      </c>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row>
    <row r="520" spans="1:49" ht="60.75" thickBot="1" x14ac:dyDescent="0.3">
      <c r="A520" s="2"/>
      <c r="C520" s="98" t="s">
        <v>312</v>
      </c>
      <c r="D520" s="107">
        <v>2022</v>
      </c>
      <c r="E520" s="89" t="s">
        <v>96</v>
      </c>
      <c r="F520" s="89" t="s">
        <v>125</v>
      </c>
      <c r="G520" s="87" t="s">
        <v>158</v>
      </c>
      <c r="H520" s="90"/>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row>
    <row r="521" spans="1:49" ht="60.75" thickBot="1" x14ac:dyDescent="0.3">
      <c r="A521" s="2"/>
      <c r="C521" s="98" t="s">
        <v>312</v>
      </c>
      <c r="D521" s="107">
        <v>2022</v>
      </c>
      <c r="E521" s="89" t="s">
        <v>96</v>
      </c>
      <c r="F521" s="89" t="s">
        <v>98</v>
      </c>
      <c r="G521" s="87" t="s">
        <v>158</v>
      </c>
      <c r="H521" s="90"/>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row>
    <row r="522" spans="1:49" ht="60.75" thickBot="1" x14ac:dyDescent="0.3">
      <c r="A522" s="2"/>
      <c r="C522" s="98" t="s">
        <v>312</v>
      </c>
      <c r="D522" s="107">
        <v>2022</v>
      </c>
      <c r="E522" s="89" t="s">
        <v>96</v>
      </c>
      <c r="F522" s="89" t="s">
        <v>126</v>
      </c>
      <c r="G522" s="87" t="s">
        <v>158</v>
      </c>
      <c r="H522" s="90"/>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row>
    <row r="523" spans="1:49" ht="30.75" thickBot="1" x14ac:dyDescent="0.3">
      <c r="A523" s="2"/>
      <c r="C523" s="98" t="s">
        <v>312</v>
      </c>
      <c r="D523" s="107">
        <v>2022</v>
      </c>
      <c r="E523" s="89" t="s">
        <v>127</v>
      </c>
      <c r="F523" s="89" t="s">
        <v>128</v>
      </c>
      <c r="G523" s="87" t="s">
        <v>75</v>
      </c>
      <c r="H523" s="90" t="s">
        <v>506</v>
      </c>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row>
    <row r="524" spans="1:49" ht="30.75" thickBot="1" x14ac:dyDescent="0.3">
      <c r="A524" s="2"/>
      <c r="C524" s="98" t="s">
        <v>312</v>
      </c>
      <c r="D524" s="107">
        <v>2022</v>
      </c>
      <c r="E524" s="89" t="s">
        <v>127</v>
      </c>
      <c r="F524" s="89" t="s">
        <v>129</v>
      </c>
      <c r="G524" s="87" t="s">
        <v>75</v>
      </c>
      <c r="H524" s="90" t="s">
        <v>506</v>
      </c>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row>
    <row r="525" spans="1:49" ht="30.75" thickBot="1" x14ac:dyDescent="0.3">
      <c r="A525" s="2"/>
      <c r="C525" s="98" t="s">
        <v>312</v>
      </c>
      <c r="D525" s="107">
        <v>2022</v>
      </c>
      <c r="E525" s="89" t="s">
        <v>127</v>
      </c>
      <c r="F525" s="89" t="s">
        <v>130</v>
      </c>
      <c r="G525" s="87" t="s">
        <v>75</v>
      </c>
      <c r="H525" s="90" t="s">
        <v>506</v>
      </c>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row>
    <row r="526" spans="1:49" ht="30.75" thickBot="1" x14ac:dyDescent="0.3">
      <c r="A526" s="2"/>
      <c r="C526" s="91" t="s">
        <v>313</v>
      </c>
      <c r="D526" s="100">
        <v>2022</v>
      </c>
      <c r="E526" s="5" t="s">
        <v>73</v>
      </c>
      <c r="F526" s="5" t="s">
        <v>108</v>
      </c>
      <c r="G526" s="92" t="s">
        <v>75</v>
      </c>
      <c r="H526" s="93" t="s">
        <v>507</v>
      </c>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row>
    <row r="527" spans="1:49" ht="30.75" thickBot="1" x14ac:dyDescent="0.3">
      <c r="A527" s="2"/>
      <c r="C527" s="91" t="s">
        <v>313</v>
      </c>
      <c r="D527" s="100">
        <v>2022</v>
      </c>
      <c r="E527" s="5" t="s">
        <v>73</v>
      </c>
      <c r="F527" s="5" t="s">
        <v>109</v>
      </c>
      <c r="G527" s="92" t="s">
        <v>158</v>
      </c>
      <c r="H527" s="93"/>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row>
    <row r="528" spans="1:49" ht="45.75" thickBot="1" x14ac:dyDescent="0.3">
      <c r="A528" s="2"/>
      <c r="C528" s="91" t="s">
        <v>313</v>
      </c>
      <c r="D528" s="100">
        <v>2022</v>
      </c>
      <c r="E528" s="5" t="s">
        <v>110</v>
      </c>
      <c r="F528" s="5" t="s">
        <v>111</v>
      </c>
      <c r="G528" s="92" t="s">
        <v>158</v>
      </c>
      <c r="H528" s="93"/>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row>
    <row r="529" spans="1:49" ht="45.75" thickBot="1" x14ac:dyDescent="0.3">
      <c r="A529" s="2"/>
      <c r="C529" s="91" t="s">
        <v>313</v>
      </c>
      <c r="D529" s="100">
        <v>2022</v>
      </c>
      <c r="E529" s="5" t="s">
        <v>110</v>
      </c>
      <c r="F529" s="5" t="s">
        <v>112</v>
      </c>
      <c r="G529" s="92" t="s">
        <v>158</v>
      </c>
      <c r="H529" s="93"/>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row>
    <row r="530" spans="1:49" ht="45.75" thickBot="1" x14ac:dyDescent="0.3">
      <c r="A530" s="2"/>
      <c r="C530" s="91" t="s">
        <v>313</v>
      </c>
      <c r="D530" s="100">
        <v>2022</v>
      </c>
      <c r="E530" s="5" t="s">
        <v>110</v>
      </c>
      <c r="F530" s="5" t="s">
        <v>113</v>
      </c>
      <c r="G530" s="92" t="s">
        <v>158</v>
      </c>
      <c r="H530" s="93"/>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row>
    <row r="531" spans="1:49" ht="45.75" thickBot="1" x14ac:dyDescent="0.3">
      <c r="A531" s="2"/>
      <c r="C531" s="91" t="s">
        <v>313</v>
      </c>
      <c r="D531" s="100">
        <v>2022</v>
      </c>
      <c r="E531" s="5" t="s">
        <v>110</v>
      </c>
      <c r="F531" s="5" t="s">
        <v>114</v>
      </c>
      <c r="G531" s="92" t="s">
        <v>158</v>
      </c>
      <c r="H531" s="93"/>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row>
    <row r="532" spans="1:49" ht="45.75" thickBot="1" x14ac:dyDescent="0.3">
      <c r="A532" s="2"/>
      <c r="C532" s="91" t="s">
        <v>313</v>
      </c>
      <c r="D532" s="100">
        <v>2022</v>
      </c>
      <c r="E532" s="5" t="s">
        <v>110</v>
      </c>
      <c r="F532" s="5" t="s">
        <v>115</v>
      </c>
      <c r="G532" s="92" t="s">
        <v>158</v>
      </c>
      <c r="H532" s="93"/>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row>
    <row r="533" spans="1:49" ht="45.75" thickBot="1" x14ac:dyDescent="0.3">
      <c r="A533" s="2"/>
      <c r="C533" s="91" t="s">
        <v>313</v>
      </c>
      <c r="D533" s="100">
        <v>2022</v>
      </c>
      <c r="E533" s="5" t="s">
        <v>110</v>
      </c>
      <c r="F533" s="5" t="s">
        <v>116</v>
      </c>
      <c r="G533" s="92" t="s">
        <v>158</v>
      </c>
      <c r="H533" s="93"/>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row>
    <row r="534" spans="1:49" ht="15.75" thickBot="1" x14ac:dyDescent="0.3">
      <c r="A534" s="2"/>
      <c r="C534" s="91" t="s">
        <v>313</v>
      </c>
      <c r="D534" s="100">
        <v>2022</v>
      </c>
      <c r="E534" s="5" t="s">
        <v>85</v>
      </c>
      <c r="F534" s="5" t="s">
        <v>117</v>
      </c>
      <c r="G534" s="92" t="s">
        <v>158</v>
      </c>
      <c r="H534" s="93"/>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row>
    <row r="535" spans="1:49" ht="30.75" thickBot="1" x14ac:dyDescent="0.3">
      <c r="A535" s="2"/>
      <c r="C535" s="91" t="s">
        <v>313</v>
      </c>
      <c r="D535" s="100">
        <v>2022</v>
      </c>
      <c r="E535" s="5" t="s">
        <v>85</v>
      </c>
      <c r="F535" s="5" t="s">
        <v>118</v>
      </c>
      <c r="G535" s="92" t="s">
        <v>158</v>
      </c>
      <c r="H535" s="93"/>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row>
    <row r="536" spans="1:49" ht="45.75" thickBot="1" x14ac:dyDescent="0.3">
      <c r="A536" s="2"/>
      <c r="C536" s="91" t="s">
        <v>313</v>
      </c>
      <c r="D536" s="100">
        <v>2022</v>
      </c>
      <c r="E536" s="5" t="s">
        <v>85</v>
      </c>
      <c r="F536" s="5" t="s">
        <v>87</v>
      </c>
      <c r="G536" s="92" t="s">
        <v>75</v>
      </c>
      <c r="H536" s="93" t="s">
        <v>508</v>
      </c>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row>
    <row r="537" spans="1:49" ht="15.75" thickBot="1" x14ac:dyDescent="0.3">
      <c r="A537" s="2"/>
      <c r="C537" s="91" t="s">
        <v>313</v>
      </c>
      <c r="D537" s="100">
        <v>2022</v>
      </c>
      <c r="E537" s="5" t="s">
        <v>85</v>
      </c>
      <c r="F537" s="5" t="s">
        <v>119</v>
      </c>
      <c r="G537" s="92" t="s">
        <v>158</v>
      </c>
      <c r="H537" s="93"/>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row>
    <row r="538" spans="1:49" ht="15.75" thickBot="1" x14ac:dyDescent="0.3">
      <c r="A538" s="2"/>
      <c r="C538" s="91" t="s">
        <v>313</v>
      </c>
      <c r="D538" s="100">
        <v>2022</v>
      </c>
      <c r="E538" s="5" t="s">
        <v>85</v>
      </c>
      <c r="F538" s="5" t="s">
        <v>120</v>
      </c>
      <c r="G538" s="92" t="s">
        <v>158</v>
      </c>
      <c r="H538" s="93"/>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row>
    <row r="539" spans="1:49" ht="15.75" thickBot="1" x14ac:dyDescent="0.3">
      <c r="A539" s="2"/>
      <c r="C539" s="91" t="s">
        <v>313</v>
      </c>
      <c r="D539" s="100">
        <v>2022</v>
      </c>
      <c r="E539" s="5" t="s">
        <v>85</v>
      </c>
      <c r="F539" s="5" t="s">
        <v>121</v>
      </c>
      <c r="G539" s="92" t="s">
        <v>158</v>
      </c>
      <c r="H539" s="93"/>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row>
    <row r="540" spans="1:49" ht="45.75" thickBot="1" x14ac:dyDescent="0.3">
      <c r="A540" s="2"/>
      <c r="C540" s="91" t="s">
        <v>313</v>
      </c>
      <c r="D540" s="100">
        <v>2022</v>
      </c>
      <c r="E540" s="5" t="s">
        <v>92</v>
      </c>
      <c r="F540" s="5" t="s">
        <v>122</v>
      </c>
      <c r="G540" s="92" t="s">
        <v>158</v>
      </c>
      <c r="H540" s="93"/>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row>
    <row r="541" spans="1:49" ht="30.75" thickBot="1" x14ac:dyDescent="0.3">
      <c r="A541" s="2"/>
      <c r="C541" s="91" t="s">
        <v>313</v>
      </c>
      <c r="D541" s="100">
        <v>2022</v>
      </c>
      <c r="E541" s="5" t="s">
        <v>92</v>
      </c>
      <c r="F541" s="5" t="s">
        <v>123</v>
      </c>
      <c r="G541" s="92" t="s">
        <v>158</v>
      </c>
      <c r="H541" s="93"/>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row>
    <row r="542" spans="1:49" ht="15.75" thickBot="1" x14ac:dyDescent="0.3">
      <c r="A542" s="2"/>
      <c r="C542" s="91" t="s">
        <v>313</v>
      </c>
      <c r="D542" s="100">
        <v>2022</v>
      </c>
      <c r="E542" s="5" t="s">
        <v>92</v>
      </c>
      <c r="F542" s="5" t="s">
        <v>124</v>
      </c>
      <c r="G542" s="92" t="s">
        <v>158</v>
      </c>
      <c r="H542" s="93"/>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row>
    <row r="543" spans="1:49" ht="60.75" thickBot="1" x14ac:dyDescent="0.3">
      <c r="A543" s="2"/>
      <c r="C543" s="91" t="s">
        <v>313</v>
      </c>
      <c r="D543" s="100">
        <v>2022</v>
      </c>
      <c r="E543" s="5" t="s">
        <v>96</v>
      </c>
      <c r="F543" s="5" t="s">
        <v>125</v>
      </c>
      <c r="G543" s="92" t="s">
        <v>75</v>
      </c>
      <c r="H543" s="93" t="s">
        <v>509</v>
      </c>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row>
    <row r="544" spans="1:49" ht="60.75" thickBot="1" x14ac:dyDescent="0.3">
      <c r="A544" s="2"/>
      <c r="C544" s="91" t="s">
        <v>313</v>
      </c>
      <c r="D544" s="100">
        <v>2022</v>
      </c>
      <c r="E544" s="5" t="s">
        <v>96</v>
      </c>
      <c r="F544" s="5" t="s">
        <v>98</v>
      </c>
      <c r="G544" s="92" t="s">
        <v>158</v>
      </c>
      <c r="H544" s="93"/>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row>
    <row r="545" spans="1:49" ht="60.75" thickBot="1" x14ac:dyDescent="0.3">
      <c r="A545" s="2"/>
      <c r="C545" s="91" t="s">
        <v>313</v>
      </c>
      <c r="D545" s="100">
        <v>2022</v>
      </c>
      <c r="E545" s="5" t="s">
        <v>96</v>
      </c>
      <c r="F545" s="5" t="s">
        <v>126</v>
      </c>
      <c r="G545" s="92" t="s">
        <v>158</v>
      </c>
      <c r="H545" s="93"/>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row>
    <row r="546" spans="1:49" ht="30.75" thickBot="1" x14ac:dyDescent="0.3">
      <c r="A546" s="2"/>
      <c r="C546" s="91" t="s">
        <v>313</v>
      </c>
      <c r="D546" s="100">
        <v>2022</v>
      </c>
      <c r="E546" s="5" t="s">
        <v>127</v>
      </c>
      <c r="F546" s="5" t="s">
        <v>128</v>
      </c>
      <c r="G546" s="92" t="s">
        <v>158</v>
      </c>
      <c r="H546" s="93"/>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row>
    <row r="547" spans="1:49" ht="30.75" thickBot="1" x14ac:dyDescent="0.3">
      <c r="A547" s="2"/>
      <c r="C547" s="91" t="s">
        <v>313</v>
      </c>
      <c r="D547" s="100">
        <v>2022</v>
      </c>
      <c r="E547" s="5" t="s">
        <v>127</v>
      </c>
      <c r="F547" s="5" t="s">
        <v>129</v>
      </c>
      <c r="G547" s="92" t="s">
        <v>158</v>
      </c>
      <c r="H547" s="93"/>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row>
    <row r="548" spans="1:49" ht="30.75" thickBot="1" x14ac:dyDescent="0.3">
      <c r="A548" s="2"/>
      <c r="C548" s="91" t="s">
        <v>313</v>
      </c>
      <c r="D548" s="100">
        <v>2022</v>
      </c>
      <c r="E548" s="5" t="s">
        <v>127</v>
      </c>
      <c r="F548" s="5" t="s">
        <v>130</v>
      </c>
      <c r="G548" s="92" t="s">
        <v>158</v>
      </c>
      <c r="H548" s="93"/>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row>
    <row r="549" spans="1:49" ht="30.75" thickBot="1" x14ac:dyDescent="0.3">
      <c r="A549" s="2"/>
      <c r="C549" s="88" t="s">
        <v>314</v>
      </c>
      <c r="D549" s="88" t="s">
        <v>322</v>
      </c>
      <c r="E549" s="89" t="s">
        <v>73</v>
      </c>
      <c r="F549" s="89" t="s">
        <v>108</v>
      </c>
      <c r="G549" s="87" t="s">
        <v>158</v>
      </c>
      <c r="H549" s="90"/>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row>
    <row r="550" spans="1:49" ht="30.75" thickBot="1" x14ac:dyDescent="0.3">
      <c r="A550" s="2"/>
      <c r="C550" s="88" t="s">
        <v>314</v>
      </c>
      <c r="D550" s="88" t="s">
        <v>322</v>
      </c>
      <c r="E550" s="89" t="s">
        <v>73</v>
      </c>
      <c r="F550" s="89" t="s">
        <v>109</v>
      </c>
      <c r="G550" s="87" t="s">
        <v>158</v>
      </c>
      <c r="H550" s="90"/>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row>
    <row r="551" spans="1:49" ht="45.75" thickBot="1" x14ac:dyDescent="0.3">
      <c r="A551" s="2"/>
      <c r="C551" s="88" t="s">
        <v>314</v>
      </c>
      <c r="D551" s="88" t="s">
        <v>322</v>
      </c>
      <c r="E551" s="89" t="s">
        <v>110</v>
      </c>
      <c r="F551" s="89" t="s">
        <v>111</v>
      </c>
      <c r="G551" s="87" t="s">
        <v>75</v>
      </c>
      <c r="H551" s="90"/>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row>
    <row r="552" spans="1:49" ht="45.75" thickBot="1" x14ac:dyDescent="0.3">
      <c r="A552" s="2"/>
      <c r="C552" s="88" t="s">
        <v>314</v>
      </c>
      <c r="D552" s="88" t="s">
        <v>322</v>
      </c>
      <c r="E552" s="89" t="s">
        <v>110</v>
      </c>
      <c r="F552" s="89" t="s">
        <v>112</v>
      </c>
      <c r="G552" s="87" t="s">
        <v>158</v>
      </c>
      <c r="H552" s="90"/>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row>
    <row r="553" spans="1:49" ht="45.75" thickBot="1" x14ac:dyDescent="0.3">
      <c r="A553" s="2"/>
      <c r="C553" s="88" t="s">
        <v>314</v>
      </c>
      <c r="D553" s="88" t="s">
        <v>322</v>
      </c>
      <c r="E553" s="89" t="s">
        <v>110</v>
      </c>
      <c r="F553" s="89" t="s">
        <v>113</v>
      </c>
      <c r="G553" s="87" t="s">
        <v>75</v>
      </c>
      <c r="H553" s="90"/>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row>
    <row r="554" spans="1:49" ht="45.75" thickBot="1" x14ac:dyDescent="0.3">
      <c r="A554" s="2"/>
      <c r="C554" s="88" t="s">
        <v>314</v>
      </c>
      <c r="D554" s="88" t="s">
        <v>322</v>
      </c>
      <c r="E554" s="89" t="s">
        <v>110</v>
      </c>
      <c r="F554" s="89" t="s">
        <v>114</v>
      </c>
      <c r="G554" s="87" t="s">
        <v>158</v>
      </c>
      <c r="H554" s="90"/>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row>
    <row r="555" spans="1:49" ht="45.75" thickBot="1" x14ac:dyDescent="0.3">
      <c r="A555" s="2"/>
      <c r="C555" s="88" t="s">
        <v>314</v>
      </c>
      <c r="D555" s="88" t="s">
        <v>322</v>
      </c>
      <c r="E555" s="89" t="s">
        <v>110</v>
      </c>
      <c r="F555" s="89" t="s">
        <v>115</v>
      </c>
      <c r="G555" s="87" t="s">
        <v>75</v>
      </c>
      <c r="H555" s="90" t="s">
        <v>510</v>
      </c>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row>
    <row r="556" spans="1:49" ht="45.75" thickBot="1" x14ac:dyDescent="0.3">
      <c r="A556" s="2"/>
      <c r="C556" s="88" t="s">
        <v>314</v>
      </c>
      <c r="D556" s="88" t="s">
        <v>322</v>
      </c>
      <c r="E556" s="89" t="s">
        <v>110</v>
      </c>
      <c r="F556" s="89" t="s">
        <v>116</v>
      </c>
      <c r="G556" s="87" t="s">
        <v>75</v>
      </c>
      <c r="H556" s="90" t="s">
        <v>510</v>
      </c>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row>
    <row r="557" spans="1:49" ht="15.75" thickBot="1" x14ac:dyDescent="0.3">
      <c r="A557" s="2"/>
      <c r="C557" s="88" t="s">
        <v>314</v>
      </c>
      <c r="D557" s="88" t="s">
        <v>322</v>
      </c>
      <c r="E557" s="89" t="s">
        <v>85</v>
      </c>
      <c r="F557" s="89" t="s">
        <v>117</v>
      </c>
      <c r="G557" s="87" t="s">
        <v>75</v>
      </c>
      <c r="H557" s="90" t="s">
        <v>510</v>
      </c>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row>
    <row r="558" spans="1:49" ht="30.75" thickBot="1" x14ac:dyDescent="0.3">
      <c r="A558" s="2"/>
      <c r="C558" s="88" t="s">
        <v>314</v>
      </c>
      <c r="D558" s="88" t="s">
        <v>322</v>
      </c>
      <c r="E558" s="89" t="s">
        <v>85</v>
      </c>
      <c r="F558" s="89" t="s">
        <v>118</v>
      </c>
      <c r="G558" s="87" t="s">
        <v>158</v>
      </c>
      <c r="H558" s="90"/>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row>
    <row r="559" spans="1:49" ht="15.75" thickBot="1" x14ac:dyDescent="0.3">
      <c r="A559" s="2"/>
      <c r="C559" s="88" t="s">
        <v>314</v>
      </c>
      <c r="D559" s="88" t="s">
        <v>322</v>
      </c>
      <c r="E559" s="89" t="s">
        <v>85</v>
      </c>
      <c r="F559" s="89" t="s">
        <v>87</v>
      </c>
      <c r="G559" s="87" t="s">
        <v>158</v>
      </c>
      <c r="H559" s="90"/>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row>
    <row r="560" spans="1:49" ht="15.75" thickBot="1" x14ac:dyDescent="0.3">
      <c r="A560" s="2"/>
      <c r="C560" s="88" t="s">
        <v>314</v>
      </c>
      <c r="D560" s="88" t="s">
        <v>322</v>
      </c>
      <c r="E560" s="89" t="s">
        <v>85</v>
      </c>
      <c r="F560" s="89" t="s">
        <v>119</v>
      </c>
      <c r="G560" s="87" t="s">
        <v>75</v>
      </c>
      <c r="H560" s="90"/>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row>
    <row r="561" spans="1:49" ht="15.75" thickBot="1" x14ac:dyDescent="0.3">
      <c r="A561" s="2"/>
      <c r="C561" s="88" t="s">
        <v>314</v>
      </c>
      <c r="D561" s="88" t="s">
        <v>322</v>
      </c>
      <c r="E561" s="89" t="s">
        <v>85</v>
      </c>
      <c r="F561" s="89" t="s">
        <v>120</v>
      </c>
      <c r="G561" s="87" t="s">
        <v>158</v>
      </c>
      <c r="H561" s="90"/>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row>
    <row r="562" spans="1:49" ht="15.75" thickBot="1" x14ac:dyDescent="0.3">
      <c r="A562" s="2"/>
      <c r="C562" s="88" t="s">
        <v>314</v>
      </c>
      <c r="D562" s="88" t="s">
        <v>322</v>
      </c>
      <c r="E562" s="89" t="s">
        <v>85</v>
      </c>
      <c r="F562" s="89" t="s">
        <v>121</v>
      </c>
      <c r="G562" s="87" t="s">
        <v>158</v>
      </c>
      <c r="H562" s="90"/>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row>
    <row r="563" spans="1:49" ht="45.75" thickBot="1" x14ac:dyDescent="0.3">
      <c r="A563" s="2"/>
      <c r="C563" s="88" t="s">
        <v>314</v>
      </c>
      <c r="D563" s="88" t="s">
        <v>322</v>
      </c>
      <c r="E563" s="89" t="s">
        <v>92</v>
      </c>
      <c r="F563" s="89" t="s">
        <v>122</v>
      </c>
      <c r="G563" s="87" t="s">
        <v>158</v>
      </c>
      <c r="H563" s="90"/>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row>
    <row r="564" spans="1:49" ht="30.75" thickBot="1" x14ac:dyDescent="0.3">
      <c r="A564" s="2"/>
      <c r="C564" s="88" t="s">
        <v>314</v>
      </c>
      <c r="D564" s="88" t="s">
        <v>322</v>
      </c>
      <c r="E564" s="89" t="s">
        <v>92</v>
      </c>
      <c r="F564" s="89" t="s">
        <v>123</v>
      </c>
      <c r="G564" s="87" t="s">
        <v>158</v>
      </c>
      <c r="H564" s="90"/>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row>
    <row r="565" spans="1:49" ht="15.75" thickBot="1" x14ac:dyDescent="0.3">
      <c r="A565" s="2"/>
      <c r="C565" s="88" t="s">
        <v>314</v>
      </c>
      <c r="D565" s="88" t="s">
        <v>322</v>
      </c>
      <c r="E565" s="89" t="s">
        <v>92</v>
      </c>
      <c r="F565" s="89" t="s">
        <v>124</v>
      </c>
      <c r="G565" s="87" t="s">
        <v>158</v>
      </c>
      <c r="H565" s="90"/>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row>
    <row r="566" spans="1:49" ht="60.75" thickBot="1" x14ac:dyDescent="0.3">
      <c r="A566" s="2"/>
      <c r="C566" s="88" t="s">
        <v>314</v>
      </c>
      <c r="D566" s="88" t="s">
        <v>322</v>
      </c>
      <c r="E566" s="89" t="s">
        <v>96</v>
      </c>
      <c r="F566" s="89" t="s">
        <v>125</v>
      </c>
      <c r="G566" s="87" t="s">
        <v>158</v>
      </c>
      <c r="H566" s="90"/>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row>
    <row r="567" spans="1:49" ht="60.75" thickBot="1" x14ac:dyDescent="0.3">
      <c r="A567" s="2"/>
      <c r="C567" s="88" t="s">
        <v>314</v>
      </c>
      <c r="D567" s="88" t="s">
        <v>322</v>
      </c>
      <c r="E567" s="89" t="s">
        <v>96</v>
      </c>
      <c r="F567" s="89" t="s">
        <v>98</v>
      </c>
      <c r="G567" s="87" t="s">
        <v>158</v>
      </c>
      <c r="H567" s="90"/>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row>
    <row r="568" spans="1:49" ht="60.75" thickBot="1" x14ac:dyDescent="0.3">
      <c r="A568" s="2"/>
      <c r="C568" s="88" t="s">
        <v>314</v>
      </c>
      <c r="D568" s="88" t="s">
        <v>322</v>
      </c>
      <c r="E568" s="89" t="s">
        <v>96</v>
      </c>
      <c r="F568" s="89" t="s">
        <v>126</v>
      </c>
      <c r="G568" s="87" t="s">
        <v>158</v>
      </c>
      <c r="H568" s="90"/>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row>
    <row r="569" spans="1:49" ht="30.75" thickBot="1" x14ac:dyDescent="0.3">
      <c r="A569" s="2"/>
      <c r="C569" s="88" t="s">
        <v>314</v>
      </c>
      <c r="D569" s="88" t="s">
        <v>322</v>
      </c>
      <c r="E569" s="89" t="s">
        <v>127</v>
      </c>
      <c r="F569" s="89" t="s">
        <v>128</v>
      </c>
      <c r="G569" s="87" t="s">
        <v>75</v>
      </c>
      <c r="H569" s="90"/>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row>
    <row r="570" spans="1:49" ht="30.75" thickBot="1" x14ac:dyDescent="0.3">
      <c r="A570" s="2"/>
      <c r="C570" s="88" t="s">
        <v>314</v>
      </c>
      <c r="D570" s="88" t="s">
        <v>322</v>
      </c>
      <c r="E570" s="89" t="s">
        <v>127</v>
      </c>
      <c r="F570" s="89" t="s">
        <v>129</v>
      </c>
      <c r="G570" s="87" t="s">
        <v>158</v>
      </c>
      <c r="H570" s="90"/>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row>
    <row r="571" spans="1:49" ht="30.75" thickBot="1" x14ac:dyDescent="0.3">
      <c r="A571" s="2"/>
      <c r="C571" s="88" t="s">
        <v>314</v>
      </c>
      <c r="D571" s="88" t="s">
        <v>322</v>
      </c>
      <c r="E571" s="89" t="s">
        <v>127</v>
      </c>
      <c r="F571" s="89" t="s">
        <v>130</v>
      </c>
      <c r="G571" s="87" t="s">
        <v>158</v>
      </c>
      <c r="H571" s="90"/>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row>
    <row r="572" spans="1:49" ht="60.75" thickBot="1" x14ac:dyDescent="0.3">
      <c r="A572" s="2"/>
      <c r="C572" s="98" t="s">
        <v>315</v>
      </c>
      <c r="D572" s="107">
        <v>2022</v>
      </c>
      <c r="E572" s="89" t="s">
        <v>73</v>
      </c>
      <c r="F572" s="89" t="s">
        <v>108</v>
      </c>
      <c r="G572" s="87" t="s">
        <v>75</v>
      </c>
      <c r="H572" s="90" t="s">
        <v>511</v>
      </c>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row>
    <row r="573" spans="1:49" ht="30.75" thickBot="1" x14ac:dyDescent="0.3">
      <c r="A573" s="2"/>
      <c r="C573" s="98" t="s">
        <v>315</v>
      </c>
      <c r="D573" s="107">
        <v>2022</v>
      </c>
      <c r="E573" s="89" t="s">
        <v>73</v>
      </c>
      <c r="F573" s="89" t="s">
        <v>109</v>
      </c>
      <c r="G573" s="87" t="s">
        <v>158</v>
      </c>
      <c r="H573" s="90"/>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row>
    <row r="574" spans="1:49" ht="45.75" thickBot="1" x14ac:dyDescent="0.3">
      <c r="A574" s="2"/>
      <c r="C574" s="98" t="s">
        <v>315</v>
      </c>
      <c r="D574" s="107">
        <v>2022</v>
      </c>
      <c r="E574" s="89" t="s">
        <v>110</v>
      </c>
      <c r="F574" s="89" t="s">
        <v>111</v>
      </c>
      <c r="G574" s="87" t="s">
        <v>158</v>
      </c>
      <c r="H574" s="90"/>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row>
    <row r="575" spans="1:49" ht="45.75" thickBot="1" x14ac:dyDescent="0.3">
      <c r="A575" s="2"/>
      <c r="C575" s="98" t="s">
        <v>315</v>
      </c>
      <c r="D575" s="107">
        <v>2022</v>
      </c>
      <c r="E575" s="89" t="s">
        <v>110</v>
      </c>
      <c r="F575" s="89" t="s">
        <v>112</v>
      </c>
      <c r="G575" s="87" t="s">
        <v>75</v>
      </c>
      <c r="H575" s="90" t="s">
        <v>512</v>
      </c>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row>
    <row r="576" spans="1:49" ht="45.75" thickBot="1" x14ac:dyDescent="0.3">
      <c r="A576" s="2"/>
      <c r="C576" s="98" t="s">
        <v>315</v>
      </c>
      <c r="D576" s="107">
        <v>2022</v>
      </c>
      <c r="E576" s="89" t="s">
        <v>110</v>
      </c>
      <c r="F576" s="89" t="s">
        <v>113</v>
      </c>
      <c r="G576" s="87" t="s">
        <v>75</v>
      </c>
      <c r="H576" s="90" t="s">
        <v>513</v>
      </c>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row>
    <row r="577" spans="1:49" ht="105.75" thickBot="1" x14ac:dyDescent="0.3">
      <c r="A577" s="2"/>
      <c r="C577" s="98" t="s">
        <v>315</v>
      </c>
      <c r="D577" s="107">
        <v>2022</v>
      </c>
      <c r="E577" s="89" t="s">
        <v>110</v>
      </c>
      <c r="F577" s="89" t="s">
        <v>114</v>
      </c>
      <c r="G577" s="87" t="s">
        <v>75</v>
      </c>
      <c r="H577" s="90" t="s">
        <v>514</v>
      </c>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row>
    <row r="578" spans="1:49" ht="45.75" thickBot="1" x14ac:dyDescent="0.3">
      <c r="A578" s="2"/>
      <c r="C578" s="98" t="s">
        <v>315</v>
      </c>
      <c r="D578" s="107">
        <v>2022</v>
      </c>
      <c r="E578" s="89" t="s">
        <v>110</v>
      </c>
      <c r="F578" s="89" t="s">
        <v>115</v>
      </c>
      <c r="G578" s="87" t="s">
        <v>158</v>
      </c>
      <c r="H578" s="90"/>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row>
    <row r="579" spans="1:49" ht="45.75" thickBot="1" x14ac:dyDescent="0.3">
      <c r="A579" s="2"/>
      <c r="C579" s="98" t="s">
        <v>315</v>
      </c>
      <c r="D579" s="107">
        <v>2022</v>
      </c>
      <c r="E579" s="89" t="s">
        <v>110</v>
      </c>
      <c r="F579" s="89" t="s">
        <v>116</v>
      </c>
      <c r="G579" s="87" t="s">
        <v>158</v>
      </c>
      <c r="H579" s="90"/>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row>
    <row r="580" spans="1:49" ht="90.75" thickBot="1" x14ac:dyDescent="0.3">
      <c r="A580" s="2"/>
      <c r="C580" s="98" t="s">
        <v>315</v>
      </c>
      <c r="D580" s="107">
        <v>2022</v>
      </c>
      <c r="E580" s="89" t="s">
        <v>85</v>
      </c>
      <c r="F580" s="89" t="s">
        <v>117</v>
      </c>
      <c r="G580" s="87" t="s">
        <v>75</v>
      </c>
      <c r="H580" s="90" t="s">
        <v>515</v>
      </c>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row>
    <row r="581" spans="1:49" ht="30.75" thickBot="1" x14ac:dyDescent="0.3">
      <c r="A581" s="2"/>
      <c r="C581" s="98" t="s">
        <v>315</v>
      </c>
      <c r="D581" s="107">
        <v>2022</v>
      </c>
      <c r="E581" s="89" t="s">
        <v>85</v>
      </c>
      <c r="F581" s="89" t="s">
        <v>118</v>
      </c>
      <c r="G581" s="87" t="s">
        <v>158</v>
      </c>
      <c r="H581" s="90"/>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row>
    <row r="582" spans="1:49" ht="15.75" thickBot="1" x14ac:dyDescent="0.3">
      <c r="A582" s="2"/>
      <c r="C582" s="98" t="s">
        <v>315</v>
      </c>
      <c r="D582" s="107">
        <v>2022</v>
      </c>
      <c r="E582" s="89" t="s">
        <v>85</v>
      </c>
      <c r="F582" s="89" t="s">
        <v>87</v>
      </c>
      <c r="G582" s="87" t="s">
        <v>158</v>
      </c>
      <c r="H582" s="90"/>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row>
    <row r="583" spans="1:49" ht="15.75" thickBot="1" x14ac:dyDescent="0.3">
      <c r="A583" s="2"/>
      <c r="C583" s="98" t="s">
        <v>315</v>
      </c>
      <c r="D583" s="107">
        <v>2022</v>
      </c>
      <c r="E583" s="89" t="s">
        <v>85</v>
      </c>
      <c r="F583" s="89" t="s">
        <v>119</v>
      </c>
      <c r="G583" s="87" t="s">
        <v>158</v>
      </c>
      <c r="H583" s="90"/>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row>
    <row r="584" spans="1:49" ht="15.75" thickBot="1" x14ac:dyDescent="0.3">
      <c r="A584" s="2"/>
      <c r="C584" s="98" t="s">
        <v>315</v>
      </c>
      <c r="D584" s="107">
        <v>2022</v>
      </c>
      <c r="E584" s="89" t="s">
        <v>85</v>
      </c>
      <c r="F584" s="89" t="s">
        <v>120</v>
      </c>
      <c r="G584" s="87" t="s">
        <v>158</v>
      </c>
      <c r="H584" s="90"/>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row>
    <row r="585" spans="1:49" ht="60.75" thickBot="1" x14ac:dyDescent="0.3">
      <c r="A585" s="2"/>
      <c r="C585" s="98" t="s">
        <v>315</v>
      </c>
      <c r="D585" s="107">
        <v>2022</v>
      </c>
      <c r="E585" s="89" t="s">
        <v>85</v>
      </c>
      <c r="F585" s="89" t="s">
        <v>121</v>
      </c>
      <c r="G585" s="87" t="s">
        <v>75</v>
      </c>
      <c r="H585" s="90" t="s">
        <v>516</v>
      </c>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row>
    <row r="586" spans="1:49" ht="45.75" thickBot="1" x14ac:dyDescent="0.3">
      <c r="A586" s="2"/>
      <c r="C586" s="98" t="s">
        <v>315</v>
      </c>
      <c r="D586" s="107">
        <v>2022</v>
      </c>
      <c r="E586" s="89" t="s">
        <v>92</v>
      </c>
      <c r="F586" s="89" t="s">
        <v>122</v>
      </c>
      <c r="G586" s="87" t="s">
        <v>75</v>
      </c>
      <c r="H586" s="90" t="s">
        <v>517</v>
      </c>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row>
    <row r="587" spans="1:49" ht="30.75" thickBot="1" x14ac:dyDescent="0.3">
      <c r="A587" s="2"/>
      <c r="C587" s="98" t="s">
        <v>315</v>
      </c>
      <c r="D587" s="107">
        <v>2022</v>
      </c>
      <c r="E587" s="89" t="s">
        <v>92</v>
      </c>
      <c r="F587" s="89" t="s">
        <v>123</v>
      </c>
      <c r="G587" s="87" t="s">
        <v>158</v>
      </c>
      <c r="H587" s="90"/>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row>
    <row r="588" spans="1:49" ht="45.75" thickBot="1" x14ac:dyDescent="0.3">
      <c r="A588" s="2"/>
      <c r="C588" s="98" t="s">
        <v>315</v>
      </c>
      <c r="D588" s="107">
        <v>2022</v>
      </c>
      <c r="E588" s="89" t="s">
        <v>92</v>
      </c>
      <c r="F588" s="89" t="s">
        <v>124</v>
      </c>
      <c r="G588" s="87" t="s">
        <v>75</v>
      </c>
      <c r="H588" s="90" t="s">
        <v>518</v>
      </c>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row>
    <row r="589" spans="1:49" ht="60.75" thickBot="1" x14ac:dyDescent="0.3">
      <c r="A589" s="2"/>
      <c r="C589" s="98" t="s">
        <v>315</v>
      </c>
      <c r="D589" s="107">
        <v>2022</v>
      </c>
      <c r="E589" s="89" t="s">
        <v>96</v>
      </c>
      <c r="F589" s="89" t="s">
        <v>125</v>
      </c>
      <c r="G589" s="87" t="s">
        <v>158</v>
      </c>
      <c r="H589" s="90"/>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row>
    <row r="590" spans="1:49" ht="60.75" thickBot="1" x14ac:dyDescent="0.3">
      <c r="A590" s="2"/>
      <c r="C590" s="98" t="s">
        <v>315</v>
      </c>
      <c r="D590" s="107">
        <v>2022</v>
      </c>
      <c r="E590" s="89" t="s">
        <v>96</v>
      </c>
      <c r="F590" s="89" t="s">
        <v>98</v>
      </c>
      <c r="G590" s="87" t="s">
        <v>158</v>
      </c>
      <c r="H590" s="90"/>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row>
    <row r="591" spans="1:49" ht="60.75" thickBot="1" x14ac:dyDescent="0.3">
      <c r="A591" s="2"/>
      <c r="C591" s="98" t="s">
        <v>315</v>
      </c>
      <c r="D591" s="107">
        <v>2022</v>
      </c>
      <c r="E591" s="89" t="s">
        <v>96</v>
      </c>
      <c r="F591" s="89" t="s">
        <v>126</v>
      </c>
      <c r="G591" s="87" t="s">
        <v>158</v>
      </c>
      <c r="H591" s="90"/>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row>
    <row r="592" spans="1:49" ht="30.75" thickBot="1" x14ac:dyDescent="0.3">
      <c r="A592" s="2"/>
      <c r="C592" s="98" t="s">
        <v>315</v>
      </c>
      <c r="D592" s="107">
        <v>2022</v>
      </c>
      <c r="E592" s="89" t="s">
        <v>127</v>
      </c>
      <c r="F592" s="89" t="s">
        <v>128</v>
      </c>
      <c r="G592" s="87" t="s">
        <v>158</v>
      </c>
      <c r="H592" s="90"/>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row>
    <row r="593" spans="1:49" ht="30.75" thickBot="1" x14ac:dyDescent="0.3">
      <c r="A593" s="2"/>
      <c r="C593" s="98" t="s">
        <v>315</v>
      </c>
      <c r="D593" s="107">
        <v>2022</v>
      </c>
      <c r="E593" s="89" t="s">
        <v>127</v>
      </c>
      <c r="F593" s="89" t="s">
        <v>129</v>
      </c>
      <c r="G593" s="87" t="s">
        <v>75</v>
      </c>
      <c r="H593" s="90" t="s">
        <v>519</v>
      </c>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row>
    <row r="594" spans="1:49" ht="30.75" thickBot="1" x14ac:dyDescent="0.3">
      <c r="A594" s="2"/>
      <c r="C594" s="98" t="s">
        <v>315</v>
      </c>
      <c r="D594" s="107">
        <v>2022</v>
      </c>
      <c r="E594" s="89" t="s">
        <v>127</v>
      </c>
      <c r="F594" s="89" t="s">
        <v>130</v>
      </c>
      <c r="G594" s="87" t="s">
        <v>158</v>
      </c>
      <c r="H594" s="90"/>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row>
    <row r="595" spans="1:49" ht="45.75" thickBot="1" x14ac:dyDescent="0.3">
      <c r="A595" s="2"/>
      <c r="C595" s="98" t="s">
        <v>315</v>
      </c>
      <c r="D595" s="107">
        <v>2022</v>
      </c>
      <c r="E595" s="87" t="s">
        <v>92</v>
      </c>
      <c r="F595" s="87" t="s">
        <v>122</v>
      </c>
      <c r="G595" s="87" t="s">
        <v>75</v>
      </c>
      <c r="H595" s="90" t="s">
        <v>512</v>
      </c>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row>
    <row r="596" spans="1:49" ht="75.75" thickBot="1" x14ac:dyDescent="0.3">
      <c r="A596" s="2"/>
      <c r="C596" s="91" t="s">
        <v>316</v>
      </c>
      <c r="D596" s="91" t="s">
        <v>322</v>
      </c>
      <c r="E596" s="5" t="s">
        <v>73</v>
      </c>
      <c r="F596" s="5" t="s">
        <v>108</v>
      </c>
      <c r="G596" s="92" t="s">
        <v>75</v>
      </c>
      <c r="H596" s="93" t="s">
        <v>520</v>
      </c>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row>
    <row r="597" spans="1:49" ht="30.75" thickBot="1" x14ac:dyDescent="0.3">
      <c r="A597" s="2"/>
      <c r="C597" s="91" t="s">
        <v>316</v>
      </c>
      <c r="D597" s="91" t="s">
        <v>322</v>
      </c>
      <c r="E597" s="5" t="s">
        <v>73</v>
      </c>
      <c r="F597" s="5" t="s">
        <v>109</v>
      </c>
      <c r="G597" s="92" t="s">
        <v>158</v>
      </c>
      <c r="H597" s="93"/>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row>
    <row r="598" spans="1:49" ht="45.75" thickBot="1" x14ac:dyDescent="0.3">
      <c r="A598" s="2"/>
      <c r="C598" s="91" t="s">
        <v>316</v>
      </c>
      <c r="D598" s="91" t="s">
        <v>322</v>
      </c>
      <c r="E598" s="5" t="s">
        <v>110</v>
      </c>
      <c r="F598" s="5" t="s">
        <v>111</v>
      </c>
      <c r="G598" s="92" t="s">
        <v>158</v>
      </c>
      <c r="H598" s="93"/>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row>
    <row r="599" spans="1:49" ht="45.75" thickBot="1" x14ac:dyDescent="0.3">
      <c r="A599" s="2"/>
      <c r="C599" s="91" t="s">
        <v>316</v>
      </c>
      <c r="D599" s="91" t="s">
        <v>322</v>
      </c>
      <c r="E599" s="5" t="s">
        <v>110</v>
      </c>
      <c r="F599" s="5" t="s">
        <v>112</v>
      </c>
      <c r="G599" s="92" t="s">
        <v>158</v>
      </c>
      <c r="H599" s="93"/>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row>
    <row r="600" spans="1:49" ht="45.75" thickBot="1" x14ac:dyDescent="0.3">
      <c r="A600" s="2"/>
      <c r="C600" s="91" t="s">
        <v>316</v>
      </c>
      <c r="D600" s="91" t="s">
        <v>322</v>
      </c>
      <c r="E600" s="5" t="s">
        <v>110</v>
      </c>
      <c r="F600" s="5" t="s">
        <v>113</v>
      </c>
      <c r="G600" s="92" t="s">
        <v>158</v>
      </c>
      <c r="H600" s="93"/>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row>
    <row r="601" spans="1:49" ht="45.75" thickBot="1" x14ac:dyDescent="0.3">
      <c r="A601" s="2"/>
      <c r="C601" s="91" t="s">
        <v>316</v>
      </c>
      <c r="D601" s="91" t="s">
        <v>322</v>
      </c>
      <c r="E601" s="5" t="s">
        <v>110</v>
      </c>
      <c r="F601" s="5" t="s">
        <v>114</v>
      </c>
      <c r="G601" s="92" t="s">
        <v>158</v>
      </c>
      <c r="H601" s="93"/>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row>
    <row r="602" spans="1:49" ht="60.75" thickBot="1" x14ac:dyDescent="0.3">
      <c r="A602" s="2"/>
      <c r="C602" s="91" t="s">
        <v>316</v>
      </c>
      <c r="D602" s="91" t="s">
        <v>322</v>
      </c>
      <c r="E602" s="5" t="s">
        <v>110</v>
      </c>
      <c r="F602" s="5" t="s">
        <v>115</v>
      </c>
      <c r="G602" s="92" t="s">
        <v>75</v>
      </c>
      <c r="H602" s="93" t="s">
        <v>521</v>
      </c>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row>
    <row r="603" spans="1:49" ht="45.75" thickBot="1" x14ac:dyDescent="0.3">
      <c r="A603" s="2"/>
      <c r="C603" s="91" t="s">
        <v>316</v>
      </c>
      <c r="D603" s="91" t="s">
        <v>322</v>
      </c>
      <c r="E603" s="5" t="s">
        <v>110</v>
      </c>
      <c r="F603" s="5" t="s">
        <v>116</v>
      </c>
      <c r="G603" s="92" t="s">
        <v>158</v>
      </c>
      <c r="H603" s="93"/>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row>
    <row r="604" spans="1:49" ht="15.75" thickBot="1" x14ac:dyDescent="0.3">
      <c r="A604" s="2"/>
      <c r="C604" s="91" t="s">
        <v>316</v>
      </c>
      <c r="D604" s="91" t="s">
        <v>322</v>
      </c>
      <c r="E604" s="5" t="s">
        <v>85</v>
      </c>
      <c r="F604" s="5" t="s">
        <v>117</v>
      </c>
      <c r="G604" s="92" t="s">
        <v>158</v>
      </c>
      <c r="H604" s="93"/>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row>
    <row r="605" spans="1:49" ht="30.75" thickBot="1" x14ac:dyDescent="0.3">
      <c r="A605" s="2"/>
      <c r="C605" s="91" t="s">
        <v>316</v>
      </c>
      <c r="D605" s="91" t="s">
        <v>322</v>
      </c>
      <c r="E605" s="5" t="s">
        <v>85</v>
      </c>
      <c r="F605" s="5" t="s">
        <v>118</v>
      </c>
      <c r="G605" s="92" t="s">
        <v>158</v>
      </c>
      <c r="H605" s="93"/>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row>
    <row r="606" spans="1:49" ht="15.75" thickBot="1" x14ac:dyDescent="0.3">
      <c r="A606" s="2"/>
      <c r="C606" s="91" t="s">
        <v>316</v>
      </c>
      <c r="D606" s="91" t="s">
        <v>322</v>
      </c>
      <c r="E606" s="5" t="s">
        <v>85</v>
      </c>
      <c r="F606" s="5" t="s">
        <v>87</v>
      </c>
      <c r="G606" s="92" t="s">
        <v>158</v>
      </c>
      <c r="H606" s="93"/>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row>
    <row r="607" spans="1:49" ht="15.75" thickBot="1" x14ac:dyDescent="0.3">
      <c r="A607" s="2"/>
      <c r="C607" s="91" t="s">
        <v>316</v>
      </c>
      <c r="D607" s="91" t="s">
        <v>322</v>
      </c>
      <c r="E607" s="5" t="s">
        <v>85</v>
      </c>
      <c r="F607" s="5" t="s">
        <v>119</v>
      </c>
      <c r="G607" s="92" t="s">
        <v>158</v>
      </c>
      <c r="H607" s="93"/>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row>
    <row r="608" spans="1:49" ht="45.75" thickBot="1" x14ac:dyDescent="0.3">
      <c r="A608" s="2"/>
      <c r="C608" s="91" t="s">
        <v>316</v>
      </c>
      <c r="D608" s="91" t="s">
        <v>322</v>
      </c>
      <c r="E608" s="5" t="s">
        <v>85</v>
      </c>
      <c r="F608" s="5" t="s">
        <v>120</v>
      </c>
      <c r="G608" s="92" t="s">
        <v>75</v>
      </c>
      <c r="H608" s="93" t="s">
        <v>522</v>
      </c>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row>
    <row r="609" spans="1:49" ht="15.75" thickBot="1" x14ac:dyDescent="0.3">
      <c r="A609" s="2"/>
      <c r="C609" s="91" t="s">
        <v>316</v>
      </c>
      <c r="D609" s="91" t="s">
        <v>322</v>
      </c>
      <c r="E609" s="5" t="s">
        <v>85</v>
      </c>
      <c r="F609" s="5" t="s">
        <v>121</v>
      </c>
      <c r="G609" s="92" t="s">
        <v>158</v>
      </c>
      <c r="H609" s="93"/>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row>
    <row r="610" spans="1:49" ht="45.75" thickBot="1" x14ac:dyDescent="0.3">
      <c r="A610" s="2"/>
      <c r="C610" s="91" t="s">
        <v>316</v>
      </c>
      <c r="D610" s="91" t="s">
        <v>322</v>
      </c>
      <c r="E610" s="5" t="s">
        <v>92</v>
      </c>
      <c r="F610" s="5" t="s">
        <v>122</v>
      </c>
      <c r="G610" s="92" t="s">
        <v>158</v>
      </c>
      <c r="H610" s="93"/>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row>
    <row r="611" spans="1:49" ht="30.75" thickBot="1" x14ac:dyDescent="0.3">
      <c r="A611" s="2"/>
      <c r="C611" s="91" t="s">
        <v>316</v>
      </c>
      <c r="D611" s="91" t="s">
        <v>322</v>
      </c>
      <c r="E611" s="5" t="s">
        <v>92</v>
      </c>
      <c r="F611" s="5" t="s">
        <v>123</v>
      </c>
      <c r="G611" s="92" t="s">
        <v>158</v>
      </c>
      <c r="H611" s="93"/>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row>
    <row r="612" spans="1:49" ht="15.75" thickBot="1" x14ac:dyDescent="0.3">
      <c r="A612" s="2"/>
      <c r="C612" s="91" t="s">
        <v>316</v>
      </c>
      <c r="D612" s="91" t="s">
        <v>322</v>
      </c>
      <c r="E612" s="5" t="s">
        <v>92</v>
      </c>
      <c r="F612" s="5" t="s">
        <v>124</v>
      </c>
      <c r="G612" s="92" t="s">
        <v>158</v>
      </c>
      <c r="H612" s="93"/>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row>
    <row r="613" spans="1:49" ht="60.75" thickBot="1" x14ac:dyDescent="0.3">
      <c r="A613" s="2"/>
      <c r="C613" s="91" t="s">
        <v>316</v>
      </c>
      <c r="D613" s="91" t="s">
        <v>322</v>
      </c>
      <c r="E613" s="5" t="s">
        <v>96</v>
      </c>
      <c r="F613" s="5" t="s">
        <v>125</v>
      </c>
      <c r="G613" s="92" t="s">
        <v>158</v>
      </c>
      <c r="H613" s="93"/>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row>
    <row r="614" spans="1:49" ht="60.75" thickBot="1" x14ac:dyDescent="0.3">
      <c r="A614" s="2"/>
      <c r="C614" s="91" t="s">
        <v>316</v>
      </c>
      <c r="D614" s="91" t="s">
        <v>322</v>
      </c>
      <c r="E614" s="5" t="s">
        <v>96</v>
      </c>
      <c r="F614" s="5" t="s">
        <v>98</v>
      </c>
      <c r="G614" s="92" t="s">
        <v>158</v>
      </c>
      <c r="H614" s="93"/>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row>
    <row r="615" spans="1:49" ht="60.75" thickBot="1" x14ac:dyDescent="0.3">
      <c r="A615" s="2"/>
      <c r="C615" s="91" t="s">
        <v>316</v>
      </c>
      <c r="D615" s="91" t="s">
        <v>322</v>
      </c>
      <c r="E615" s="5" t="s">
        <v>96</v>
      </c>
      <c r="F615" s="5" t="s">
        <v>126</v>
      </c>
      <c r="G615" s="92" t="s">
        <v>158</v>
      </c>
      <c r="H615" s="93"/>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row>
    <row r="616" spans="1:49" ht="30.75" thickBot="1" x14ac:dyDescent="0.3">
      <c r="A616" s="2"/>
      <c r="C616" s="91" t="s">
        <v>316</v>
      </c>
      <c r="D616" s="91" t="s">
        <v>322</v>
      </c>
      <c r="E616" s="5" t="s">
        <v>127</v>
      </c>
      <c r="F616" s="5" t="s">
        <v>128</v>
      </c>
      <c r="G616" s="92" t="s">
        <v>158</v>
      </c>
      <c r="H616" s="93"/>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row>
    <row r="617" spans="1:49" ht="30.75" thickBot="1" x14ac:dyDescent="0.3">
      <c r="A617" s="2"/>
      <c r="C617" s="91" t="s">
        <v>316</v>
      </c>
      <c r="D617" s="91" t="s">
        <v>322</v>
      </c>
      <c r="E617" s="5" t="s">
        <v>127</v>
      </c>
      <c r="F617" s="5" t="s">
        <v>129</v>
      </c>
      <c r="G617" s="92" t="s">
        <v>158</v>
      </c>
      <c r="H617" s="93"/>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row>
    <row r="618" spans="1:49" ht="30.75" thickBot="1" x14ac:dyDescent="0.3">
      <c r="A618" s="2"/>
      <c r="C618" s="91" t="s">
        <v>316</v>
      </c>
      <c r="D618" s="91" t="s">
        <v>322</v>
      </c>
      <c r="E618" s="5" t="s">
        <v>127</v>
      </c>
      <c r="F618" s="5" t="s">
        <v>130</v>
      </c>
      <c r="G618" s="92" t="s">
        <v>158</v>
      </c>
      <c r="H618" s="93"/>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row>
    <row r="619" spans="1:49" ht="30.75" thickBot="1" x14ac:dyDescent="0.3">
      <c r="A619" s="2"/>
      <c r="C619" s="91" t="s">
        <v>316</v>
      </c>
      <c r="D619" s="91" t="s">
        <v>322</v>
      </c>
      <c r="E619" s="92" t="s">
        <v>127</v>
      </c>
      <c r="F619" s="92" t="s">
        <v>523</v>
      </c>
      <c r="G619" s="92" t="s">
        <v>158</v>
      </c>
      <c r="H619" s="93" t="s">
        <v>524</v>
      </c>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row>
    <row r="620" spans="1:49" ht="60.75" thickBot="1" x14ac:dyDescent="0.3">
      <c r="A620" s="2"/>
      <c r="C620" s="91" t="s">
        <v>316</v>
      </c>
      <c r="D620" s="91" t="s">
        <v>322</v>
      </c>
      <c r="E620" s="92" t="s">
        <v>127</v>
      </c>
      <c r="F620" s="92" t="s">
        <v>525</v>
      </c>
      <c r="G620" s="92" t="s">
        <v>75</v>
      </c>
      <c r="H620" s="93" t="s">
        <v>526</v>
      </c>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row>
    <row r="621" spans="1:49" ht="45.75" thickBot="1" x14ac:dyDescent="0.3">
      <c r="A621" s="2"/>
      <c r="C621" s="91" t="s">
        <v>316</v>
      </c>
      <c r="D621" s="91" t="s">
        <v>322</v>
      </c>
      <c r="E621" s="92" t="s">
        <v>110</v>
      </c>
      <c r="F621" s="92" t="s">
        <v>116</v>
      </c>
      <c r="G621" s="92" t="s">
        <v>75</v>
      </c>
      <c r="H621" s="93" t="s">
        <v>527</v>
      </c>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row>
    <row r="622" spans="1:49" ht="30.75" thickBot="1" x14ac:dyDescent="0.3">
      <c r="A622" s="2"/>
      <c r="C622" s="95" t="s">
        <v>317</v>
      </c>
      <c r="D622" s="95" t="s">
        <v>322</v>
      </c>
      <c r="E622" s="5" t="s">
        <v>73</v>
      </c>
      <c r="F622" s="5" t="s">
        <v>108</v>
      </c>
      <c r="G622" s="92" t="s">
        <v>158</v>
      </c>
      <c r="H622" s="93"/>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row>
    <row r="623" spans="1:49" ht="30.75" thickBot="1" x14ac:dyDescent="0.3">
      <c r="A623" s="2"/>
      <c r="C623" s="95" t="s">
        <v>317</v>
      </c>
      <c r="D623" s="95" t="s">
        <v>322</v>
      </c>
      <c r="E623" s="5" t="s">
        <v>73</v>
      </c>
      <c r="F623" s="5" t="s">
        <v>109</v>
      </c>
      <c r="G623" s="92" t="s">
        <v>158</v>
      </c>
      <c r="H623" s="93"/>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row>
    <row r="624" spans="1:49" ht="45.75" thickBot="1" x14ac:dyDescent="0.3">
      <c r="A624" s="2"/>
      <c r="C624" s="95" t="s">
        <v>317</v>
      </c>
      <c r="D624" s="95" t="s">
        <v>322</v>
      </c>
      <c r="E624" s="5" t="s">
        <v>110</v>
      </c>
      <c r="F624" s="5" t="s">
        <v>111</v>
      </c>
      <c r="G624" s="92" t="s">
        <v>158</v>
      </c>
      <c r="H624" s="93"/>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row>
    <row r="625" spans="1:49" ht="45.75" thickBot="1" x14ac:dyDescent="0.3">
      <c r="A625" s="2"/>
      <c r="C625" s="95" t="s">
        <v>317</v>
      </c>
      <c r="D625" s="95" t="s">
        <v>322</v>
      </c>
      <c r="E625" s="5" t="s">
        <v>110</v>
      </c>
      <c r="F625" s="5" t="s">
        <v>112</v>
      </c>
      <c r="G625" s="92" t="s">
        <v>75</v>
      </c>
      <c r="H625" s="93"/>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row>
    <row r="626" spans="1:49" ht="45.75" thickBot="1" x14ac:dyDescent="0.3">
      <c r="A626" s="2"/>
      <c r="C626" s="95" t="s">
        <v>317</v>
      </c>
      <c r="D626" s="95" t="s">
        <v>322</v>
      </c>
      <c r="E626" s="5" t="s">
        <v>110</v>
      </c>
      <c r="F626" s="5" t="s">
        <v>113</v>
      </c>
      <c r="G626" s="92" t="s">
        <v>158</v>
      </c>
      <c r="H626" s="93"/>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row>
    <row r="627" spans="1:49" ht="45.75" thickBot="1" x14ac:dyDescent="0.3">
      <c r="A627" s="2"/>
      <c r="C627" s="95" t="s">
        <v>317</v>
      </c>
      <c r="D627" s="95" t="s">
        <v>322</v>
      </c>
      <c r="E627" s="5" t="s">
        <v>110</v>
      </c>
      <c r="F627" s="5" t="s">
        <v>114</v>
      </c>
      <c r="G627" s="92" t="s">
        <v>158</v>
      </c>
      <c r="H627" s="93"/>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row>
    <row r="628" spans="1:49" ht="45.75" thickBot="1" x14ac:dyDescent="0.3">
      <c r="A628" s="2"/>
      <c r="C628" s="95" t="s">
        <v>317</v>
      </c>
      <c r="D628" s="95" t="s">
        <v>322</v>
      </c>
      <c r="E628" s="5" t="s">
        <v>110</v>
      </c>
      <c r="F628" s="5" t="s">
        <v>115</v>
      </c>
      <c r="G628" s="92" t="s">
        <v>75</v>
      </c>
      <c r="H628" s="93"/>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row>
    <row r="629" spans="1:49" ht="45.75" thickBot="1" x14ac:dyDescent="0.3">
      <c r="A629" s="2"/>
      <c r="C629" s="95" t="s">
        <v>317</v>
      </c>
      <c r="D629" s="95" t="s">
        <v>322</v>
      </c>
      <c r="E629" s="5" t="s">
        <v>110</v>
      </c>
      <c r="F629" s="5" t="s">
        <v>116</v>
      </c>
      <c r="G629" s="92" t="s">
        <v>158</v>
      </c>
      <c r="H629" s="93"/>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row>
    <row r="630" spans="1:49" ht="15.75" thickBot="1" x14ac:dyDescent="0.3">
      <c r="A630" s="2"/>
      <c r="C630" s="95" t="s">
        <v>317</v>
      </c>
      <c r="D630" s="95" t="s">
        <v>322</v>
      </c>
      <c r="E630" s="5" t="s">
        <v>85</v>
      </c>
      <c r="F630" s="5" t="s">
        <v>117</v>
      </c>
      <c r="G630" s="92" t="s">
        <v>158</v>
      </c>
      <c r="H630" s="93"/>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row>
    <row r="631" spans="1:49" ht="30.75" thickBot="1" x14ac:dyDescent="0.3">
      <c r="A631" s="2"/>
      <c r="C631" s="95" t="s">
        <v>317</v>
      </c>
      <c r="D631" s="95" t="s">
        <v>322</v>
      </c>
      <c r="E631" s="5" t="s">
        <v>85</v>
      </c>
      <c r="F631" s="5" t="s">
        <v>118</v>
      </c>
      <c r="G631" s="92" t="s">
        <v>158</v>
      </c>
      <c r="H631" s="93"/>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row>
    <row r="632" spans="1:49" ht="15.75" thickBot="1" x14ac:dyDescent="0.3">
      <c r="A632" s="2"/>
      <c r="C632" s="95" t="s">
        <v>317</v>
      </c>
      <c r="D632" s="95" t="s">
        <v>322</v>
      </c>
      <c r="E632" s="5" t="s">
        <v>85</v>
      </c>
      <c r="F632" s="5" t="s">
        <v>87</v>
      </c>
      <c r="G632" s="92" t="s">
        <v>75</v>
      </c>
      <c r="H632" s="93"/>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row>
    <row r="633" spans="1:49" ht="15.75" thickBot="1" x14ac:dyDescent="0.3">
      <c r="A633" s="2"/>
      <c r="C633" s="95" t="s">
        <v>317</v>
      </c>
      <c r="D633" s="95" t="s">
        <v>322</v>
      </c>
      <c r="E633" s="5" t="s">
        <v>85</v>
      </c>
      <c r="F633" s="5" t="s">
        <v>119</v>
      </c>
      <c r="G633" s="92" t="s">
        <v>158</v>
      </c>
      <c r="H633" s="93"/>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row>
    <row r="634" spans="1:49" ht="15.75" thickBot="1" x14ac:dyDescent="0.3">
      <c r="A634" s="2"/>
      <c r="C634" s="95" t="s">
        <v>317</v>
      </c>
      <c r="D634" s="95" t="s">
        <v>322</v>
      </c>
      <c r="E634" s="5" t="s">
        <v>85</v>
      </c>
      <c r="F634" s="5" t="s">
        <v>120</v>
      </c>
      <c r="G634" s="92" t="s">
        <v>158</v>
      </c>
      <c r="H634" s="93"/>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row>
    <row r="635" spans="1:49" ht="15.75" thickBot="1" x14ac:dyDescent="0.3">
      <c r="A635" s="2"/>
      <c r="C635" s="95" t="s">
        <v>317</v>
      </c>
      <c r="D635" s="95" t="s">
        <v>322</v>
      </c>
      <c r="E635" s="5" t="s">
        <v>85</v>
      </c>
      <c r="F635" s="5" t="s">
        <v>121</v>
      </c>
      <c r="G635" s="92" t="s">
        <v>75</v>
      </c>
      <c r="H635" s="93"/>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row>
    <row r="636" spans="1:49" ht="45.75" thickBot="1" x14ac:dyDescent="0.3">
      <c r="A636" s="2"/>
      <c r="C636" s="95" t="s">
        <v>317</v>
      </c>
      <c r="D636" s="95" t="s">
        <v>322</v>
      </c>
      <c r="E636" s="5" t="s">
        <v>92</v>
      </c>
      <c r="F636" s="5" t="s">
        <v>122</v>
      </c>
      <c r="G636" s="92" t="s">
        <v>75</v>
      </c>
      <c r="H636" s="93"/>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row>
    <row r="637" spans="1:49" ht="30.75" thickBot="1" x14ac:dyDescent="0.3">
      <c r="A637" s="2"/>
      <c r="C637" s="95" t="s">
        <v>317</v>
      </c>
      <c r="D637" s="95" t="s">
        <v>322</v>
      </c>
      <c r="E637" s="5" t="s">
        <v>92</v>
      </c>
      <c r="F637" s="5" t="s">
        <v>123</v>
      </c>
      <c r="G637" s="92" t="s">
        <v>75</v>
      </c>
      <c r="H637" s="93"/>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row>
    <row r="638" spans="1:49" ht="15.75" thickBot="1" x14ac:dyDescent="0.3">
      <c r="A638" s="2"/>
      <c r="C638" s="95" t="s">
        <v>317</v>
      </c>
      <c r="D638" s="95" t="s">
        <v>322</v>
      </c>
      <c r="E638" s="5" t="s">
        <v>92</v>
      </c>
      <c r="F638" s="5" t="s">
        <v>124</v>
      </c>
      <c r="G638" s="92" t="s">
        <v>75</v>
      </c>
      <c r="H638" s="93"/>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row>
    <row r="639" spans="1:49" ht="60.75" thickBot="1" x14ac:dyDescent="0.3">
      <c r="A639" s="2"/>
      <c r="C639" s="95" t="s">
        <v>317</v>
      </c>
      <c r="D639" s="95" t="s">
        <v>322</v>
      </c>
      <c r="E639" s="5" t="s">
        <v>96</v>
      </c>
      <c r="F639" s="5" t="s">
        <v>125</v>
      </c>
      <c r="G639" s="92" t="s">
        <v>158</v>
      </c>
      <c r="H639" s="93"/>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row>
    <row r="640" spans="1:49" ht="60.75" thickBot="1" x14ac:dyDescent="0.3">
      <c r="A640" s="2"/>
      <c r="C640" s="95" t="s">
        <v>317</v>
      </c>
      <c r="D640" s="95" t="s">
        <v>322</v>
      </c>
      <c r="E640" s="5" t="s">
        <v>96</v>
      </c>
      <c r="F640" s="5" t="s">
        <v>98</v>
      </c>
      <c r="G640" s="92" t="s">
        <v>158</v>
      </c>
      <c r="H640" s="93"/>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row>
    <row r="641" spans="1:49" ht="60.75" thickBot="1" x14ac:dyDescent="0.3">
      <c r="A641" s="2"/>
      <c r="C641" s="95" t="s">
        <v>317</v>
      </c>
      <c r="D641" s="95" t="s">
        <v>322</v>
      </c>
      <c r="E641" s="5" t="s">
        <v>96</v>
      </c>
      <c r="F641" s="5" t="s">
        <v>126</v>
      </c>
      <c r="G641" s="92" t="s">
        <v>158</v>
      </c>
      <c r="H641" s="93"/>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row>
    <row r="642" spans="1:49" ht="30.75" thickBot="1" x14ac:dyDescent="0.3">
      <c r="A642" s="2"/>
      <c r="C642" s="95" t="s">
        <v>317</v>
      </c>
      <c r="D642" s="95" t="s">
        <v>322</v>
      </c>
      <c r="E642" s="5" t="s">
        <v>127</v>
      </c>
      <c r="F642" s="5" t="s">
        <v>128</v>
      </c>
      <c r="G642" s="92" t="s">
        <v>75</v>
      </c>
      <c r="H642" s="93"/>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row>
    <row r="643" spans="1:49" ht="30.75" thickBot="1" x14ac:dyDescent="0.3">
      <c r="A643" s="2"/>
      <c r="C643" s="95" t="s">
        <v>317</v>
      </c>
      <c r="D643" s="95" t="s">
        <v>322</v>
      </c>
      <c r="E643" s="5" t="s">
        <v>127</v>
      </c>
      <c r="F643" s="5" t="s">
        <v>129</v>
      </c>
      <c r="G643" s="92" t="s">
        <v>75</v>
      </c>
      <c r="H643" s="93"/>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row>
    <row r="644" spans="1:49" ht="30.75" thickBot="1" x14ac:dyDescent="0.3">
      <c r="A644" s="2"/>
      <c r="C644" s="95" t="s">
        <v>317</v>
      </c>
      <c r="D644" s="95" t="s">
        <v>322</v>
      </c>
      <c r="E644" s="5" t="s">
        <v>127</v>
      </c>
      <c r="F644" s="5" t="s">
        <v>130</v>
      </c>
      <c r="G644" s="92" t="s">
        <v>158</v>
      </c>
      <c r="H644" s="93"/>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row>
    <row r="645" spans="1:49" ht="30.75" thickBot="1" x14ac:dyDescent="0.3">
      <c r="A645" s="2"/>
      <c r="C645" s="98" t="s">
        <v>318</v>
      </c>
      <c r="D645" s="107">
        <v>2022</v>
      </c>
      <c r="E645" s="89" t="s">
        <v>73</v>
      </c>
      <c r="F645" s="89" t="s">
        <v>108</v>
      </c>
      <c r="G645" s="87" t="s">
        <v>75</v>
      </c>
      <c r="H645" s="90" t="s">
        <v>528</v>
      </c>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row>
    <row r="646" spans="1:49" ht="30.75" thickBot="1" x14ac:dyDescent="0.3">
      <c r="A646" s="2"/>
      <c r="C646" s="98" t="s">
        <v>318</v>
      </c>
      <c r="D646" s="107">
        <v>2022</v>
      </c>
      <c r="E646" s="89" t="s">
        <v>73</v>
      </c>
      <c r="F646" s="89" t="s">
        <v>109</v>
      </c>
      <c r="G646" s="87" t="s">
        <v>158</v>
      </c>
      <c r="H646" s="90"/>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row>
    <row r="647" spans="1:49" ht="45.75" thickBot="1" x14ac:dyDescent="0.3">
      <c r="A647" s="2"/>
      <c r="C647" s="98" t="s">
        <v>318</v>
      </c>
      <c r="D647" s="107">
        <v>2022</v>
      </c>
      <c r="E647" s="89" t="s">
        <v>110</v>
      </c>
      <c r="F647" s="89" t="s">
        <v>111</v>
      </c>
      <c r="G647" s="87" t="s">
        <v>75</v>
      </c>
      <c r="H647" s="90" t="s">
        <v>528</v>
      </c>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row>
    <row r="648" spans="1:49" ht="45.75" thickBot="1" x14ac:dyDescent="0.3">
      <c r="A648" s="2"/>
      <c r="C648" s="98" t="s">
        <v>318</v>
      </c>
      <c r="D648" s="107">
        <v>2022</v>
      </c>
      <c r="E648" s="89" t="s">
        <v>110</v>
      </c>
      <c r="F648" s="89" t="s">
        <v>112</v>
      </c>
      <c r="G648" s="87" t="s">
        <v>158</v>
      </c>
      <c r="H648" s="90"/>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row>
    <row r="649" spans="1:49" ht="45.75" thickBot="1" x14ac:dyDescent="0.3">
      <c r="A649" s="2"/>
      <c r="C649" s="98" t="s">
        <v>318</v>
      </c>
      <c r="D649" s="107">
        <v>2022</v>
      </c>
      <c r="E649" s="89" t="s">
        <v>110</v>
      </c>
      <c r="F649" s="89" t="s">
        <v>113</v>
      </c>
      <c r="G649" s="87" t="s">
        <v>75</v>
      </c>
      <c r="H649" s="90" t="s">
        <v>528</v>
      </c>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row>
    <row r="650" spans="1:49" ht="45.75" thickBot="1" x14ac:dyDescent="0.3">
      <c r="A650" s="2"/>
      <c r="C650" s="98" t="s">
        <v>318</v>
      </c>
      <c r="D650" s="107">
        <v>2022</v>
      </c>
      <c r="E650" s="89" t="s">
        <v>110</v>
      </c>
      <c r="F650" s="89" t="s">
        <v>114</v>
      </c>
      <c r="G650" s="87" t="s">
        <v>75</v>
      </c>
      <c r="H650" s="90" t="s">
        <v>528</v>
      </c>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row>
    <row r="651" spans="1:49" ht="45.75" thickBot="1" x14ac:dyDescent="0.3">
      <c r="A651" s="2"/>
      <c r="C651" s="98" t="s">
        <v>318</v>
      </c>
      <c r="D651" s="107">
        <v>2022</v>
      </c>
      <c r="E651" s="89" t="s">
        <v>110</v>
      </c>
      <c r="F651" s="89" t="s">
        <v>115</v>
      </c>
      <c r="G651" s="87" t="s">
        <v>158</v>
      </c>
      <c r="H651" s="90"/>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row>
    <row r="652" spans="1:49" ht="45.75" thickBot="1" x14ac:dyDescent="0.3">
      <c r="A652" s="2"/>
      <c r="C652" s="98" t="s">
        <v>318</v>
      </c>
      <c r="D652" s="107">
        <v>2022</v>
      </c>
      <c r="E652" s="89" t="s">
        <v>110</v>
      </c>
      <c r="F652" s="89" t="s">
        <v>116</v>
      </c>
      <c r="G652" s="87" t="s">
        <v>158</v>
      </c>
      <c r="H652" s="90"/>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row>
    <row r="653" spans="1:49" ht="15.75" thickBot="1" x14ac:dyDescent="0.3">
      <c r="A653" s="2"/>
      <c r="C653" s="98" t="s">
        <v>318</v>
      </c>
      <c r="D653" s="107">
        <v>2022</v>
      </c>
      <c r="E653" s="89" t="s">
        <v>85</v>
      </c>
      <c r="F653" s="89" t="s">
        <v>117</v>
      </c>
      <c r="G653" s="87" t="s">
        <v>75</v>
      </c>
      <c r="H653" s="90" t="s">
        <v>529</v>
      </c>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row>
    <row r="654" spans="1:49" ht="30.75" thickBot="1" x14ac:dyDescent="0.3">
      <c r="A654" s="2"/>
      <c r="C654" s="98" t="s">
        <v>318</v>
      </c>
      <c r="D654" s="107">
        <v>2022</v>
      </c>
      <c r="E654" s="89" t="s">
        <v>85</v>
      </c>
      <c r="F654" s="89" t="s">
        <v>118</v>
      </c>
      <c r="G654" s="87" t="s">
        <v>158</v>
      </c>
      <c r="H654" s="90"/>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row>
    <row r="655" spans="1:49" ht="15.75" thickBot="1" x14ac:dyDescent="0.3">
      <c r="A655" s="2"/>
      <c r="C655" s="98" t="s">
        <v>318</v>
      </c>
      <c r="D655" s="107">
        <v>2022</v>
      </c>
      <c r="E655" s="89" t="s">
        <v>85</v>
      </c>
      <c r="F655" s="89" t="s">
        <v>87</v>
      </c>
      <c r="G655" s="87" t="s">
        <v>158</v>
      </c>
      <c r="H655" s="90"/>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row>
    <row r="656" spans="1:49" ht="15.75" thickBot="1" x14ac:dyDescent="0.3">
      <c r="A656" s="2"/>
      <c r="C656" s="98" t="s">
        <v>318</v>
      </c>
      <c r="D656" s="107">
        <v>2022</v>
      </c>
      <c r="E656" s="89" t="s">
        <v>85</v>
      </c>
      <c r="F656" s="89" t="s">
        <v>119</v>
      </c>
      <c r="G656" s="87" t="s">
        <v>75</v>
      </c>
      <c r="H656" s="90" t="s">
        <v>528</v>
      </c>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row>
    <row r="657" spans="1:49" ht="15.75" thickBot="1" x14ac:dyDescent="0.3">
      <c r="A657" s="2"/>
      <c r="C657" s="98" t="s">
        <v>318</v>
      </c>
      <c r="D657" s="107">
        <v>2022</v>
      </c>
      <c r="E657" s="89" t="s">
        <v>85</v>
      </c>
      <c r="F657" s="89" t="s">
        <v>120</v>
      </c>
      <c r="G657" s="87" t="s">
        <v>158</v>
      </c>
      <c r="H657" s="90"/>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row>
    <row r="658" spans="1:49" ht="15.75" thickBot="1" x14ac:dyDescent="0.3">
      <c r="A658" s="2"/>
      <c r="C658" s="98" t="s">
        <v>318</v>
      </c>
      <c r="D658" s="107">
        <v>2022</v>
      </c>
      <c r="E658" s="89" t="s">
        <v>85</v>
      </c>
      <c r="F658" s="89" t="s">
        <v>121</v>
      </c>
      <c r="G658" s="87" t="s">
        <v>75</v>
      </c>
      <c r="H658" s="90" t="s">
        <v>530</v>
      </c>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row>
    <row r="659" spans="1:49" ht="45.75" thickBot="1" x14ac:dyDescent="0.3">
      <c r="A659" s="2"/>
      <c r="C659" s="98" t="s">
        <v>318</v>
      </c>
      <c r="D659" s="107">
        <v>2022</v>
      </c>
      <c r="E659" s="89" t="s">
        <v>92</v>
      </c>
      <c r="F659" s="89" t="s">
        <v>122</v>
      </c>
      <c r="G659" s="87" t="s">
        <v>158</v>
      </c>
      <c r="H659" s="90"/>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row>
    <row r="660" spans="1:49" ht="30.75" thickBot="1" x14ac:dyDescent="0.3">
      <c r="A660" s="2"/>
      <c r="C660" s="98" t="s">
        <v>318</v>
      </c>
      <c r="D660" s="107">
        <v>2022</v>
      </c>
      <c r="E660" s="89" t="s">
        <v>92</v>
      </c>
      <c r="F660" s="89" t="s">
        <v>123</v>
      </c>
      <c r="G660" s="87" t="s">
        <v>158</v>
      </c>
      <c r="H660" s="90"/>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row>
    <row r="661" spans="1:49" ht="15.75" thickBot="1" x14ac:dyDescent="0.3">
      <c r="A661" s="2"/>
      <c r="C661" s="98" t="s">
        <v>318</v>
      </c>
      <c r="D661" s="107">
        <v>2022</v>
      </c>
      <c r="E661" s="89" t="s">
        <v>92</v>
      </c>
      <c r="F661" s="89" t="s">
        <v>124</v>
      </c>
      <c r="G661" s="87" t="s">
        <v>158</v>
      </c>
      <c r="H661" s="90"/>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row>
    <row r="662" spans="1:49" ht="60.75" thickBot="1" x14ac:dyDescent="0.3">
      <c r="A662" s="2"/>
      <c r="C662" s="98" t="s">
        <v>318</v>
      </c>
      <c r="D662" s="107">
        <v>2022</v>
      </c>
      <c r="E662" s="89" t="s">
        <v>96</v>
      </c>
      <c r="F662" s="89" t="s">
        <v>125</v>
      </c>
      <c r="G662" s="87" t="s">
        <v>158</v>
      </c>
      <c r="H662" s="90"/>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row>
    <row r="663" spans="1:49" ht="60.75" thickBot="1" x14ac:dyDescent="0.3">
      <c r="A663" s="2"/>
      <c r="C663" s="98" t="s">
        <v>318</v>
      </c>
      <c r="D663" s="107">
        <v>2022</v>
      </c>
      <c r="E663" s="89" t="s">
        <v>96</v>
      </c>
      <c r="F663" s="89" t="s">
        <v>98</v>
      </c>
      <c r="G663" s="87" t="s">
        <v>158</v>
      </c>
      <c r="H663" s="90"/>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row>
    <row r="664" spans="1:49" ht="60.75" thickBot="1" x14ac:dyDescent="0.3">
      <c r="A664" s="2"/>
      <c r="C664" s="98" t="s">
        <v>318</v>
      </c>
      <c r="D664" s="107">
        <v>2022</v>
      </c>
      <c r="E664" s="89" t="s">
        <v>96</v>
      </c>
      <c r="F664" s="89" t="s">
        <v>126</v>
      </c>
      <c r="G664" s="87" t="s">
        <v>158</v>
      </c>
      <c r="H664" s="90"/>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row>
    <row r="665" spans="1:49" ht="30.75" thickBot="1" x14ac:dyDescent="0.3">
      <c r="A665" s="2"/>
      <c r="C665" s="98" t="s">
        <v>318</v>
      </c>
      <c r="D665" s="107">
        <v>2022</v>
      </c>
      <c r="E665" s="89" t="s">
        <v>127</v>
      </c>
      <c r="F665" s="89" t="s">
        <v>128</v>
      </c>
      <c r="G665" s="87" t="s">
        <v>75</v>
      </c>
      <c r="H665" s="90" t="s">
        <v>531</v>
      </c>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row>
    <row r="666" spans="1:49" ht="30.75" thickBot="1" x14ac:dyDescent="0.3">
      <c r="A666" s="2"/>
      <c r="C666" s="98" t="s">
        <v>318</v>
      </c>
      <c r="D666" s="107">
        <v>2022</v>
      </c>
      <c r="E666" s="89" t="s">
        <v>127</v>
      </c>
      <c r="F666" s="89" t="s">
        <v>129</v>
      </c>
      <c r="G666" s="87" t="s">
        <v>158</v>
      </c>
      <c r="H666" s="90"/>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row>
    <row r="667" spans="1:49" ht="30.75" thickBot="1" x14ac:dyDescent="0.3">
      <c r="A667" s="2"/>
      <c r="C667" s="98" t="s">
        <v>318</v>
      </c>
      <c r="D667" s="107">
        <v>2022</v>
      </c>
      <c r="E667" s="89" t="s">
        <v>127</v>
      </c>
      <c r="F667" s="89" t="s">
        <v>130</v>
      </c>
      <c r="G667" s="87" t="s">
        <v>158</v>
      </c>
      <c r="H667" s="90"/>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row>
    <row r="668" spans="1:49" ht="30.75" thickBot="1" x14ac:dyDescent="0.3">
      <c r="A668" s="2"/>
      <c r="C668" s="88" t="s">
        <v>319</v>
      </c>
      <c r="D668" s="88" t="s">
        <v>322</v>
      </c>
      <c r="E668" s="89" t="s">
        <v>73</v>
      </c>
      <c r="F668" s="89" t="s">
        <v>108</v>
      </c>
      <c r="G668" s="87" t="s">
        <v>158</v>
      </c>
      <c r="H668" s="90" t="s">
        <v>532</v>
      </c>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row>
    <row r="669" spans="1:49" ht="30.75" thickBot="1" x14ac:dyDescent="0.3">
      <c r="A669" s="2"/>
      <c r="C669" s="88" t="s">
        <v>319</v>
      </c>
      <c r="D669" s="88" t="s">
        <v>322</v>
      </c>
      <c r="E669" s="89" t="s">
        <v>73</v>
      </c>
      <c r="F669" s="89" t="s">
        <v>109</v>
      </c>
      <c r="G669" s="87" t="s">
        <v>75</v>
      </c>
      <c r="H669" s="90" t="s">
        <v>533</v>
      </c>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row>
    <row r="670" spans="1:49" ht="45.75" thickBot="1" x14ac:dyDescent="0.3">
      <c r="A670" s="2"/>
      <c r="C670" s="88" t="s">
        <v>319</v>
      </c>
      <c r="D670" s="88" t="s">
        <v>322</v>
      </c>
      <c r="E670" s="89" t="s">
        <v>110</v>
      </c>
      <c r="F670" s="89" t="s">
        <v>111</v>
      </c>
      <c r="G670" s="87" t="s">
        <v>158</v>
      </c>
      <c r="H670" s="90"/>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row>
    <row r="671" spans="1:49" ht="45.75" thickBot="1" x14ac:dyDescent="0.3">
      <c r="A671" s="2"/>
      <c r="C671" s="88" t="s">
        <v>319</v>
      </c>
      <c r="D671" s="88" t="s">
        <v>322</v>
      </c>
      <c r="E671" s="89" t="s">
        <v>110</v>
      </c>
      <c r="F671" s="89" t="s">
        <v>112</v>
      </c>
      <c r="G671" s="87" t="s">
        <v>158</v>
      </c>
      <c r="H671" s="90"/>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row>
    <row r="672" spans="1:49" ht="45.75" thickBot="1" x14ac:dyDescent="0.3">
      <c r="A672" s="2"/>
      <c r="C672" s="88" t="s">
        <v>319</v>
      </c>
      <c r="D672" s="88" t="s">
        <v>322</v>
      </c>
      <c r="E672" s="89" t="s">
        <v>110</v>
      </c>
      <c r="F672" s="89" t="s">
        <v>113</v>
      </c>
      <c r="G672" s="87" t="s">
        <v>75</v>
      </c>
      <c r="H672" s="90" t="s">
        <v>534</v>
      </c>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row>
    <row r="673" spans="1:49" ht="45.75" thickBot="1" x14ac:dyDescent="0.3">
      <c r="A673" s="2"/>
      <c r="C673" s="88" t="s">
        <v>319</v>
      </c>
      <c r="D673" s="88" t="s">
        <v>322</v>
      </c>
      <c r="E673" s="89" t="s">
        <v>110</v>
      </c>
      <c r="F673" s="89" t="s">
        <v>114</v>
      </c>
      <c r="G673" s="87" t="s">
        <v>158</v>
      </c>
      <c r="H673" s="90"/>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row>
    <row r="674" spans="1:49" ht="45.75" thickBot="1" x14ac:dyDescent="0.3">
      <c r="A674" s="2"/>
      <c r="C674" s="88" t="s">
        <v>319</v>
      </c>
      <c r="D674" s="88" t="s">
        <v>322</v>
      </c>
      <c r="E674" s="89" t="s">
        <v>110</v>
      </c>
      <c r="F674" s="89" t="s">
        <v>115</v>
      </c>
      <c r="G674" s="87" t="s">
        <v>158</v>
      </c>
      <c r="H674" s="90" t="s">
        <v>535</v>
      </c>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row>
    <row r="675" spans="1:49" ht="45.75" thickBot="1" x14ac:dyDescent="0.3">
      <c r="A675" s="2"/>
      <c r="C675" s="88" t="s">
        <v>319</v>
      </c>
      <c r="D675" s="88" t="s">
        <v>322</v>
      </c>
      <c r="E675" s="89" t="s">
        <v>110</v>
      </c>
      <c r="F675" s="89" t="s">
        <v>116</v>
      </c>
      <c r="G675" s="87" t="s">
        <v>158</v>
      </c>
      <c r="H675" s="90"/>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row>
    <row r="676" spans="1:49" ht="30.75" thickBot="1" x14ac:dyDescent="0.3">
      <c r="A676" s="2"/>
      <c r="C676" s="88" t="s">
        <v>319</v>
      </c>
      <c r="D676" s="88" t="s">
        <v>322</v>
      </c>
      <c r="E676" s="89" t="s">
        <v>85</v>
      </c>
      <c r="F676" s="89" t="s">
        <v>117</v>
      </c>
      <c r="G676" s="87" t="s">
        <v>75</v>
      </c>
      <c r="H676" s="90" t="s">
        <v>536</v>
      </c>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row>
    <row r="677" spans="1:49" ht="30.75" thickBot="1" x14ac:dyDescent="0.3">
      <c r="A677" s="2"/>
      <c r="C677" s="88" t="s">
        <v>319</v>
      </c>
      <c r="D677" s="88" t="s">
        <v>322</v>
      </c>
      <c r="E677" s="89" t="s">
        <v>85</v>
      </c>
      <c r="F677" s="89" t="s">
        <v>118</v>
      </c>
      <c r="G677" s="87" t="s">
        <v>158</v>
      </c>
      <c r="H677" s="90"/>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row>
    <row r="678" spans="1:49" ht="15.75" thickBot="1" x14ac:dyDescent="0.3">
      <c r="A678" s="2"/>
      <c r="C678" s="88" t="s">
        <v>319</v>
      </c>
      <c r="D678" s="88" t="s">
        <v>322</v>
      </c>
      <c r="E678" s="89" t="s">
        <v>85</v>
      </c>
      <c r="F678" s="89" t="s">
        <v>87</v>
      </c>
      <c r="G678" s="87" t="s">
        <v>158</v>
      </c>
      <c r="H678" s="90" t="s">
        <v>534</v>
      </c>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row>
    <row r="679" spans="1:49" ht="15.75" thickBot="1" x14ac:dyDescent="0.3">
      <c r="A679" s="2"/>
      <c r="C679" s="88" t="s">
        <v>319</v>
      </c>
      <c r="D679" s="88" t="s">
        <v>322</v>
      </c>
      <c r="E679" s="89" t="s">
        <v>85</v>
      </c>
      <c r="F679" s="89" t="s">
        <v>119</v>
      </c>
      <c r="G679" s="87" t="s">
        <v>158</v>
      </c>
      <c r="H679" s="90"/>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row>
    <row r="680" spans="1:49" ht="15.75" thickBot="1" x14ac:dyDescent="0.3">
      <c r="A680" s="2"/>
      <c r="C680" s="88" t="s">
        <v>319</v>
      </c>
      <c r="D680" s="88" t="s">
        <v>322</v>
      </c>
      <c r="E680" s="89" t="s">
        <v>85</v>
      </c>
      <c r="F680" s="89" t="s">
        <v>120</v>
      </c>
      <c r="G680" s="87" t="s">
        <v>158</v>
      </c>
      <c r="H680" s="90"/>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row>
    <row r="681" spans="1:49" ht="30.75" thickBot="1" x14ac:dyDescent="0.3">
      <c r="A681" s="2"/>
      <c r="C681" s="88" t="s">
        <v>319</v>
      </c>
      <c r="D681" s="88" t="s">
        <v>322</v>
      </c>
      <c r="E681" s="89" t="s">
        <v>85</v>
      </c>
      <c r="F681" s="89" t="s">
        <v>121</v>
      </c>
      <c r="G681" s="87" t="s">
        <v>158</v>
      </c>
      <c r="H681" s="90" t="s">
        <v>537</v>
      </c>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row>
    <row r="682" spans="1:49" ht="45.75" thickBot="1" x14ac:dyDescent="0.3">
      <c r="A682" s="2"/>
      <c r="C682" s="88" t="s">
        <v>319</v>
      </c>
      <c r="D682" s="88" t="s">
        <v>322</v>
      </c>
      <c r="E682" s="89" t="s">
        <v>92</v>
      </c>
      <c r="F682" s="89" t="s">
        <v>122</v>
      </c>
      <c r="G682" s="87" t="s">
        <v>158</v>
      </c>
      <c r="H682" s="90"/>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row>
    <row r="683" spans="1:49" ht="30.75" thickBot="1" x14ac:dyDescent="0.3">
      <c r="A683" s="2"/>
      <c r="C683" s="88" t="s">
        <v>319</v>
      </c>
      <c r="D683" s="88" t="s">
        <v>322</v>
      </c>
      <c r="E683" s="89" t="s">
        <v>92</v>
      </c>
      <c r="F683" s="89" t="s">
        <v>123</v>
      </c>
      <c r="G683" s="87" t="s">
        <v>158</v>
      </c>
      <c r="H683" s="90"/>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row>
    <row r="684" spans="1:49" ht="15.75" thickBot="1" x14ac:dyDescent="0.3">
      <c r="A684" s="2"/>
      <c r="C684" s="88" t="s">
        <v>319</v>
      </c>
      <c r="D684" s="88" t="s">
        <v>322</v>
      </c>
      <c r="E684" s="89" t="s">
        <v>92</v>
      </c>
      <c r="F684" s="89" t="s">
        <v>124</v>
      </c>
      <c r="G684" s="87" t="s">
        <v>158</v>
      </c>
      <c r="H684" s="90"/>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row>
    <row r="685" spans="1:49" ht="60.75" thickBot="1" x14ac:dyDescent="0.3">
      <c r="A685" s="2"/>
      <c r="C685" s="88" t="s">
        <v>319</v>
      </c>
      <c r="D685" s="88" t="s">
        <v>322</v>
      </c>
      <c r="E685" s="89" t="s">
        <v>96</v>
      </c>
      <c r="F685" s="89" t="s">
        <v>125</v>
      </c>
      <c r="G685" s="87" t="s">
        <v>158</v>
      </c>
      <c r="H685" s="90"/>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row>
    <row r="686" spans="1:49" ht="60.75" thickBot="1" x14ac:dyDescent="0.3">
      <c r="A686" s="2"/>
      <c r="C686" s="88" t="s">
        <v>319</v>
      </c>
      <c r="D686" s="88" t="s">
        <v>322</v>
      </c>
      <c r="E686" s="89" t="s">
        <v>96</v>
      </c>
      <c r="F686" s="89" t="s">
        <v>98</v>
      </c>
      <c r="G686" s="87" t="s">
        <v>158</v>
      </c>
      <c r="H686" s="90"/>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row>
    <row r="687" spans="1:49" ht="60.75" thickBot="1" x14ac:dyDescent="0.3">
      <c r="A687" s="2"/>
      <c r="C687" s="88" t="s">
        <v>319</v>
      </c>
      <c r="D687" s="88" t="s">
        <v>322</v>
      </c>
      <c r="E687" s="89" t="s">
        <v>96</v>
      </c>
      <c r="F687" s="89" t="s">
        <v>126</v>
      </c>
      <c r="G687" s="87" t="s">
        <v>158</v>
      </c>
      <c r="H687" s="90"/>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row>
    <row r="688" spans="1:49" ht="30.75" thickBot="1" x14ac:dyDescent="0.3">
      <c r="A688" s="2"/>
      <c r="C688" s="88" t="s">
        <v>319</v>
      </c>
      <c r="D688" s="88" t="s">
        <v>322</v>
      </c>
      <c r="E688" s="89" t="s">
        <v>127</v>
      </c>
      <c r="F688" s="89" t="s">
        <v>128</v>
      </c>
      <c r="G688" s="87" t="s">
        <v>158</v>
      </c>
      <c r="H688" s="90" t="s">
        <v>538</v>
      </c>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row>
    <row r="689" spans="1:49" ht="30.75" thickBot="1" x14ac:dyDescent="0.3">
      <c r="A689" s="2"/>
      <c r="C689" s="88" t="s">
        <v>319</v>
      </c>
      <c r="D689" s="88" t="s">
        <v>322</v>
      </c>
      <c r="E689" s="89" t="s">
        <v>127</v>
      </c>
      <c r="F689" s="89" t="s">
        <v>129</v>
      </c>
      <c r="G689" s="87" t="s">
        <v>158</v>
      </c>
      <c r="H689" s="90"/>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row>
    <row r="690" spans="1:49" ht="30.75" thickBot="1" x14ac:dyDescent="0.3">
      <c r="A690" s="2"/>
      <c r="C690" s="88" t="s">
        <v>319</v>
      </c>
      <c r="D690" s="88" t="s">
        <v>322</v>
      </c>
      <c r="E690" s="89" t="s">
        <v>127</v>
      </c>
      <c r="F690" s="89" t="s">
        <v>130</v>
      </c>
      <c r="G690" s="87" t="s">
        <v>158</v>
      </c>
      <c r="H690" s="90"/>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row>
    <row r="691" spans="1:49" ht="30.75" thickBot="1" x14ac:dyDescent="0.3">
      <c r="A691" s="2"/>
      <c r="C691" s="88" t="s">
        <v>319</v>
      </c>
      <c r="D691" s="88" t="s">
        <v>322</v>
      </c>
      <c r="E691" s="87" t="s">
        <v>85</v>
      </c>
      <c r="F691" s="87" t="s">
        <v>121</v>
      </c>
      <c r="G691" s="87" t="s">
        <v>75</v>
      </c>
      <c r="H691" s="90" t="s">
        <v>539</v>
      </c>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row>
    <row r="692" spans="1:49" ht="45.75" thickBot="1" x14ac:dyDescent="0.3">
      <c r="A692" s="2"/>
      <c r="C692" s="91" t="s">
        <v>320</v>
      </c>
      <c r="D692" s="120" t="s">
        <v>322</v>
      </c>
      <c r="E692" s="5" t="s">
        <v>73</v>
      </c>
      <c r="F692" s="5" t="s">
        <v>108</v>
      </c>
      <c r="G692" s="92" t="s">
        <v>75</v>
      </c>
      <c r="H692" s="93" t="s">
        <v>540</v>
      </c>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row>
    <row r="693" spans="1:49" ht="45.75" thickBot="1" x14ac:dyDescent="0.3">
      <c r="A693" s="2"/>
      <c r="C693" s="91" t="s">
        <v>320</v>
      </c>
      <c r="D693" s="120" t="s">
        <v>322</v>
      </c>
      <c r="E693" s="5" t="s">
        <v>73</v>
      </c>
      <c r="F693" s="5" t="s">
        <v>109</v>
      </c>
      <c r="G693" s="92" t="s">
        <v>75</v>
      </c>
      <c r="H693" s="93" t="s">
        <v>541</v>
      </c>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row>
    <row r="694" spans="1:49" ht="45.75" thickBot="1" x14ac:dyDescent="0.3">
      <c r="A694" s="2"/>
      <c r="C694" s="91" t="s">
        <v>320</v>
      </c>
      <c r="D694" s="120" t="s">
        <v>322</v>
      </c>
      <c r="E694" s="5" t="s">
        <v>110</v>
      </c>
      <c r="F694" s="5" t="s">
        <v>111</v>
      </c>
      <c r="G694" s="92" t="s">
        <v>158</v>
      </c>
      <c r="H694" s="93"/>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row>
    <row r="695" spans="1:49" ht="45.75" thickBot="1" x14ac:dyDescent="0.3">
      <c r="A695" s="2"/>
      <c r="C695" s="91" t="s">
        <v>320</v>
      </c>
      <c r="D695" s="120" t="s">
        <v>322</v>
      </c>
      <c r="E695" s="5" t="s">
        <v>110</v>
      </c>
      <c r="F695" s="5" t="s">
        <v>112</v>
      </c>
      <c r="G695" s="92" t="s">
        <v>75</v>
      </c>
      <c r="H695" s="93" t="s">
        <v>542</v>
      </c>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row>
    <row r="696" spans="1:49" ht="45.75" thickBot="1" x14ac:dyDescent="0.3">
      <c r="A696" s="2"/>
      <c r="C696" s="91" t="s">
        <v>320</v>
      </c>
      <c r="D696" s="120" t="s">
        <v>322</v>
      </c>
      <c r="E696" s="5" t="s">
        <v>110</v>
      </c>
      <c r="F696" s="5" t="s">
        <v>113</v>
      </c>
      <c r="G696" s="92" t="s">
        <v>158</v>
      </c>
      <c r="H696" s="93"/>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row>
    <row r="697" spans="1:49" ht="45.75" thickBot="1" x14ac:dyDescent="0.3">
      <c r="A697" s="2"/>
      <c r="C697" s="91" t="s">
        <v>320</v>
      </c>
      <c r="D697" s="120" t="s">
        <v>322</v>
      </c>
      <c r="E697" s="5" t="s">
        <v>110</v>
      </c>
      <c r="F697" s="5" t="s">
        <v>114</v>
      </c>
      <c r="G697" s="92" t="s">
        <v>75</v>
      </c>
      <c r="H697" s="93" t="s">
        <v>542</v>
      </c>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row>
    <row r="698" spans="1:49" ht="45.75" thickBot="1" x14ac:dyDescent="0.3">
      <c r="A698" s="2"/>
      <c r="C698" s="91" t="s">
        <v>320</v>
      </c>
      <c r="D698" s="120" t="s">
        <v>322</v>
      </c>
      <c r="E698" s="5" t="s">
        <v>110</v>
      </c>
      <c r="F698" s="5" t="s">
        <v>115</v>
      </c>
      <c r="G698" s="92" t="s">
        <v>75</v>
      </c>
      <c r="H698" s="93" t="s">
        <v>542</v>
      </c>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row>
    <row r="699" spans="1:49" ht="45.75" thickBot="1" x14ac:dyDescent="0.3">
      <c r="A699" s="2"/>
      <c r="C699" s="91" t="s">
        <v>320</v>
      </c>
      <c r="D699" s="120" t="s">
        <v>322</v>
      </c>
      <c r="E699" s="5" t="s">
        <v>110</v>
      </c>
      <c r="F699" s="5" t="s">
        <v>116</v>
      </c>
      <c r="G699" s="92" t="s">
        <v>75</v>
      </c>
      <c r="H699" s="93" t="s">
        <v>542</v>
      </c>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row>
    <row r="700" spans="1:49" ht="15.75" thickBot="1" x14ac:dyDescent="0.3">
      <c r="A700" s="2"/>
      <c r="C700" s="91" t="s">
        <v>320</v>
      </c>
      <c r="D700" s="120" t="s">
        <v>322</v>
      </c>
      <c r="E700" s="5" t="s">
        <v>85</v>
      </c>
      <c r="F700" s="5" t="s">
        <v>117</v>
      </c>
      <c r="G700" s="92" t="s">
        <v>75</v>
      </c>
      <c r="H700" s="93" t="s">
        <v>543</v>
      </c>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row>
    <row r="701" spans="1:49" ht="30.75" thickBot="1" x14ac:dyDescent="0.3">
      <c r="A701" s="2"/>
      <c r="C701" s="91" t="s">
        <v>320</v>
      </c>
      <c r="D701" s="120" t="s">
        <v>322</v>
      </c>
      <c r="E701" s="5" t="s">
        <v>85</v>
      </c>
      <c r="F701" s="5" t="s">
        <v>118</v>
      </c>
      <c r="G701" s="92" t="s">
        <v>158</v>
      </c>
      <c r="H701" s="93"/>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row>
    <row r="702" spans="1:49" ht="15.75" thickBot="1" x14ac:dyDescent="0.3">
      <c r="A702" s="2"/>
      <c r="C702" s="91" t="s">
        <v>320</v>
      </c>
      <c r="D702" s="120" t="s">
        <v>322</v>
      </c>
      <c r="E702" s="5" t="s">
        <v>85</v>
      </c>
      <c r="F702" s="5" t="s">
        <v>87</v>
      </c>
      <c r="G702" s="92" t="s">
        <v>75</v>
      </c>
      <c r="H702" s="93" t="s">
        <v>544</v>
      </c>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row>
    <row r="703" spans="1:49" ht="15.75" thickBot="1" x14ac:dyDescent="0.3">
      <c r="A703" s="2"/>
      <c r="C703" s="91" t="s">
        <v>320</v>
      </c>
      <c r="D703" s="120" t="s">
        <v>322</v>
      </c>
      <c r="E703" s="5" t="s">
        <v>85</v>
      </c>
      <c r="F703" s="5" t="s">
        <v>119</v>
      </c>
      <c r="G703" s="92" t="s">
        <v>158</v>
      </c>
      <c r="H703" s="93"/>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row>
    <row r="704" spans="1:49" ht="15.75" thickBot="1" x14ac:dyDescent="0.3">
      <c r="A704" s="2"/>
      <c r="C704" s="91" t="s">
        <v>320</v>
      </c>
      <c r="D704" s="120" t="s">
        <v>322</v>
      </c>
      <c r="E704" s="5" t="s">
        <v>85</v>
      </c>
      <c r="F704" s="5" t="s">
        <v>120</v>
      </c>
      <c r="G704" s="92" t="s">
        <v>158</v>
      </c>
      <c r="H704" s="93"/>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row>
    <row r="705" spans="1:49" ht="15.75" thickBot="1" x14ac:dyDescent="0.3">
      <c r="A705" s="2"/>
      <c r="C705" s="91" t="s">
        <v>320</v>
      </c>
      <c r="D705" s="120" t="s">
        <v>322</v>
      </c>
      <c r="E705" s="5" t="s">
        <v>85</v>
      </c>
      <c r="F705" s="5" t="s">
        <v>121</v>
      </c>
      <c r="G705" s="92" t="s">
        <v>75</v>
      </c>
      <c r="H705" s="93" t="s">
        <v>545</v>
      </c>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row>
    <row r="706" spans="1:49" ht="75.75" thickBot="1" x14ac:dyDescent="0.3">
      <c r="A706" s="2"/>
      <c r="C706" s="91" t="s">
        <v>320</v>
      </c>
      <c r="D706" s="120" t="s">
        <v>322</v>
      </c>
      <c r="E706" s="5" t="s">
        <v>92</v>
      </c>
      <c r="F706" s="5" t="s">
        <v>122</v>
      </c>
      <c r="G706" s="92" t="s">
        <v>75</v>
      </c>
      <c r="H706" s="93" t="s">
        <v>546</v>
      </c>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row>
    <row r="707" spans="1:49" ht="30.75" thickBot="1" x14ac:dyDescent="0.3">
      <c r="A707" s="2"/>
      <c r="C707" s="91" t="s">
        <v>320</v>
      </c>
      <c r="D707" s="120" t="s">
        <v>322</v>
      </c>
      <c r="E707" s="5" t="s">
        <v>92</v>
      </c>
      <c r="F707" s="5" t="s">
        <v>123</v>
      </c>
      <c r="G707" s="92" t="s">
        <v>158</v>
      </c>
      <c r="H707" s="93"/>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row>
    <row r="708" spans="1:49" ht="75.75" thickBot="1" x14ac:dyDescent="0.3">
      <c r="A708" s="2"/>
      <c r="C708" s="91" t="s">
        <v>320</v>
      </c>
      <c r="D708" s="120" t="s">
        <v>322</v>
      </c>
      <c r="E708" s="5" t="s">
        <v>92</v>
      </c>
      <c r="F708" s="5" t="s">
        <v>124</v>
      </c>
      <c r="G708" s="92" t="s">
        <v>75</v>
      </c>
      <c r="H708" s="93" t="s">
        <v>546</v>
      </c>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row>
    <row r="709" spans="1:49" ht="60.75" thickBot="1" x14ac:dyDescent="0.3">
      <c r="A709" s="2"/>
      <c r="C709" s="91" t="s">
        <v>320</v>
      </c>
      <c r="D709" s="120" t="s">
        <v>322</v>
      </c>
      <c r="E709" s="5" t="s">
        <v>96</v>
      </c>
      <c r="F709" s="5" t="s">
        <v>125</v>
      </c>
      <c r="G709" s="92" t="s">
        <v>158</v>
      </c>
      <c r="H709" s="93"/>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row>
    <row r="710" spans="1:49" ht="60.75" thickBot="1" x14ac:dyDescent="0.3">
      <c r="A710" s="2"/>
      <c r="C710" s="91" t="s">
        <v>320</v>
      </c>
      <c r="D710" s="120" t="s">
        <v>322</v>
      </c>
      <c r="E710" s="5" t="s">
        <v>96</v>
      </c>
      <c r="F710" s="5" t="s">
        <v>98</v>
      </c>
      <c r="G710" s="92" t="s">
        <v>158</v>
      </c>
      <c r="H710" s="93"/>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row>
    <row r="711" spans="1:49" ht="60.75" thickBot="1" x14ac:dyDescent="0.3">
      <c r="A711" s="2"/>
      <c r="C711" s="91" t="s">
        <v>320</v>
      </c>
      <c r="D711" s="120" t="s">
        <v>322</v>
      </c>
      <c r="E711" s="5" t="s">
        <v>96</v>
      </c>
      <c r="F711" s="5" t="s">
        <v>126</v>
      </c>
      <c r="G711" s="92" t="s">
        <v>158</v>
      </c>
      <c r="H711" s="93"/>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row>
    <row r="712" spans="1:49" ht="30.75" thickBot="1" x14ac:dyDescent="0.3">
      <c r="A712" s="2"/>
      <c r="C712" s="91" t="s">
        <v>320</v>
      </c>
      <c r="D712" s="120" t="s">
        <v>322</v>
      </c>
      <c r="E712" s="5" t="s">
        <v>127</v>
      </c>
      <c r="F712" s="5" t="s">
        <v>128</v>
      </c>
      <c r="G712" s="92" t="s">
        <v>158</v>
      </c>
      <c r="H712" s="93"/>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row>
    <row r="713" spans="1:49" ht="45.75" thickBot="1" x14ac:dyDescent="0.3">
      <c r="A713" s="2"/>
      <c r="C713" s="91" t="s">
        <v>320</v>
      </c>
      <c r="D713" s="120" t="s">
        <v>322</v>
      </c>
      <c r="E713" s="5" t="s">
        <v>127</v>
      </c>
      <c r="F713" s="5" t="s">
        <v>129</v>
      </c>
      <c r="G713" s="92" t="s">
        <v>75</v>
      </c>
      <c r="H713" s="93" t="s">
        <v>542</v>
      </c>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row>
    <row r="714" spans="1:49" ht="60.75" thickBot="1" x14ac:dyDescent="0.3">
      <c r="A714" s="2"/>
      <c r="C714" s="91" t="s">
        <v>320</v>
      </c>
      <c r="D714" s="120" t="s">
        <v>322</v>
      </c>
      <c r="E714" s="5" t="s">
        <v>127</v>
      </c>
      <c r="F714" s="5" t="s">
        <v>130</v>
      </c>
      <c r="G714" s="92" t="s">
        <v>75</v>
      </c>
      <c r="H714" s="93" t="s">
        <v>547</v>
      </c>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row>
    <row r="715" spans="1:49" x14ac:dyDescent="0.25">
      <c r="A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row>
    <row r="716" spans="1:49" x14ac:dyDescent="0.25">
      <c r="A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row>
    <row r="717" spans="1:49" x14ac:dyDescent="0.25">
      <c r="A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row>
    <row r="718" spans="1:49" x14ac:dyDescent="0.25">
      <c r="A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row>
    <row r="719" spans="1:49" x14ac:dyDescent="0.25">
      <c r="A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row>
    <row r="720" spans="1:49" x14ac:dyDescent="0.25">
      <c r="A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row>
    <row r="721" spans="1:49" x14ac:dyDescent="0.25">
      <c r="A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row>
    <row r="722" spans="1:49" x14ac:dyDescent="0.25">
      <c r="A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row>
    <row r="723" spans="1:49" x14ac:dyDescent="0.25">
      <c r="A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row>
    <row r="724" spans="1:49" x14ac:dyDescent="0.25">
      <c r="A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row>
    <row r="725" spans="1:49" x14ac:dyDescent="0.25">
      <c r="A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row>
    <row r="726" spans="1:49" x14ac:dyDescent="0.25">
      <c r="A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row>
    <row r="727" spans="1:49" x14ac:dyDescent="0.25">
      <c r="A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row>
    <row r="728" spans="1:49" x14ac:dyDescent="0.25">
      <c r="A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row>
    <row r="729" spans="1:49" x14ac:dyDescent="0.25">
      <c r="A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row>
    <row r="730" spans="1:49" x14ac:dyDescent="0.25">
      <c r="A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row>
    <row r="731" spans="1:49" x14ac:dyDescent="0.25">
      <c r="A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row>
    <row r="732" spans="1:49" x14ac:dyDescent="0.25">
      <c r="A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row>
    <row r="733" spans="1:49" x14ac:dyDescent="0.25">
      <c r="A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row>
    <row r="734" spans="1:49" x14ac:dyDescent="0.25">
      <c r="A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row>
    <row r="735" spans="1:49" x14ac:dyDescent="0.25">
      <c r="A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row>
    <row r="736" spans="1:49" x14ac:dyDescent="0.25">
      <c r="A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row>
    <row r="737" spans="1:49" x14ac:dyDescent="0.25">
      <c r="A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row>
    <row r="738" spans="1:49" x14ac:dyDescent="0.25">
      <c r="A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row>
    <row r="739" spans="1:49" x14ac:dyDescent="0.25">
      <c r="A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row>
    <row r="740" spans="1:49" x14ac:dyDescent="0.25">
      <c r="A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row>
    <row r="741" spans="1:49" x14ac:dyDescent="0.25">
      <c r="A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row>
    <row r="742" spans="1:49" x14ac:dyDescent="0.25">
      <c r="A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row>
    <row r="743" spans="1:49" x14ac:dyDescent="0.25">
      <c r="A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row>
    <row r="744" spans="1:49" x14ac:dyDescent="0.25">
      <c r="A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row>
    <row r="745" spans="1:49" x14ac:dyDescent="0.25">
      <c r="A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row>
    <row r="746" spans="1:49" x14ac:dyDescent="0.25">
      <c r="A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row>
    <row r="747" spans="1:49" x14ac:dyDescent="0.25">
      <c r="A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row>
    <row r="748" spans="1:49" x14ac:dyDescent="0.25">
      <c r="A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row>
    <row r="749" spans="1:49" x14ac:dyDescent="0.25">
      <c r="A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row>
    <row r="750" spans="1:49" x14ac:dyDescent="0.25">
      <c r="A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row>
    <row r="751" spans="1:49" x14ac:dyDescent="0.25">
      <c r="A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row>
    <row r="752" spans="1:49" x14ac:dyDescent="0.25">
      <c r="A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row>
    <row r="753" spans="1:49" x14ac:dyDescent="0.25">
      <c r="A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row>
    <row r="754" spans="1:49" x14ac:dyDescent="0.25">
      <c r="A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row>
    <row r="755" spans="1:49" x14ac:dyDescent="0.25">
      <c r="A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row>
    <row r="756" spans="1:49" x14ac:dyDescent="0.25">
      <c r="A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row>
    <row r="757" spans="1:49" x14ac:dyDescent="0.25">
      <c r="A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row>
    <row r="758" spans="1:49" x14ac:dyDescent="0.25">
      <c r="A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row>
    <row r="759" spans="1:49" x14ac:dyDescent="0.25">
      <c r="A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row>
    <row r="760" spans="1:49" x14ac:dyDescent="0.25">
      <c r="A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row>
    <row r="761" spans="1:49" x14ac:dyDescent="0.25">
      <c r="A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row>
    <row r="762" spans="1:49" x14ac:dyDescent="0.25">
      <c r="A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row>
    <row r="763" spans="1:49" x14ac:dyDescent="0.25">
      <c r="A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row>
    <row r="764" spans="1:49" x14ac:dyDescent="0.25">
      <c r="A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row>
    <row r="765" spans="1:49" x14ac:dyDescent="0.25">
      <c r="A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row>
    <row r="766" spans="1:49" x14ac:dyDescent="0.25">
      <c r="A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row>
    <row r="767" spans="1:49" x14ac:dyDescent="0.25">
      <c r="A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row>
    <row r="768" spans="1:49" x14ac:dyDescent="0.25">
      <c r="A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row>
    <row r="769" spans="1:49" x14ac:dyDescent="0.25">
      <c r="A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row>
    <row r="770" spans="1:49" x14ac:dyDescent="0.25">
      <c r="A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row>
    <row r="771" spans="1:49" x14ac:dyDescent="0.25">
      <c r="A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row>
    <row r="772" spans="1:49" x14ac:dyDescent="0.25">
      <c r="A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row>
    <row r="773" spans="1:49" x14ac:dyDescent="0.25">
      <c r="A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row>
    <row r="774" spans="1:49" x14ac:dyDescent="0.25">
      <c r="A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row>
    <row r="775" spans="1:49" x14ac:dyDescent="0.25">
      <c r="A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row>
    <row r="776" spans="1:49" x14ac:dyDescent="0.25">
      <c r="A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row>
    <row r="777" spans="1:49" x14ac:dyDescent="0.25">
      <c r="A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row>
    <row r="778" spans="1:49" x14ac:dyDescent="0.25">
      <c r="A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row>
    <row r="779" spans="1:49" x14ac:dyDescent="0.25">
      <c r="A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row>
    <row r="780" spans="1:49" x14ac:dyDescent="0.25">
      <c r="A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row>
    <row r="781" spans="1:49" x14ac:dyDescent="0.25">
      <c r="A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row>
    <row r="782" spans="1:49" x14ac:dyDescent="0.25">
      <c r="A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row>
    <row r="783" spans="1:49" x14ac:dyDescent="0.25">
      <c r="A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row>
    <row r="784" spans="1:49" x14ac:dyDescent="0.25">
      <c r="A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row>
    <row r="785" spans="1:49" x14ac:dyDescent="0.25">
      <c r="A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row>
    <row r="786" spans="1:49" x14ac:dyDescent="0.25">
      <c r="A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row>
    <row r="787" spans="1:49" x14ac:dyDescent="0.25">
      <c r="A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row>
    <row r="788" spans="1:49" x14ac:dyDescent="0.25">
      <c r="A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row>
    <row r="789" spans="1:49" x14ac:dyDescent="0.25">
      <c r="A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row>
    <row r="790" spans="1:49" x14ac:dyDescent="0.25">
      <c r="A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row>
    <row r="791" spans="1:49" x14ac:dyDescent="0.25">
      <c r="A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row>
    <row r="792" spans="1:49" x14ac:dyDescent="0.25">
      <c r="A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row>
    <row r="793" spans="1:49" x14ac:dyDescent="0.25">
      <c r="A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row>
    <row r="794" spans="1:49" x14ac:dyDescent="0.25">
      <c r="A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row>
    <row r="795" spans="1:49" x14ac:dyDescent="0.25">
      <c r="A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row>
    <row r="796" spans="1:49" x14ac:dyDescent="0.25">
      <c r="A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row>
    <row r="797" spans="1:49" x14ac:dyDescent="0.25">
      <c r="A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row>
    <row r="798" spans="1:49" x14ac:dyDescent="0.25">
      <c r="A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row>
    <row r="799" spans="1:49" x14ac:dyDescent="0.25">
      <c r="A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row>
    <row r="800" spans="1:49" x14ac:dyDescent="0.25">
      <c r="A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row>
    <row r="801" spans="1:49" x14ac:dyDescent="0.25">
      <c r="A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row>
    <row r="802" spans="1:49" x14ac:dyDescent="0.25">
      <c r="A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row>
    <row r="803" spans="1:49" x14ac:dyDescent="0.25">
      <c r="A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row>
    <row r="804" spans="1:49" x14ac:dyDescent="0.25">
      <c r="A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row>
    <row r="805" spans="1:49" x14ac:dyDescent="0.25">
      <c r="A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row>
    <row r="806" spans="1:49" x14ac:dyDescent="0.25">
      <c r="A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row>
    <row r="807" spans="1:49" x14ac:dyDescent="0.25">
      <c r="A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row>
    <row r="808" spans="1:49" x14ac:dyDescent="0.25">
      <c r="A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row>
    <row r="809" spans="1:49" x14ac:dyDescent="0.25">
      <c r="A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row>
    <row r="810" spans="1:49" x14ac:dyDescent="0.25">
      <c r="A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row>
    <row r="811" spans="1:49" x14ac:dyDescent="0.25">
      <c r="A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row>
    <row r="812" spans="1:49" x14ac:dyDescent="0.25">
      <c r="A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row>
    <row r="813" spans="1:49" x14ac:dyDescent="0.25">
      <c r="A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row>
    <row r="814" spans="1:49" x14ac:dyDescent="0.25">
      <c r="A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row>
    <row r="815" spans="1:49" x14ac:dyDescent="0.25">
      <c r="A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row>
    <row r="816" spans="1:49" x14ac:dyDescent="0.25">
      <c r="A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row>
    <row r="817" spans="1:49" x14ac:dyDescent="0.25">
      <c r="A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row>
    <row r="818" spans="1:49" x14ac:dyDescent="0.25">
      <c r="A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row>
    <row r="819" spans="1:49" x14ac:dyDescent="0.25">
      <c r="A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row>
    <row r="820" spans="1:49" x14ac:dyDescent="0.25">
      <c r="A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row>
    <row r="821" spans="1:49" x14ac:dyDescent="0.25">
      <c r="A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row>
    <row r="822" spans="1:49" x14ac:dyDescent="0.25">
      <c r="A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row>
    <row r="823" spans="1:49" x14ac:dyDescent="0.25">
      <c r="A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row>
    <row r="824" spans="1:49" x14ac:dyDescent="0.25">
      <c r="A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row>
    <row r="825" spans="1:49" x14ac:dyDescent="0.25">
      <c r="A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row>
    <row r="826" spans="1:49" x14ac:dyDescent="0.25">
      <c r="A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row>
    <row r="827" spans="1:49" x14ac:dyDescent="0.25">
      <c r="A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row>
    <row r="828" spans="1:49" x14ac:dyDescent="0.25">
      <c r="A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row>
    <row r="829" spans="1:49" x14ac:dyDescent="0.25">
      <c r="A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row>
    <row r="830" spans="1:49" x14ac:dyDescent="0.25">
      <c r="A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row>
    <row r="831" spans="1:49" x14ac:dyDescent="0.25">
      <c r="A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row>
    <row r="832" spans="1:49" x14ac:dyDescent="0.25">
      <c r="A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row>
    <row r="833" spans="1:49" x14ac:dyDescent="0.25">
      <c r="A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row>
    <row r="834" spans="1:49" x14ac:dyDescent="0.25">
      <c r="A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row>
    <row r="835" spans="1:49" x14ac:dyDescent="0.25">
      <c r="A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row>
    <row r="836" spans="1:49" x14ac:dyDescent="0.25">
      <c r="A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row>
    <row r="837" spans="1:49" x14ac:dyDescent="0.25">
      <c r="A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row>
    <row r="838" spans="1:49" x14ac:dyDescent="0.25">
      <c r="A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row>
    <row r="839" spans="1:49" x14ac:dyDescent="0.25">
      <c r="A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row>
    <row r="840" spans="1:49" x14ac:dyDescent="0.25">
      <c r="A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row>
    <row r="841" spans="1:49" x14ac:dyDescent="0.25">
      <c r="A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row>
    <row r="842" spans="1:49" x14ac:dyDescent="0.25">
      <c r="A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row>
    <row r="843" spans="1:49" x14ac:dyDescent="0.25">
      <c r="A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row>
    <row r="844" spans="1:49" x14ac:dyDescent="0.25">
      <c r="A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row>
    <row r="845" spans="1:49" x14ac:dyDescent="0.25">
      <c r="A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row>
    <row r="846" spans="1:49" x14ac:dyDescent="0.25">
      <c r="A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row>
    <row r="847" spans="1:49" x14ac:dyDescent="0.25">
      <c r="A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row>
    <row r="848" spans="1:49" x14ac:dyDescent="0.25">
      <c r="A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row>
    <row r="849" spans="1:49" x14ac:dyDescent="0.25">
      <c r="A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row>
    <row r="850" spans="1:49" x14ac:dyDescent="0.25">
      <c r="A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row>
    <row r="851" spans="1:49" x14ac:dyDescent="0.25">
      <c r="A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row>
    <row r="852" spans="1:49" x14ac:dyDescent="0.25">
      <c r="A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row>
    <row r="853" spans="1:49" x14ac:dyDescent="0.25">
      <c r="A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row>
    <row r="854" spans="1:49" x14ac:dyDescent="0.25">
      <c r="A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row>
    <row r="855" spans="1:49" x14ac:dyDescent="0.25">
      <c r="A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row>
    <row r="856" spans="1:49" x14ac:dyDescent="0.25">
      <c r="A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row>
    <row r="857" spans="1:49" x14ac:dyDescent="0.25">
      <c r="A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row>
    <row r="858" spans="1:49" x14ac:dyDescent="0.25">
      <c r="A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row>
    <row r="859" spans="1:49" x14ac:dyDescent="0.25">
      <c r="A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row>
    <row r="860" spans="1:49" x14ac:dyDescent="0.25">
      <c r="A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row>
    <row r="861" spans="1:49" x14ac:dyDescent="0.25">
      <c r="A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row>
    <row r="862" spans="1:49" x14ac:dyDescent="0.25">
      <c r="A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row>
    <row r="863" spans="1:49" x14ac:dyDescent="0.25">
      <c r="A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row>
    <row r="864" spans="1:49" x14ac:dyDescent="0.25">
      <c r="A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row>
    <row r="865" spans="1:49" x14ac:dyDescent="0.25">
      <c r="A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row>
    <row r="866" spans="1:49" x14ac:dyDescent="0.25">
      <c r="A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row>
    <row r="867" spans="1:49" x14ac:dyDescent="0.25">
      <c r="A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row>
    <row r="868" spans="1:49" x14ac:dyDescent="0.25">
      <c r="A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row>
    <row r="869" spans="1:49" x14ac:dyDescent="0.25">
      <c r="A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row>
    <row r="870" spans="1:49" x14ac:dyDescent="0.25">
      <c r="A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row>
    <row r="871" spans="1:49" x14ac:dyDescent="0.25">
      <c r="A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row>
    <row r="872" spans="1:49" x14ac:dyDescent="0.25">
      <c r="A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row>
    <row r="873" spans="1:49" x14ac:dyDescent="0.25">
      <c r="A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row>
    <row r="874" spans="1:49" x14ac:dyDescent="0.25">
      <c r="A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row>
    <row r="875" spans="1:49" x14ac:dyDescent="0.25">
      <c r="A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row>
    <row r="876" spans="1:49" x14ac:dyDescent="0.25">
      <c r="A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row>
    <row r="877" spans="1:49" x14ac:dyDescent="0.25">
      <c r="A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row>
    <row r="878" spans="1:49" x14ac:dyDescent="0.25">
      <c r="A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row>
    <row r="879" spans="1:49" x14ac:dyDescent="0.25">
      <c r="A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row>
    <row r="880" spans="1:49" x14ac:dyDescent="0.25">
      <c r="A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row>
    <row r="881" spans="1:49" x14ac:dyDescent="0.25">
      <c r="A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row>
    <row r="882" spans="1:49" x14ac:dyDescent="0.25">
      <c r="A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row>
    <row r="883" spans="1:49" x14ac:dyDescent="0.25">
      <c r="A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row>
    <row r="884" spans="1:49" x14ac:dyDescent="0.25">
      <c r="A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row>
    <row r="885" spans="1:49" x14ac:dyDescent="0.25">
      <c r="A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row>
    <row r="886" spans="1:49" x14ac:dyDescent="0.25">
      <c r="A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row>
    <row r="887" spans="1:49" x14ac:dyDescent="0.25">
      <c r="A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row>
    <row r="888" spans="1:49" x14ac:dyDescent="0.25">
      <c r="A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row>
    <row r="889" spans="1:49" x14ac:dyDescent="0.25">
      <c r="A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row>
    <row r="890" spans="1:49" x14ac:dyDescent="0.25">
      <c r="A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row>
    <row r="891" spans="1:49" x14ac:dyDescent="0.25">
      <c r="A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row>
    <row r="892" spans="1:49" x14ac:dyDescent="0.25">
      <c r="A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row>
    <row r="893" spans="1:49" x14ac:dyDescent="0.25">
      <c r="A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row>
    <row r="894" spans="1:49" x14ac:dyDescent="0.25">
      <c r="A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row>
    <row r="895" spans="1:49" x14ac:dyDescent="0.25">
      <c r="A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row>
    <row r="896" spans="1:49" x14ac:dyDescent="0.25">
      <c r="A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row>
    <row r="897" spans="1:49" x14ac:dyDescent="0.25">
      <c r="A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row>
    <row r="898" spans="1:49" x14ac:dyDescent="0.25">
      <c r="A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row>
    <row r="899" spans="1:49" x14ac:dyDescent="0.25">
      <c r="A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row>
    <row r="900" spans="1:49" x14ac:dyDescent="0.25">
      <c r="A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row>
    <row r="901" spans="1:49" x14ac:dyDescent="0.25">
      <c r="A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row>
    <row r="902" spans="1:49" x14ac:dyDescent="0.25">
      <c r="A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row>
    <row r="903" spans="1:49" x14ac:dyDescent="0.25">
      <c r="A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row>
    <row r="904" spans="1:49" x14ac:dyDescent="0.25">
      <c r="A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row>
    <row r="905" spans="1:49" x14ac:dyDescent="0.25">
      <c r="A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row>
    <row r="906" spans="1:49" x14ac:dyDescent="0.25">
      <c r="A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row>
    <row r="907" spans="1:49" x14ac:dyDescent="0.25">
      <c r="A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row>
    <row r="908" spans="1:49" x14ac:dyDescent="0.25">
      <c r="A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row>
    <row r="909" spans="1:49" x14ac:dyDescent="0.25">
      <c r="A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row>
    <row r="910" spans="1:49" x14ac:dyDescent="0.25">
      <c r="A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row>
    <row r="911" spans="1:49" x14ac:dyDescent="0.25">
      <c r="A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row>
    <row r="912" spans="1:49" x14ac:dyDescent="0.25">
      <c r="A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row>
    <row r="913" spans="1:49" x14ac:dyDescent="0.25">
      <c r="A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row>
    <row r="914" spans="1:49" x14ac:dyDescent="0.25">
      <c r="A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row>
    <row r="915" spans="1:49" x14ac:dyDescent="0.25">
      <c r="A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row>
    <row r="916" spans="1:49" x14ac:dyDescent="0.25">
      <c r="A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row>
    <row r="917" spans="1:49" x14ac:dyDescent="0.25">
      <c r="A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row>
    <row r="918" spans="1:49" x14ac:dyDescent="0.25">
      <c r="A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row>
    <row r="919" spans="1:49" x14ac:dyDescent="0.25">
      <c r="A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row>
    <row r="920" spans="1:49" x14ac:dyDescent="0.25">
      <c r="A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row>
    <row r="921" spans="1:49" x14ac:dyDescent="0.25">
      <c r="A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row>
    <row r="922" spans="1:49" x14ac:dyDescent="0.25">
      <c r="A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row>
    <row r="923" spans="1:49" x14ac:dyDescent="0.25">
      <c r="A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row>
    <row r="924" spans="1:49" x14ac:dyDescent="0.25">
      <c r="A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row>
    <row r="925" spans="1:49" x14ac:dyDescent="0.25">
      <c r="A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row>
    <row r="926" spans="1:49" x14ac:dyDescent="0.25">
      <c r="A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row>
    <row r="927" spans="1:49" x14ac:dyDescent="0.25">
      <c r="A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row>
    <row r="928" spans="1:49" x14ac:dyDescent="0.25">
      <c r="A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row>
    <row r="929" spans="1:49" x14ac:dyDescent="0.25">
      <c r="A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row>
    <row r="930" spans="1:49" x14ac:dyDescent="0.25">
      <c r="A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row>
    <row r="931" spans="1:49" x14ac:dyDescent="0.25">
      <c r="A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row>
    <row r="932" spans="1:49" x14ac:dyDescent="0.25">
      <c r="A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row>
    <row r="933" spans="1:49" x14ac:dyDescent="0.25">
      <c r="A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row>
    <row r="934" spans="1:49" x14ac:dyDescent="0.25">
      <c r="A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row>
    <row r="935" spans="1:49" x14ac:dyDescent="0.25">
      <c r="A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row>
    <row r="936" spans="1:49" x14ac:dyDescent="0.25">
      <c r="A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row>
    <row r="937" spans="1:49" x14ac:dyDescent="0.25">
      <c r="A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row>
    <row r="938" spans="1:49" x14ac:dyDescent="0.25">
      <c r="A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row>
    <row r="939" spans="1:49" x14ac:dyDescent="0.25">
      <c r="A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row>
    <row r="940" spans="1:49" x14ac:dyDescent="0.25">
      <c r="A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row>
    <row r="941" spans="1:49" x14ac:dyDescent="0.25">
      <c r="A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row>
    <row r="942" spans="1:49" x14ac:dyDescent="0.25">
      <c r="A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row>
    <row r="943" spans="1:49" x14ac:dyDescent="0.25">
      <c r="A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row>
    <row r="944" spans="1:49" x14ac:dyDescent="0.25">
      <c r="A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row>
    <row r="945" spans="1:49" x14ac:dyDescent="0.25">
      <c r="A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row>
    <row r="946" spans="1:49" x14ac:dyDescent="0.25">
      <c r="A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row>
    <row r="947" spans="1:49" x14ac:dyDescent="0.25">
      <c r="A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row>
    <row r="948" spans="1:49" x14ac:dyDescent="0.25">
      <c r="A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row>
    <row r="949" spans="1:49" x14ac:dyDescent="0.25">
      <c r="A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row>
    <row r="950" spans="1:49" x14ac:dyDescent="0.25">
      <c r="A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row>
    <row r="951" spans="1:49" x14ac:dyDescent="0.25">
      <c r="A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row>
    <row r="952" spans="1:49" x14ac:dyDescent="0.25">
      <c r="A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row>
    <row r="953" spans="1:49" x14ac:dyDescent="0.25">
      <c r="A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row>
    <row r="954" spans="1:49" x14ac:dyDescent="0.25">
      <c r="A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row>
    <row r="955" spans="1:49" x14ac:dyDescent="0.25">
      <c r="A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row>
    <row r="956" spans="1:49" x14ac:dyDescent="0.25">
      <c r="A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row>
    <row r="957" spans="1:49" x14ac:dyDescent="0.25">
      <c r="A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row>
    <row r="958" spans="1:49" x14ac:dyDescent="0.25">
      <c r="A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row>
    <row r="959" spans="1:49" x14ac:dyDescent="0.25">
      <c r="A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row>
    <row r="960" spans="1:49" x14ac:dyDescent="0.25">
      <c r="A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row>
    <row r="961" spans="1:49" x14ac:dyDescent="0.25">
      <c r="A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row>
    <row r="962" spans="1:49" x14ac:dyDescent="0.25">
      <c r="A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row>
    <row r="963" spans="1:49" x14ac:dyDescent="0.25">
      <c r="A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row>
    <row r="964" spans="1:49" x14ac:dyDescent="0.25">
      <c r="A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row>
    <row r="965" spans="1:49" x14ac:dyDescent="0.25">
      <c r="A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row>
    <row r="966" spans="1:49" x14ac:dyDescent="0.25">
      <c r="A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row>
    <row r="967" spans="1:49" x14ac:dyDescent="0.25">
      <c r="A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row>
    <row r="968" spans="1:49" x14ac:dyDescent="0.25">
      <c r="A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row>
    <row r="969" spans="1:49" x14ac:dyDescent="0.25">
      <c r="A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row>
    <row r="970" spans="1:49" x14ac:dyDescent="0.25">
      <c r="A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row>
    <row r="971" spans="1:49" x14ac:dyDescent="0.25">
      <c r="A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row>
    <row r="972" spans="1:49" x14ac:dyDescent="0.25">
      <c r="A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row>
    <row r="973" spans="1:49" x14ac:dyDescent="0.25">
      <c r="A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row>
    <row r="974" spans="1:49" x14ac:dyDescent="0.25">
      <c r="A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row>
    <row r="975" spans="1:49" x14ac:dyDescent="0.25">
      <c r="A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row>
    <row r="976" spans="1:49" x14ac:dyDescent="0.25">
      <c r="A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row>
    <row r="977" spans="1:49" x14ac:dyDescent="0.25">
      <c r="A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row>
    <row r="978" spans="1:49" x14ac:dyDescent="0.25">
      <c r="A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row>
    <row r="979" spans="1:49" x14ac:dyDescent="0.25">
      <c r="A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row>
    <row r="980" spans="1:49" x14ac:dyDescent="0.25">
      <c r="A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row>
    <row r="981" spans="1:49" x14ac:dyDescent="0.25">
      <c r="A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row>
    <row r="982" spans="1:49" x14ac:dyDescent="0.25">
      <c r="A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row>
    <row r="983" spans="1:49" x14ac:dyDescent="0.25">
      <c r="A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row>
    <row r="984" spans="1:49" x14ac:dyDescent="0.25">
      <c r="A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row>
    <row r="985" spans="1:49" x14ac:dyDescent="0.25">
      <c r="A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row>
    <row r="986" spans="1:49" x14ac:dyDescent="0.25">
      <c r="A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row>
    <row r="987" spans="1:49" x14ac:dyDescent="0.25">
      <c r="A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row>
    <row r="988" spans="1:49" x14ac:dyDescent="0.25">
      <c r="A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row>
    <row r="989" spans="1:49" x14ac:dyDescent="0.25">
      <c r="A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row>
    <row r="990" spans="1:49" x14ac:dyDescent="0.25">
      <c r="A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row>
    <row r="991" spans="1:49" x14ac:dyDescent="0.25">
      <c r="A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row>
    <row r="992" spans="1:49" x14ac:dyDescent="0.25">
      <c r="A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row>
    <row r="993" spans="1:49" x14ac:dyDescent="0.25">
      <c r="A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row>
    <row r="994" spans="1:49" x14ac:dyDescent="0.25">
      <c r="A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row>
    <row r="995" spans="1:49" x14ac:dyDescent="0.25">
      <c r="A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row>
    <row r="996" spans="1:49" x14ac:dyDescent="0.25">
      <c r="A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row>
    <row r="997" spans="1:49" x14ac:dyDescent="0.25">
      <c r="A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row>
    <row r="998" spans="1:49" x14ac:dyDescent="0.25">
      <c r="A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row>
    <row r="999" spans="1:49" x14ac:dyDescent="0.25">
      <c r="A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row>
    <row r="1000" spans="1:49" x14ac:dyDescent="0.25">
      <c r="A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row>
    <row r="1001" spans="1:49" x14ac:dyDescent="0.25">
      <c r="A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row>
    <row r="1002" spans="1:49" x14ac:dyDescent="0.25">
      <c r="A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row>
    <row r="1003" spans="1:49" x14ac:dyDescent="0.25">
      <c r="A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row>
    <row r="1004" spans="1:49" x14ac:dyDescent="0.25">
      <c r="A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row>
    <row r="1005" spans="1:49" x14ac:dyDescent="0.25">
      <c r="A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row>
    <row r="1006" spans="1:49" x14ac:dyDescent="0.25">
      <c r="A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row>
    <row r="1007" spans="1:49" x14ac:dyDescent="0.25">
      <c r="A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row>
    <row r="1008" spans="1:49" x14ac:dyDescent="0.25">
      <c r="A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row>
    <row r="1009" spans="1:49" x14ac:dyDescent="0.25">
      <c r="A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row>
    <row r="1010" spans="1:49" x14ac:dyDescent="0.25">
      <c r="A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row>
    <row r="1011" spans="1:49" x14ac:dyDescent="0.25">
      <c r="A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row>
    <row r="1012" spans="1:49" x14ac:dyDescent="0.25">
      <c r="A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row>
    <row r="1013" spans="1:49" x14ac:dyDescent="0.25">
      <c r="A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row>
    <row r="1014" spans="1:49" x14ac:dyDescent="0.25">
      <c r="A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row>
    <row r="1015" spans="1:49" x14ac:dyDescent="0.25">
      <c r="A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row>
    <row r="1016" spans="1:49" x14ac:dyDescent="0.25">
      <c r="A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row>
    <row r="1017" spans="1:49" x14ac:dyDescent="0.25">
      <c r="A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row>
    <row r="1018" spans="1:49" x14ac:dyDescent="0.25">
      <c r="A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row>
    <row r="1019" spans="1:49" x14ac:dyDescent="0.25">
      <c r="A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row>
    <row r="1020" spans="1:49" x14ac:dyDescent="0.25">
      <c r="A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row>
    <row r="1021" spans="1:49" x14ac:dyDescent="0.25">
      <c r="A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row>
    <row r="1022" spans="1:49" x14ac:dyDescent="0.25">
      <c r="A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row>
    <row r="1023" spans="1:49" x14ac:dyDescent="0.25">
      <c r="A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row>
    <row r="1024" spans="1:49" x14ac:dyDescent="0.25">
      <c r="A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row>
    <row r="1025" spans="1:49" x14ac:dyDescent="0.25">
      <c r="A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row>
    <row r="1026" spans="1:49" x14ac:dyDescent="0.25">
      <c r="A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row>
    <row r="1027" spans="1:49" x14ac:dyDescent="0.25">
      <c r="A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row>
    <row r="1028" spans="1:49" x14ac:dyDescent="0.25">
      <c r="A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row>
    <row r="1029" spans="1:49" x14ac:dyDescent="0.25">
      <c r="A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row>
    <row r="1030" spans="1:49" x14ac:dyDescent="0.25">
      <c r="A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row>
    <row r="1031" spans="1:49" x14ac:dyDescent="0.25">
      <c r="A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row>
    <row r="1032" spans="1:49" x14ac:dyDescent="0.25">
      <c r="A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row>
    <row r="1033" spans="1:49" x14ac:dyDescent="0.25">
      <c r="A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row>
    <row r="1034" spans="1:49" x14ac:dyDescent="0.25">
      <c r="A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row>
    <row r="1035" spans="1:49" x14ac:dyDescent="0.25">
      <c r="A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row>
    <row r="1036" spans="1:49" x14ac:dyDescent="0.25">
      <c r="A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row>
    <row r="1037" spans="1:49" x14ac:dyDescent="0.25">
      <c r="A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row>
    <row r="1038" spans="1:49" x14ac:dyDescent="0.25">
      <c r="A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row>
    <row r="1039" spans="1:49" x14ac:dyDescent="0.25">
      <c r="A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row>
    <row r="1040" spans="1:49" x14ac:dyDescent="0.25">
      <c r="A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row>
    <row r="1041" spans="1:49" x14ac:dyDescent="0.25">
      <c r="A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row>
    <row r="1042" spans="1:49" x14ac:dyDescent="0.25">
      <c r="A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row>
    <row r="1043" spans="1:49" x14ac:dyDescent="0.25">
      <c r="A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row>
    <row r="1044" spans="1:49" x14ac:dyDescent="0.25">
      <c r="A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row>
    <row r="1045" spans="1:49" x14ac:dyDescent="0.25">
      <c r="A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row>
    <row r="1046" spans="1:49" x14ac:dyDescent="0.25">
      <c r="A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row>
    <row r="1047" spans="1:49" x14ac:dyDescent="0.25">
      <c r="A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row>
    <row r="1048" spans="1:49" x14ac:dyDescent="0.25">
      <c r="A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row>
    <row r="1049" spans="1:49" x14ac:dyDescent="0.25">
      <c r="A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row>
    <row r="1050" spans="1:49" x14ac:dyDescent="0.25">
      <c r="A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row>
    <row r="1051" spans="1:49" x14ac:dyDescent="0.25">
      <c r="A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row>
    <row r="1052" spans="1:49" x14ac:dyDescent="0.25">
      <c r="A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row>
    <row r="1053" spans="1:49" x14ac:dyDescent="0.25">
      <c r="A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row>
    <row r="1054" spans="1:49" x14ac:dyDescent="0.25">
      <c r="A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row>
    <row r="1055" spans="1:49" x14ac:dyDescent="0.25">
      <c r="A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row>
    <row r="1056" spans="1:49" x14ac:dyDescent="0.25">
      <c r="A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row>
    <row r="1057" spans="1:49" x14ac:dyDescent="0.25">
      <c r="A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row>
    <row r="1058" spans="1:49" x14ac:dyDescent="0.25">
      <c r="A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row>
    <row r="1059" spans="1:49" x14ac:dyDescent="0.25">
      <c r="A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row>
    <row r="1060" spans="1:49" x14ac:dyDescent="0.25">
      <c r="A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row>
    <row r="1061" spans="1:49" x14ac:dyDescent="0.25">
      <c r="A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row>
    <row r="1062" spans="1:49" x14ac:dyDescent="0.25">
      <c r="A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row>
    <row r="1063" spans="1:49" x14ac:dyDescent="0.25">
      <c r="A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row>
    <row r="1064" spans="1:49" x14ac:dyDescent="0.25">
      <c r="A1064" s="2"/>
      <c r="C1064" s="2"/>
      <c r="D1064" s="2"/>
      <c r="E1064" s="2"/>
      <c r="F1064" s="2"/>
      <c r="G1064" s="2"/>
      <c r="H1064" s="2"/>
      <c r="I1064" s="2"/>
      <c r="J1064" s="2"/>
      <c r="K1064" s="2"/>
      <c r="L1064" s="2"/>
      <c r="M1064" s="2"/>
      <c r="N1064" s="2"/>
      <c r="O1064" s="2"/>
      <c r="P1064" s="2"/>
      <c r="Q1064" s="2"/>
    </row>
    <row r="1065" spans="1:49" x14ac:dyDescent="0.25">
      <c r="A1065" s="2"/>
      <c r="C1065" s="2"/>
      <c r="D1065" s="2"/>
      <c r="E1065" s="2"/>
      <c r="F1065" s="2"/>
      <c r="G1065" s="2"/>
      <c r="H1065" s="2"/>
      <c r="I1065" s="2"/>
      <c r="J1065" s="2"/>
      <c r="K1065" s="2"/>
      <c r="L1065" s="2"/>
      <c r="M1065" s="2"/>
      <c r="N1065" s="2"/>
      <c r="O1065" s="2"/>
      <c r="P1065" s="2"/>
      <c r="Q1065" s="2"/>
    </row>
    <row r="1066" spans="1:49" x14ac:dyDescent="0.25">
      <c r="A1066" s="2"/>
      <c r="C1066" s="2"/>
      <c r="D1066" s="2"/>
      <c r="E1066" s="2"/>
      <c r="F1066" s="2"/>
      <c r="G1066" s="2"/>
      <c r="H1066" s="2"/>
      <c r="I1066" s="2"/>
      <c r="J1066" s="2"/>
      <c r="K1066" s="2"/>
      <c r="L1066" s="2"/>
      <c r="M1066" s="2"/>
      <c r="N1066" s="2"/>
      <c r="O1066" s="2"/>
      <c r="P1066" s="2"/>
      <c r="Q1066" s="2"/>
    </row>
    <row r="1067" spans="1:49" x14ac:dyDescent="0.25">
      <c r="A1067" s="2"/>
      <c r="C1067" s="2"/>
      <c r="D1067" s="2"/>
      <c r="E1067" s="2"/>
      <c r="F1067" s="2"/>
      <c r="G1067" s="2"/>
      <c r="H1067" s="2"/>
      <c r="I1067" s="2"/>
      <c r="J1067" s="2"/>
      <c r="K1067" s="2"/>
      <c r="L1067" s="2"/>
      <c r="M1067" s="2"/>
      <c r="N1067" s="2"/>
      <c r="O1067" s="2"/>
      <c r="P1067" s="2"/>
      <c r="Q1067" s="2"/>
    </row>
  </sheetData>
  <autoFilter ref="A5:CA1067" xr:uid="{D1180B67-821D-4807-81CE-E73B597A2893}"/>
  <dataValidations count="2">
    <dataValidation allowBlank="1" showInputMessage="1" showErrorMessage="1" prompt="You can use report here:_x000a_-Measures for which there is no space above, belonging to the built-in categories (select category in cell to the left) or sub-categories (select category and copy sub-category)_x000a_-Measures of additional categories/sub-categories" sqref="F127 F151 F402:F404 F502:F505 F714" xr:uid="{80349F93-0A5D-43AF-A9FC-88357C5B8EFD}"/>
    <dataValidation type="textLength" errorStyle="warning" operator="lessThanOrEqual" allowBlank="1" showInputMessage="1" showErrorMessage="1" error="Please reduce the text length" prompt="Maximum 300 characters (with spaces)" sqref="H6:H52 H54:H74 H104:H127 H129:H153 H240:H262 H379:H404 H428:H450 H479:H505 H645:H714" xr:uid="{5C65CCBE-86CD-473C-B873-7DFE40DA222C}">
      <formula1>300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E5858-E3ED-4D4F-8436-507271715190}">
  <dimension ref="A1:DG1595"/>
  <sheetViews>
    <sheetView workbookViewId="0"/>
  </sheetViews>
  <sheetFormatPr defaultColWidth="9.140625" defaultRowHeight="15" x14ac:dyDescent="0.25"/>
  <cols>
    <col min="1" max="1" width="9.140625" style="2"/>
    <col min="2" max="2" width="14.42578125" style="2" customWidth="1"/>
    <col min="3" max="3" width="15.28515625" style="8" customWidth="1"/>
    <col min="4" max="4" width="18.140625" bestFit="1" customWidth="1"/>
    <col min="5" max="5" width="96.85546875" style="177" customWidth="1"/>
    <col min="6" max="6" width="92.140625" style="177" customWidth="1"/>
    <col min="7" max="7" width="47.140625" customWidth="1"/>
    <col min="8" max="8" width="86.7109375" style="177" customWidth="1"/>
    <col min="10" max="10" width="140.5703125" customWidth="1"/>
  </cols>
  <sheetData>
    <row r="1" spans="1:110" ht="26.25" x14ac:dyDescent="0.4">
      <c r="A1" s="8"/>
      <c r="B1" s="123"/>
      <c r="C1" s="123" t="s">
        <v>321</v>
      </c>
      <c r="D1" s="123"/>
      <c r="E1" s="178"/>
      <c r="F1" s="178"/>
      <c r="G1" s="123"/>
      <c r="H1" s="178"/>
      <c r="I1" s="2"/>
      <c r="J1" s="2"/>
      <c r="K1" s="2"/>
      <c r="L1" s="2"/>
      <c r="M1" s="2"/>
      <c r="N1" s="2"/>
      <c r="O1" s="2"/>
      <c r="P1" s="2"/>
      <c r="Q1" s="2"/>
    </row>
    <row r="2" spans="1:110" ht="15.75" thickBot="1" x14ac:dyDescent="0.3">
      <c r="C2" s="2"/>
      <c r="D2" s="2"/>
      <c r="E2" s="176"/>
      <c r="F2" s="176"/>
      <c r="G2" s="2"/>
      <c r="H2" s="176"/>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row>
    <row r="3" spans="1:110" ht="75.75" thickBot="1" x14ac:dyDescent="0.3">
      <c r="C3" s="168" t="s">
        <v>33</v>
      </c>
      <c r="D3" s="169" t="s">
        <v>322</v>
      </c>
      <c r="E3" s="181" t="s">
        <v>59</v>
      </c>
      <c r="F3" s="179"/>
      <c r="G3" s="170"/>
      <c r="H3" s="179"/>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row>
    <row r="4" spans="1:110" ht="15.75" thickBot="1" x14ac:dyDescent="0.3">
      <c r="D4" s="2"/>
      <c r="E4" s="176"/>
      <c r="F4" s="176"/>
      <c r="G4" s="2"/>
      <c r="H4" s="176"/>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row>
    <row r="5" spans="1:110" s="177" customFormat="1" ht="32.25" thickBot="1" x14ac:dyDescent="0.3">
      <c r="A5" s="176"/>
      <c r="B5" s="176"/>
      <c r="C5" s="14" t="s">
        <v>36</v>
      </c>
      <c r="D5" s="14" t="s">
        <v>37</v>
      </c>
      <c r="E5" s="10" t="s">
        <v>60</v>
      </c>
      <c r="F5" s="10" t="s">
        <v>61</v>
      </c>
      <c r="G5" s="10" t="s">
        <v>107</v>
      </c>
      <c r="H5" s="10" t="s">
        <v>64</v>
      </c>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c r="CI5" s="176"/>
      <c r="CJ5" s="176"/>
      <c r="CK5" s="176"/>
      <c r="CL5" s="176"/>
      <c r="CM5" s="176"/>
      <c r="CN5" s="176"/>
      <c r="CO5" s="176"/>
      <c r="CP5" s="176"/>
      <c r="CQ5" s="176"/>
      <c r="CR5" s="176"/>
      <c r="CS5" s="176"/>
      <c r="CT5" s="176"/>
      <c r="CU5" s="176"/>
      <c r="CV5" s="176"/>
      <c r="CW5" s="176"/>
      <c r="CX5" s="176"/>
      <c r="CY5" s="176"/>
      <c r="CZ5" s="176"/>
      <c r="DA5" s="176"/>
      <c r="DB5" s="176"/>
      <c r="DC5" s="176"/>
      <c r="DD5" s="176"/>
      <c r="DE5" s="176"/>
      <c r="DF5" s="176"/>
    </row>
    <row r="6" spans="1:110" ht="30.75" thickBot="1" x14ac:dyDescent="0.3">
      <c r="C6" s="88" t="s">
        <v>281</v>
      </c>
      <c r="D6" s="88" t="s">
        <v>322</v>
      </c>
      <c r="E6" s="89" t="s">
        <v>73</v>
      </c>
      <c r="F6" s="89" t="s">
        <v>74</v>
      </c>
      <c r="G6" s="87" t="s">
        <v>75</v>
      </c>
      <c r="H6" s="87" t="s">
        <v>359</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row>
    <row r="7" spans="1:110" ht="30.75" thickBot="1" x14ac:dyDescent="0.3">
      <c r="C7" s="88" t="s">
        <v>281</v>
      </c>
      <c r="D7" s="88" t="s">
        <v>322</v>
      </c>
      <c r="E7" s="89" t="s">
        <v>73</v>
      </c>
      <c r="F7" s="89" t="s">
        <v>77</v>
      </c>
      <c r="G7" s="87" t="s">
        <v>75</v>
      </c>
      <c r="H7" s="87" t="s">
        <v>360</v>
      </c>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row>
    <row r="8" spans="1:110" ht="15.75" thickBot="1" x14ac:dyDescent="0.3">
      <c r="C8" s="88" t="s">
        <v>281</v>
      </c>
      <c r="D8" s="88" t="s">
        <v>322</v>
      </c>
      <c r="E8" s="89" t="s">
        <v>78</v>
      </c>
      <c r="F8" s="89" t="s">
        <v>79</v>
      </c>
      <c r="G8" s="87" t="s">
        <v>75</v>
      </c>
      <c r="H8" s="87" t="s">
        <v>548</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row>
    <row r="9" spans="1:110" ht="30.75" thickBot="1" x14ac:dyDescent="0.3">
      <c r="C9" s="88" t="s">
        <v>281</v>
      </c>
      <c r="D9" s="88" t="s">
        <v>322</v>
      </c>
      <c r="E9" s="89" t="s">
        <v>78</v>
      </c>
      <c r="F9" s="89" t="s">
        <v>80</v>
      </c>
      <c r="G9" s="87" t="s">
        <v>75</v>
      </c>
      <c r="H9" s="90" t="s">
        <v>362</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row>
    <row r="10" spans="1:110" ht="30.75" thickBot="1" x14ac:dyDescent="0.3">
      <c r="C10" s="88" t="s">
        <v>281</v>
      </c>
      <c r="D10" s="88" t="s">
        <v>322</v>
      </c>
      <c r="E10" s="89" t="s">
        <v>78</v>
      </c>
      <c r="F10" s="89" t="s">
        <v>81</v>
      </c>
      <c r="G10" s="87" t="s">
        <v>75</v>
      </c>
      <c r="H10" s="90" t="s">
        <v>363</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row>
    <row r="11" spans="1:110" ht="15.75" thickBot="1" x14ac:dyDescent="0.3">
      <c r="C11" s="88" t="s">
        <v>281</v>
      </c>
      <c r="D11" s="88" t="s">
        <v>322</v>
      </c>
      <c r="E11" s="89" t="s">
        <v>78</v>
      </c>
      <c r="F11" s="89" t="s">
        <v>82</v>
      </c>
      <c r="G11" s="87" t="s">
        <v>75</v>
      </c>
      <c r="H11" s="90" t="s">
        <v>363</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row>
    <row r="12" spans="1:110" ht="30.75" thickBot="1" x14ac:dyDescent="0.3">
      <c r="C12" s="88" t="s">
        <v>281</v>
      </c>
      <c r="D12" s="88" t="s">
        <v>322</v>
      </c>
      <c r="E12" s="89" t="s">
        <v>78</v>
      </c>
      <c r="F12" s="89" t="s">
        <v>83</v>
      </c>
      <c r="G12" s="87" t="s">
        <v>75</v>
      </c>
      <c r="H12" s="90" t="s">
        <v>363</v>
      </c>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row>
    <row r="13" spans="1:110" ht="30.75" thickBot="1" x14ac:dyDescent="0.3">
      <c r="C13" s="88" t="s">
        <v>281</v>
      </c>
      <c r="D13" s="88" t="s">
        <v>322</v>
      </c>
      <c r="E13" s="89" t="s">
        <v>78</v>
      </c>
      <c r="F13" s="89" t="s">
        <v>84</v>
      </c>
      <c r="G13" s="87" t="s">
        <v>158</v>
      </c>
      <c r="H13" s="90"/>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row>
    <row r="14" spans="1:110" ht="15.75" thickBot="1" x14ac:dyDescent="0.3">
      <c r="C14" s="88" t="s">
        <v>281</v>
      </c>
      <c r="D14" s="88" t="s">
        <v>322</v>
      </c>
      <c r="E14" s="89" t="s">
        <v>85</v>
      </c>
      <c r="F14" s="89" t="s">
        <v>86</v>
      </c>
      <c r="G14" s="87" t="s">
        <v>158</v>
      </c>
      <c r="H14" s="90"/>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row>
    <row r="15" spans="1:110" ht="15.75" thickBot="1" x14ac:dyDescent="0.3">
      <c r="C15" s="88" t="s">
        <v>281</v>
      </c>
      <c r="D15" s="88" t="s">
        <v>322</v>
      </c>
      <c r="E15" s="89" t="s">
        <v>85</v>
      </c>
      <c r="F15" s="89" t="s">
        <v>87</v>
      </c>
      <c r="G15" s="87" t="s">
        <v>75</v>
      </c>
      <c r="H15" s="90" t="s">
        <v>363</v>
      </c>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row>
    <row r="16" spans="1:110" ht="15.75" thickBot="1" x14ac:dyDescent="0.3">
      <c r="C16" s="88" t="s">
        <v>281</v>
      </c>
      <c r="D16" s="88" t="s">
        <v>322</v>
      </c>
      <c r="E16" s="89" t="s">
        <v>85</v>
      </c>
      <c r="F16" s="89" t="s">
        <v>88</v>
      </c>
      <c r="G16" s="87" t="s">
        <v>75</v>
      </c>
      <c r="H16" s="90" t="s">
        <v>549</v>
      </c>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row>
    <row r="17" spans="3:111" ht="30.75" thickBot="1" x14ac:dyDescent="0.3">
      <c r="C17" s="88" t="s">
        <v>281</v>
      </c>
      <c r="D17" s="88" t="s">
        <v>322</v>
      </c>
      <c r="E17" s="89" t="s">
        <v>85</v>
      </c>
      <c r="F17" s="89" t="s">
        <v>89</v>
      </c>
      <c r="G17" s="87" t="s">
        <v>75</v>
      </c>
      <c r="H17" s="90" t="s">
        <v>366</v>
      </c>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row>
    <row r="18" spans="3:111" ht="30.75" thickBot="1" x14ac:dyDescent="0.3">
      <c r="C18" s="88" t="s">
        <v>281</v>
      </c>
      <c r="D18" s="88" t="s">
        <v>322</v>
      </c>
      <c r="E18" s="89" t="s">
        <v>85</v>
      </c>
      <c r="F18" s="89" t="s">
        <v>90</v>
      </c>
      <c r="G18" s="87" t="s">
        <v>75</v>
      </c>
      <c r="H18" s="90" t="s">
        <v>363</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row>
    <row r="19" spans="3:111" ht="15.75" thickBot="1" x14ac:dyDescent="0.3">
      <c r="C19" s="88" t="s">
        <v>281</v>
      </c>
      <c r="D19" s="88" t="s">
        <v>322</v>
      </c>
      <c r="E19" s="89" t="s">
        <v>85</v>
      </c>
      <c r="F19" s="89" t="s">
        <v>91</v>
      </c>
      <c r="G19" s="87" t="s">
        <v>75</v>
      </c>
      <c r="H19" s="90" t="s">
        <v>367</v>
      </c>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row>
    <row r="20" spans="3:111" ht="45.75" thickBot="1" x14ac:dyDescent="0.3">
      <c r="C20" s="88" t="s">
        <v>281</v>
      </c>
      <c r="D20" s="88" t="s">
        <v>322</v>
      </c>
      <c r="E20" s="89" t="s">
        <v>92</v>
      </c>
      <c r="F20" s="89" t="s">
        <v>93</v>
      </c>
      <c r="G20" s="87" t="s">
        <v>158</v>
      </c>
      <c r="H20" s="90"/>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row>
    <row r="21" spans="3:111" ht="30.75" thickBot="1" x14ac:dyDescent="0.3">
      <c r="C21" s="88" t="s">
        <v>281</v>
      </c>
      <c r="D21" s="88" t="s">
        <v>322</v>
      </c>
      <c r="E21" s="89" t="s">
        <v>92</v>
      </c>
      <c r="F21" s="89" t="s">
        <v>94</v>
      </c>
      <c r="G21" s="87" t="s">
        <v>158</v>
      </c>
      <c r="H21" s="90"/>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row>
    <row r="22" spans="3:111" ht="15.75" thickBot="1" x14ac:dyDescent="0.3">
      <c r="C22" s="88" t="s">
        <v>281</v>
      </c>
      <c r="D22" s="88" t="s">
        <v>322</v>
      </c>
      <c r="E22" s="89" t="s">
        <v>92</v>
      </c>
      <c r="F22" s="89" t="s">
        <v>95</v>
      </c>
      <c r="G22" s="87" t="s">
        <v>158</v>
      </c>
      <c r="H22" s="90"/>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row>
    <row r="23" spans="3:111" ht="30.75" thickBot="1" x14ac:dyDescent="0.3">
      <c r="C23" s="88" t="s">
        <v>281</v>
      </c>
      <c r="D23" s="88" t="s">
        <v>322</v>
      </c>
      <c r="E23" s="89" t="s">
        <v>96</v>
      </c>
      <c r="F23" s="89" t="s">
        <v>97</v>
      </c>
      <c r="G23" s="87" t="s">
        <v>158</v>
      </c>
      <c r="H23" s="90"/>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row>
    <row r="24" spans="3:111" ht="30.75" thickBot="1" x14ac:dyDescent="0.3">
      <c r="C24" s="88" t="s">
        <v>281</v>
      </c>
      <c r="D24" s="88" t="s">
        <v>322</v>
      </c>
      <c r="E24" s="89" t="s">
        <v>96</v>
      </c>
      <c r="F24" s="89" t="s">
        <v>98</v>
      </c>
      <c r="G24" s="87" t="s">
        <v>158</v>
      </c>
      <c r="H24" s="90"/>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row>
    <row r="25" spans="3:111" ht="30.75" thickBot="1" x14ac:dyDescent="0.3">
      <c r="C25" s="88" t="s">
        <v>281</v>
      </c>
      <c r="D25" s="88" t="s">
        <v>322</v>
      </c>
      <c r="E25" s="89" t="s">
        <v>96</v>
      </c>
      <c r="F25" s="89" t="s">
        <v>99</v>
      </c>
      <c r="G25" s="87" t="s">
        <v>158</v>
      </c>
      <c r="H25" s="90"/>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row>
    <row r="26" spans="3:111" ht="30.75" thickBot="1" x14ac:dyDescent="0.3">
      <c r="C26" s="88" t="s">
        <v>281</v>
      </c>
      <c r="D26" s="88" t="s">
        <v>322</v>
      </c>
      <c r="E26" s="89" t="s">
        <v>100</v>
      </c>
      <c r="F26" s="89" t="s">
        <v>101</v>
      </c>
      <c r="G26" s="87" t="s">
        <v>75</v>
      </c>
      <c r="H26" s="90" t="s">
        <v>363</v>
      </c>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row>
    <row r="27" spans="3:111" ht="15.75" thickBot="1" x14ac:dyDescent="0.3">
      <c r="C27" s="88" t="s">
        <v>281</v>
      </c>
      <c r="D27" s="88" t="s">
        <v>322</v>
      </c>
      <c r="E27" s="89" t="s">
        <v>100</v>
      </c>
      <c r="F27" s="89" t="s">
        <v>102</v>
      </c>
      <c r="G27" s="87" t="s">
        <v>75</v>
      </c>
      <c r="H27" s="90" t="s">
        <v>363</v>
      </c>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row>
    <row r="28" spans="3:111" ht="15.75" thickBot="1" x14ac:dyDescent="0.3">
      <c r="C28" s="88" t="s">
        <v>281</v>
      </c>
      <c r="D28" s="88" t="s">
        <v>322</v>
      </c>
      <c r="E28" s="89" t="s">
        <v>100</v>
      </c>
      <c r="F28" s="89" t="s">
        <v>103</v>
      </c>
      <c r="G28" s="87" t="s">
        <v>75</v>
      </c>
      <c r="H28" s="90" t="s">
        <v>363</v>
      </c>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row>
    <row r="29" spans="3:111" ht="30.75" thickBot="1" x14ac:dyDescent="0.3">
      <c r="C29" s="91" t="s">
        <v>285</v>
      </c>
      <c r="D29" s="91" t="s">
        <v>322</v>
      </c>
      <c r="E29" s="5" t="s">
        <v>73</v>
      </c>
      <c r="F29" s="5" t="s">
        <v>74</v>
      </c>
      <c r="G29" s="92" t="s">
        <v>158</v>
      </c>
      <c r="H29" s="9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row>
    <row r="30" spans="3:111" ht="30.75" thickBot="1" x14ac:dyDescent="0.3">
      <c r="C30" s="91" t="s">
        <v>285</v>
      </c>
      <c r="D30" s="91" t="s">
        <v>322</v>
      </c>
      <c r="E30" s="5" t="s">
        <v>73</v>
      </c>
      <c r="F30" s="5" t="s">
        <v>77</v>
      </c>
      <c r="G30" s="92" t="s">
        <v>158</v>
      </c>
      <c r="H30" s="9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row>
    <row r="31" spans="3:111" ht="15.75" thickBot="1" x14ac:dyDescent="0.3">
      <c r="C31" s="91" t="s">
        <v>285</v>
      </c>
      <c r="D31" s="91" t="s">
        <v>322</v>
      </c>
      <c r="E31" s="5" t="s">
        <v>78</v>
      </c>
      <c r="F31" s="5" t="s">
        <v>79</v>
      </c>
      <c r="G31" s="92" t="s">
        <v>75</v>
      </c>
      <c r="H31" s="92" t="s">
        <v>550</v>
      </c>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row>
    <row r="32" spans="3:111" ht="30.75" thickBot="1" x14ac:dyDescent="0.3">
      <c r="C32" s="91" t="s">
        <v>285</v>
      </c>
      <c r="D32" s="91" t="s">
        <v>322</v>
      </c>
      <c r="E32" s="5" t="s">
        <v>78</v>
      </c>
      <c r="F32" s="5" t="s">
        <v>79</v>
      </c>
      <c r="G32" s="92" t="s">
        <v>75</v>
      </c>
      <c r="H32" s="92" t="s">
        <v>551</v>
      </c>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row>
    <row r="33" spans="3:111" ht="30.75" thickBot="1" x14ac:dyDescent="0.3">
      <c r="C33" s="91" t="s">
        <v>285</v>
      </c>
      <c r="D33" s="91" t="s">
        <v>322</v>
      </c>
      <c r="E33" s="5" t="s">
        <v>78</v>
      </c>
      <c r="F33" s="5" t="s">
        <v>80</v>
      </c>
      <c r="G33" s="92" t="s">
        <v>75</v>
      </c>
      <c r="H33" s="93" t="s">
        <v>550</v>
      </c>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row>
    <row r="34" spans="3:111" ht="30.75" thickBot="1" x14ac:dyDescent="0.3">
      <c r="C34" s="91" t="s">
        <v>285</v>
      </c>
      <c r="D34" s="91" t="s">
        <v>322</v>
      </c>
      <c r="E34" s="5" t="s">
        <v>78</v>
      </c>
      <c r="F34" s="5" t="s">
        <v>80</v>
      </c>
      <c r="G34" s="92" t="s">
        <v>75</v>
      </c>
      <c r="H34" s="93" t="s">
        <v>552</v>
      </c>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row>
    <row r="35" spans="3:111" ht="30.75" thickBot="1" x14ac:dyDescent="0.3">
      <c r="C35" s="91" t="s">
        <v>285</v>
      </c>
      <c r="D35" s="91" t="s">
        <v>322</v>
      </c>
      <c r="E35" s="5" t="s">
        <v>78</v>
      </c>
      <c r="F35" s="5" t="s">
        <v>81</v>
      </c>
      <c r="G35" s="92" t="s">
        <v>75</v>
      </c>
      <c r="H35" s="93" t="s">
        <v>553</v>
      </c>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row>
    <row r="36" spans="3:111" ht="15.75" thickBot="1" x14ac:dyDescent="0.3">
      <c r="C36" s="91" t="s">
        <v>285</v>
      </c>
      <c r="D36" s="91" t="s">
        <v>322</v>
      </c>
      <c r="E36" s="5" t="s">
        <v>78</v>
      </c>
      <c r="F36" s="5" t="s">
        <v>82</v>
      </c>
      <c r="G36" s="92" t="s">
        <v>75</v>
      </c>
      <c r="H36" s="93" t="s">
        <v>554</v>
      </c>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row>
    <row r="37" spans="3:111" ht="15.75" thickBot="1" x14ac:dyDescent="0.3">
      <c r="C37" s="91" t="s">
        <v>285</v>
      </c>
      <c r="D37" s="91" t="s">
        <v>322</v>
      </c>
      <c r="E37" s="5" t="s">
        <v>78</v>
      </c>
      <c r="F37" s="5" t="s">
        <v>82</v>
      </c>
      <c r="G37" s="92" t="s">
        <v>75</v>
      </c>
      <c r="H37" s="93" t="s">
        <v>372</v>
      </c>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row>
    <row r="38" spans="3:111" ht="30.75" thickBot="1" x14ac:dyDescent="0.3">
      <c r="C38" s="91" t="s">
        <v>285</v>
      </c>
      <c r="D38" s="91" t="s">
        <v>322</v>
      </c>
      <c r="E38" s="5" t="s">
        <v>78</v>
      </c>
      <c r="F38" s="5" t="s">
        <v>83</v>
      </c>
      <c r="G38" s="92" t="s">
        <v>75</v>
      </c>
      <c r="H38" s="93" t="s">
        <v>368</v>
      </c>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row>
    <row r="39" spans="3:111" ht="30.75" thickBot="1" x14ac:dyDescent="0.3">
      <c r="C39" s="91" t="s">
        <v>285</v>
      </c>
      <c r="D39" s="91" t="s">
        <v>322</v>
      </c>
      <c r="E39" s="5" t="s">
        <v>78</v>
      </c>
      <c r="F39" s="5" t="s">
        <v>84</v>
      </c>
      <c r="G39" s="92" t="s">
        <v>75</v>
      </c>
      <c r="H39" s="93" t="s">
        <v>555</v>
      </c>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row>
    <row r="40" spans="3:111" ht="15.75" thickBot="1" x14ac:dyDescent="0.3">
      <c r="C40" s="91" t="s">
        <v>285</v>
      </c>
      <c r="D40" s="91" t="s">
        <v>322</v>
      </c>
      <c r="E40" s="5" t="s">
        <v>85</v>
      </c>
      <c r="F40" s="5" t="s">
        <v>86</v>
      </c>
      <c r="G40" s="92" t="s">
        <v>158</v>
      </c>
      <c r="H40" s="93"/>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row>
    <row r="41" spans="3:111" ht="15.75" thickBot="1" x14ac:dyDescent="0.3">
      <c r="C41" s="91" t="s">
        <v>285</v>
      </c>
      <c r="D41" s="91" t="s">
        <v>322</v>
      </c>
      <c r="E41" s="5" t="s">
        <v>85</v>
      </c>
      <c r="F41" s="5" t="s">
        <v>87</v>
      </c>
      <c r="G41" s="92" t="s">
        <v>75</v>
      </c>
      <c r="H41" s="93" t="s">
        <v>374</v>
      </c>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row>
    <row r="42" spans="3:111" ht="15.75" thickBot="1" x14ac:dyDescent="0.3">
      <c r="C42" s="91" t="s">
        <v>285</v>
      </c>
      <c r="D42" s="91" t="s">
        <v>322</v>
      </c>
      <c r="E42" s="5" t="s">
        <v>85</v>
      </c>
      <c r="F42" s="5" t="s">
        <v>88</v>
      </c>
      <c r="G42" s="92" t="s">
        <v>158</v>
      </c>
      <c r="H42" s="93"/>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row>
    <row r="43" spans="3:111" ht="30.75" thickBot="1" x14ac:dyDescent="0.3">
      <c r="C43" s="91" t="s">
        <v>285</v>
      </c>
      <c r="D43" s="91" t="s">
        <v>322</v>
      </c>
      <c r="E43" s="5" t="s">
        <v>85</v>
      </c>
      <c r="F43" s="5" t="s">
        <v>89</v>
      </c>
      <c r="G43" s="92" t="s">
        <v>158</v>
      </c>
      <c r="H43" s="93"/>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row>
    <row r="44" spans="3:111" ht="30.75" thickBot="1" x14ac:dyDescent="0.3">
      <c r="C44" s="91" t="s">
        <v>285</v>
      </c>
      <c r="D44" s="91" t="s">
        <v>322</v>
      </c>
      <c r="E44" s="5" t="s">
        <v>85</v>
      </c>
      <c r="F44" s="5" t="s">
        <v>90</v>
      </c>
      <c r="G44" s="92" t="s">
        <v>158</v>
      </c>
      <c r="H44" s="93"/>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row>
    <row r="45" spans="3:111" ht="15.75" thickBot="1" x14ac:dyDescent="0.3">
      <c r="C45" s="91" t="s">
        <v>285</v>
      </c>
      <c r="D45" s="91" t="s">
        <v>322</v>
      </c>
      <c r="E45" s="5" t="s">
        <v>85</v>
      </c>
      <c r="F45" s="5" t="s">
        <v>91</v>
      </c>
      <c r="G45" s="92" t="s">
        <v>75</v>
      </c>
      <c r="H45" s="93" t="s">
        <v>556</v>
      </c>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row>
    <row r="46" spans="3:111" ht="45.75" thickBot="1" x14ac:dyDescent="0.3">
      <c r="C46" s="91" t="s">
        <v>285</v>
      </c>
      <c r="D46" s="91" t="s">
        <v>322</v>
      </c>
      <c r="E46" s="5" t="s">
        <v>92</v>
      </c>
      <c r="F46" s="5" t="s">
        <v>93</v>
      </c>
      <c r="G46" s="92" t="s">
        <v>158</v>
      </c>
      <c r="H46" s="93"/>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row>
    <row r="47" spans="3:111" ht="30.75" thickBot="1" x14ac:dyDescent="0.3">
      <c r="C47" s="91" t="s">
        <v>285</v>
      </c>
      <c r="D47" s="91" t="s">
        <v>322</v>
      </c>
      <c r="E47" s="5" t="s">
        <v>92</v>
      </c>
      <c r="F47" s="5" t="s">
        <v>94</v>
      </c>
      <c r="G47" s="92" t="s">
        <v>75</v>
      </c>
      <c r="H47" s="93" t="s">
        <v>557</v>
      </c>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row>
    <row r="48" spans="3:111" ht="30.75" thickBot="1" x14ac:dyDescent="0.3">
      <c r="C48" s="91" t="s">
        <v>285</v>
      </c>
      <c r="D48" s="91" t="s">
        <v>322</v>
      </c>
      <c r="E48" s="5" t="s">
        <v>92</v>
      </c>
      <c r="F48" s="5" t="s">
        <v>94</v>
      </c>
      <c r="G48" s="92" t="s">
        <v>75</v>
      </c>
      <c r="H48" s="93" t="s">
        <v>558</v>
      </c>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row>
    <row r="49" spans="3:111" ht="15.75" thickBot="1" x14ac:dyDescent="0.3">
      <c r="C49" s="91" t="s">
        <v>285</v>
      </c>
      <c r="D49" s="91" t="s">
        <v>322</v>
      </c>
      <c r="E49" s="5" t="s">
        <v>92</v>
      </c>
      <c r="F49" s="5" t="s">
        <v>95</v>
      </c>
      <c r="G49" s="92" t="s">
        <v>75</v>
      </c>
      <c r="H49" s="93" t="s">
        <v>557</v>
      </c>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row>
    <row r="50" spans="3:111" ht="15.75" thickBot="1" x14ac:dyDescent="0.3">
      <c r="C50" s="91" t="s">
        <v>285</v>
      </c>
      <c r="D50" s="91" t="s">
        <v>322</v>
      </c>
      <c r="E50" s="5" t="s">
        <v>92</v>
      </c>
      <c r="F50" s="5" t="s">
        <v>95</v>
      </c>
      <c r="G50" s="92" t="s">
        <v>75</v>
      </c>
      <c r="H50" s="93" t="s">
        <v>558</v>
      </c>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row>
    <row r="51" spans="3:111" ht="30.75" thickBot="1" x14ac:dyDescent="0.3">
      <c r="C51" s="91" t="s">
        <v>285</v>
      </c>
      <c r="D51" s="91" t="s">
        <v>322</v>
      </c>
      <c r="E51" s="5" t="s">
        <v>96</v>
      </c>
      <c r="F51" s="5" t="s">
        <v>97</v>
      </c>
      <c r="G51" s="92" t="s">
        <v>158</v>
      </c>
      <c r="H51" s="93"/>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row>
    <row r="52" spans="3:111" ht="30.75" thickBot="1" x14ac:dyDescent="0.3">
      <c r="C52" s="91" t="s">
        <v>285</v>
      </c>
      <c r="D52" s="91" t="s">
        <v>322</v>
      </c>
      <c r="E52" s="5" t="s">
        <v>96</v>
      </c>
      <c r="F52" s="5" t="s">
        <v>98</v>
      </c>
      <c r="G52" s="92" t="s">
        <v>158</v>
      </c>
      <c r="H52" s="93"/>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row>
    <row r="53" spans="3:111" ht="30.75" thickBot="1" x14ac:dyDescent="0.3">
      <c r="C53" s="91" t="s">
        <v>285</v>
      </c>
      <c r="D53" s="91" t="s">
        <v>322</v>
      </c>
      <c r="E53" s="5" t="s">
        <v>96</v>
      </c>
      <c r="F53" s="5" t="s">
        <v>99</v>
      </c>
      <c r="G53" s="92" t="s">
        <v>158</v>
      </c>
      <c r="H53" s="93"/>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row>
    <row r="54" spans="3:111" ht="30.75" thickBot="1" x14ac:dyDescent="0.3">
      <c r="C54" s="91" t="s">
        <v>285</v>
      </c>
      <c r="D54" s="91" t="s">
        <v>322</v>
      </c>
      <c r="E54" s="5" t="s">
        <v>100</v>
      </c>
      <c r="F54" s="5" t="s">
        <v>101</v>
      </c>
      <c r="G54" s="92" t="s">
        <v>75</v>
      </c>
      <c r="H54" s="93" t="s">
        <v>377</v>
      </c>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row>
    <row r="55" spans="3:111" ht="15.75" thickBot="1" x14ac:dyDescent="0.3">
      <c r="C55" s="91" t="s">
        <v>285</v>
      </c>
      <c r="D55" s="91" t="s">
        <v>322</v>
      </c>
      <c r="E55" s="5" t="s">
        <v>100</v>
      </c>
      <c r="F55" s="5" t="s">
        <v>102</v>
      </c>
      <c r="G55" s="92" t="s">
        <v>75</v>
      </c>
      <c r="H55" s="93" t="s">
        <v>378</v>
      </c>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row>
    <row r="56" spans="3:111" ht="15.75" thickBot="1" x14ac:dyDescent="0.3">
      <c r="C56" s="91" t="s">
        <v>285</v>
      </c>
      <c r="D56" s="91" t="s">
        <v>322</v>
      </c>
      <c r="E56" s="5" t="s">
        <v>100</v>
      </c>
      <c r="F56" s="5" t="s">
        <v>102</v>
      </c>
      <c r="G56" s="92" t="s">
        <v>75</v>
      </c>
      <c r="H56" s="93" t="s">
        <v>559</v>
      </c>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row>
    <row r="57" spans="3:111" ht="15.75" thickBot="1" x14ac:dyDescent="0.3">
      <c r="C57" s="91" t="s">
        <v>285</v>
      </c>
      <c r="D57" s="91" t="s">
        <v>322</v>
      </c>
      <c r="E57" s="5" t="s">
        <v>100</v>
      </c>
      <c r="F57" s="5" t="s">
        <v>103</v>
      </c>
      <c r="G57" s="92" t="s">
        <v>158</v>
      </c>
      <c r="H57" s="93"/>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row>
    <row r="58" spans="3:111" ht="15.75" thickBot="1" x14ac:dyDescent="0.3">
      <c r="C58" s="91" t="s">
        <v>285</v>
      </c>
      <c r="D58" s="91" t="s">
        <v>322</v>
      </c>
      <c r="E58" s="92" t="s">
        <v>100</v>
      </c>
      <c r="F58" s="92" t="s">
        <v>102</v>
      </c>
      <c r="G58" s="92" t="s">
        <v>75</v>
      </c>
      <c r="H58" s="93" t="s">
        <v>560</v>
      </c>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row>
    <row r="59" spans="3:111" ht="15.75" thickBot="1" x14ac:dyDescent="0.3">
      <c r="C59" s="91" t="s">
        <v>285</v>
      </c>
      <c r="D59" s="91" t="s">
        <v>322</v>
      </c>
      <c r="E59" s="92" t="s">
        <v>100</v>
      </c>
      <c r="F59" s="92" t="s">
        <v>102</v>
      </c>
      <c r="G59" s="92" t="s">
        <v>75</v>
      </c>
      <c r="H59" s="93" t="s">
        <v>561</v>
      </c>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row>
    <row r="60" spans="3:111" ht="30.75" thickBot="1" x14ac:dyDescent="0.3">
      <c r="C60" s="88" t="s">
        <v>290</v>
      </c>
      <c r="D60" s="88" t="s">
        <v>322</v>
      </c>
      <c r="E60" s="89" t="s">
        <v>73</v>
      </c>
      <c r="F60" s="89" t="s">
        <v>74</v>
      </c>
      <c r="G60" s="87" t="s">
        <v>158</v>
      </c>
      <c r="H60" s="87"/>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row>
    <row r="61" spans="3:111" ht="30.75" thickBot="1" x14ac:dyDescent="0.3">
      <c r="C61" s="88" t="s">
        <v>290</v>
      </c>
      <c r="D61" s="88" t="s">
        <v>322</v>
      </c>
      <c r="E61" s="89" t="s">
        <v>73</v>
      </c>
      <c r="F61" s="89" t="s">
        <v>77</v>
      </c>
      <c r="G61" s="87" t="s">
        <v>158</v>
      </c>
      <c r="H61" s="87"/>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row>
    <row r="62" spans="3:111" ht="15.75" thickBot="1" x14ac:dyDescent="0.3">
      <c r="C62" s="88" t="s">
        <v>290</v>
      </c>
      <c r="D62" s="88" t="s">
        <v>322</v>
      </c>
      <c r="E62" s="89" t="s">
        <v>78</v>
      </c>
      <c r="F62" s="89" t="s">
        <v>79</v>
      </c>
      <c r="G62" s="87" t="s">
        <v>75</v>
      </c>
      <c r="H62" s="90"/>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row>
    <row r="63" spans="3:111" ht="30.75" thickBot="1" x14ac:dyDescent="0.3">
      <c r="C63" s="88" t="s">
        <v>290</v>
      </c>
      <c r="D63" s="88" t="s">
        <v>322</v>
      </c>
      <c r="E63" s="89" t="s">
        <v>78</v>
      </c>
      <c r="F63" s="89" t="s">
        <v>80</v>
      </c>
      <c r="G63" s="87" t="s">
        <v>75</v>
      </c>
      <c r="H63" s="90"/>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row>
    <row r="64" spans="3:111" ht="30.75" thickBot="1" x14ac:dyDescent="0.3">
      <c r="C64" s="88" t="s">
        <v>290</v>
      </c>
      <c r="D64" s="88" t="s">
        <v>322</v>
      </c>
      <c r="E64" s="89" t="s">
        <v>78</v>
      </c>
      <c r="F64" s="89" t="s">
        <v>81</v>
      </c>
      <c r="G64" s="87" t="s">
        <v>158</v>
      </c>
      <c r="H64" s="90"/>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row>
    <row r="65" spans="3:111" ht="15.75" thickBot="1" x14ac:dyDescent="0.3">
      <c r="C65" s="88" t="s">
        <v>290</v>
      </c>
      <c r="D65" s="88" t="s">
        <v>322</v>
      </c>
      <c r="E65" s="89" t="s">
        <v>78</v>
      </c>
      <c r="F65" s="89" t="s">
        <v>82</v>
      </c>
      <c r="G65" s="87" t="s">
        <v>158</v>
      </c>
      <c r="H65" s="90"/>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row>
    <row r="66" spans="3:111" ht="30.75" thickBot="1" x14ac:dyDescent="0.3">
      <c r="C66" s="88" t="s">
        <v>290</v>
      </c>
      <c r="D66" s="88" t="s">
        <v>322</v>
      </c>
      <c r="E66" s="89" t="s">
        <v>78</v>
      </c>
      <c r="F66" s="89" t="s">
        <v>83</v>
      </c>
      <c r="G66" s="87" t="s">
        <v>75</v>
      </c>
      <c r="H66" s="90"/>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row>
    <row r="67" spans="3:111" ht="30.75" thickBot="1" x14ac:dyDescent="0.3">
      <c r="C67" s="88" t="s">
        <v>290</v>
      </c>
      <c r="D67" s="88" t="s">
        <v>322</v>
      </c>
      <c r="E67" s="89" t="s">
        <v>78</v>
      </c>
      <c r="F67" s="89" t="s">
        <v>84</v>
      </c>
      <c r="G67" s="87" t="s">
        <v>158</v>
      </c>
      <c r="H67" s="90"/>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row>
    <row r="68" spans="3:111" ht="15.75" thickBot="1" x14ac:dyDescent="0.3">
      <c r="C68" s="88" t="s">
        <v>290</v>
      </c>
      <c r="D68" s="88" t="s">
        <v>322</v>
      </c>
      <c r="E68" s="89" t="s">
        <v>85</v>
      </c>
      <c r="F68" s="89" t="s">
        <v>86</v>
      </c>
      <c r="G68" s="87" t="s">
        <v>158</v>
      </c>
      <c r="H68" s="90"/>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row>
    <row r="69" spans="3:111" ht="15.75" thickBot="1" x14ac:dyDescent="0.3">
      <c r="C69" s="88" t="s">
        <v>290</v>
      </c>
      <c r="D69" s="88" t="s">
        <v>322</v>
      </c>
      <c r="E69" s="89" t="s">
        <v>85</v>
      </c>
      <c r="F69" s="89" t="s">
        <v>87</v>
      </c>
      <c r="G69" s="87" t="s">
        <v>75</v>
      </c>
      <c r="H69" s="90"/>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row>
    <row r="70" spans="3:111" ht="15.75" thickBot="1" x14ac:dyDescent="0.3">
      <c r="C70" s="88" t="s">
        <v>290</v>
      </c>
      <c r="D70" s="88" t="s">
        <v>322</v>
      </c>
      <c r="E70" s="89" t="s">
        <v>85</v>
      </c>
      <c r="F70" s="89" t="s">
        <v>88</v>
      </c>
      <c r="G70" s="87" t="s">
        <v>158</v>
      </c>
      <c r="H70" s="90"/>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row>
    <row r="71" spans="3:111" ht="30.75" thickBot="1" x14ac:dyDescent="0.3">
      <c r="C71" s="88" t="s">
        <v>290</v>
      </c>
      <c r="D71" s="88" t="s">
        <v>322</v>
      </c>
      <c r="E71" s="89" t="s">
        <v>85</v>
      </c>
      <c r="F71" s="89" t="s">
        <v>89</v>
      </c>
      <c r="G71" s="87" t="s">
        <v>158</v>
      </c>
      <c r="H71" s="90"/>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row>
    <row r="72" spans="3:111" ht="30.75" thickBot="1" x14ac:dyDescent="0.3">
      <c r="C72" s="88" t="s">
        <v>290</v>
      </c>
      <c r="D72" s="88" t="s">
        <v>322</v>
      </c>
      <c r="E72" s="89" t="s">
        <v>85</v>
      </c>
      <c r="F72" s="89" t="s">
        <v>90</v>
      </c>
      <c r="G72" s="87" t="s">
        <v>158</v>
      </c>
      <c r="H72" s="90"/>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row>
    <row r="73" spans="3:111" ht="15.75" thickBot="1" x14ac:dyDescent="0.3">
      <c r="C73" s="88" t="s">
        <v>290</v>
      </c>
      <c r="D73" s="88" t="s">
        <v>322</v>
      </c>
      <c r="E73" s="89" t="s">
        <v>85</v>
      </c>
      <c r="F73" s="89" t="s">
        <v>91</v>
      </c>
      <c r="G73" s="87" t="s">
        <v>158</v>
      </c>
      <c r="H73" s="90"/>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row>
    <row r="74" spans="3:111" ht="45.75" thickBot="1" x14ac:dyDescent="0.3">
      <c r="C74" s="88" t="s">
        <v>290</v>
      </c>
      <c r="D74" s="88" t="s">
        <v>322</v>
      </c>
      <c r="E74" s="89" t="s">
        <v>92</v>
      </c>
      <c r="F74" s="89" t="s">
        <v>93</v>
      </c>
      <c r="G74" s="87" t="s">
        <v>158</v>
      </c>
      <c r="H74" s="90"/>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row>
    <row r="75" spans="3:111" ht="30.75" thickBot="1" x14ac:dyDescent="0.3">
      <c r="C75" s="88" t="s">
        <v>290</v>
      </c>
      <c r="D75" s="88" t="s">
        <v>322</v>
      </c>
      <c r="E75" s="89" t="s">
        <v>92</v>
      </c>
      <c r="F75" s="89" t="s">
        <v>94</v>
      </c>
      <c r="G75" s="87" t="s">
        <v>158</v>
      </c>
      <c r="H75" s="90"/>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row>
    <row r="76" spans="3:111" ht="15.75" thickBot="1" x14ac:dyDescent="0.3">
      <c r="C76" s="88" t="s">
        <v>290</v>
      </c>
      <c r="D76" s="88" t="s">
        <v>322</v>
      </c>
      <c r="E76" s="89" t="s">
        <v>92</v>
      </c>
      <c r="F76" s="89" t="s">
        <v>95</v>
      </c>
      <c r="G76" s="87" t="s">
        <v>158</v>
      </c>
      <c r="H76" s="90"/>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row>
    <row r="77" spans="3:111" ht="30.75" thickBot="1" x14ac:dyDescent="0.3">
      <c r="C77" s="88" t="s">
        <v>290</v>
      </c>
      <c r="D77" s="88" t="s">
        <v>322</v>
      </c>
      <c r="E77" s="89" t="s">
        <v>96</v>
      </c>
      <c r="F77" s="89" t="s">
        <v>97</v>
      </c>
      <c r="G77" s="87" t="s">
        <v>158</v>
      </c>
      <c r="H77" s="90"/>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row>
    <row r="78" spans="3:111" ht="30.75" thickBot="1" x14ac:dyDescent="0.3">
      <c r="C78" s="88" t="s">
        <v>290</v>
      </c>
      <c r="D78" s="88" t="s">
        <v>322</v>
      </c>
      <c r="E78" s="89" t="s">
        <v>96</v>
      </c>
      <c r="F78" s="89" t="s">
        <v>98</v>
      </c>
      <c r="G78" s="87" t="s">
        <v>158</v>
      </c>
      <c r="H78" s="90"/>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row>
    <row r="79" spans="3:111" ht="30.75" thickBot="1" x14ac:dyDescent="0.3">
      <c r="C79" s="88" t="s">
        <v>290</v>
      </c>
      <c r="D79" s="88" t="s">
        <v>322</v>
      </c>
      <c r="E79" s="89" t="s">
        <v>96</v>
      </c>
      <c r="F79" s="89" t="s">
        <v>99</v>
      </c>
      <c r="G79" s="87" t="s">
        <v>75</v>
      </c>
      <c r="H79" s="90"/>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row>
    <row r="80" spans="3:111" ht="30.75" thickBot="1" x14ac:dyDescent="0.3">
      <c r="C80" s="88" t="s">
        <v>290</v>
      </c>
      <c r="D80" s="88" t="s">
        <v>322</v>
      </c>
      <c r="E80" s="89" t="s">
        <v>100</v>
      </c>
      <c r="F80" s="89" t="s">
        <v>101</v>
      </c>
      <c r="G80" s="87" t="s">
        <v>75</v>
      </c>
      <c r="H80" s="90"/>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row>
    <row r="81" spans="3:111" ht="15.75" thickBot="1" x14ac:dyDescent="0.3">
      <c r="C81" s="88" t="s">
        <v>290</v>
      </c>
      <c r="D81" s="88" t="s">
        <v>322</v>
      </c>
      <c r="E81" s="89" t="s">
        <v>100</v>
      </c>
      <c r="F81" s="89" t="s">
        <v>102</v>
      </c>
      <c r="G81" s="87" t="s">
        <v>158</v>
      </c>
      <c r="H81" s="90"/>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row>
    <row r="82" spans="3:111" ht="15.75" thickBot="1" x14ac:dyDescent="0.3">
      <c r="C82" s="88" t="s">
        <v>290</v>
      </c>
      <c r="D82" s="88" t="s">
        <v>322</v>
      </c>
      <c r="E82" s="89" t="s">
        <v>100</v>
      </c>
      <c r="F82" s="89" t="s">
        <v>103</v>
      </c>
      <c r="G82" s="87" t="s">
        <v>158</v>
      </c>
      <c r="H82" s="90"/>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row>
    <row r="83" spans="3:111" ht="30.75" thickBot="1" x14ac:dyDescent="0.3">
      <c r="C83" s="88" t="s">
        <v>294</v>
      </c>
      <c r="D83" s="94">
        <v>2022</v>
      </c>
      <c r="E83" s="89" t="s">
        <v>73</v>
      </c>
      <c r="F83" s="89" t="s">
        <v>74</v>
      </c>
      <c r="G83" s="87" t="s">
        <v>158</v>
      </c>
      <c r="H83" s="87"/>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row>
    <row r="84" spans="3:111" ht="30.75" thickBot="1" x14ac:dyDescent="0.3">
      <c r="C84" s="88" t="s">
        <v>294</v>
      </c>
      <c r="D84" s="94">
        <v>2022</v>
      </c>
      <c r="E84" s="89" t="s">
        <v>73</v>
      </c>
      <c r="F84" s="89" t="s">
        <v>77</v>
      </c>
      <c r="G84" s="87" t="s">
        <v>158</v>
      </c>
      <c r="H84" s="87"/>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row>
    <row r="85" spans="3:111" ht="15.75" thickBot="1" x14ac:dyDescent="0.3">
      <c r="C85" s="88" t="s">
        <v>294</v>
      </c>
      <c r="D85" s="94">
        <v>2022</v>
      </c>
      <c r="E85" s="89" t="s">
        <v>78</v>
      </c>
      <c r="F85" s="89" t="s">
        <v>79</v>
      </c>
      <c r="G85" s="87" t="s">
        <v>75</v>
      </c>
      <c r="H85" s="87" t="s">
        <v>562</v>
      </c>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row>
    <row r="86" spans="3:111" ht="30.75" thickBot="1" x14ac:dyDescent="0.3">
      <c r="C86" s="88" t="s">
        <v>294</v>
      </c>
      <c r="D86" s="94">
        <v>2022</v>
      </c>
      <c r="E86" s="89" t="s">
        <v>78</v>
      </c>
      <c r="F86" s="89" t="s">
        <v>80</v>
      </c>
      <c r="G86" s="87" t="s">
        <v>158</v>
      </c>
      <c r="H86" s="90"/>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row>
    <row r="87" spans="3:111" ht="30.75" thickBot="1" x14ac:dyDescent="0.3">
      <c r="C87" s="88" t="s">
        <v>294</v>
      </c>
      <c r="D87" s="94">
        <v>2022</v>
      </c>
      <c r="E87" s="89" t="s">
        <v>78</v>
      </c>
      <c r="F87" s="89" t="s">
        <v>81</v>
      </c>
      <c r="G87" s="87" t="s">
        <v>158</v>
      </c>
      <c r="H87" s="90"/>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row>
    <row r="88" spans="3:111" ht="15.75" thickBot="1" x14ac:dyDescent="0.3">
      <c r="C88" s="88" t="s">
        <v>294</v>
      </c>
      <c r="D88" s="94">
        <v>2022</v>
      </c>
      <c r="E88" s="89" t="s">
        <v>78</v>
      </c>
      <c r="F88" s="89" t="s">
        <v>82</v>
      </c>
      <c r="G88" s="87" t="s">
        <v>158</v>
      </c>
      <c r="H88" s="90"/>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row>
    <row r="89" spans="3:111" ht="45.75" thickBot="1" x14ac:dyDescent="0.3">
      <c r="C89" s="88" t="s">
        <v>294</v>
      </c>
      <c r="D89" s="94">
        <v>2022</v>
      </c>
      <c r="E89" s="89" t="s">
        <v>78</v>
      </c>
      <c r="F89" s="89" t="s">
        <v>83</v>
      </c>
      <c r="G89" s="87" t="s">
        <v>75</v>
      </c>
      <c r="H89" s="90" t="s">
        <v>381</v>
      </c>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row>
    <row r="90" spans="3:111" ht="30.75" thickBot="1" x14ac:dyDescent="0.3">
      <c r="C90" s="88" t="s">
        <v>294</v>
      </c>
      <c r="D90" s="94">
        <v>2022</v>
      </c>
      <c r="E90" s="89" t="s">
        <v>78</v>
      </c>
      <c r="F90" s="89" t="s">
        <v>84</v>
      </c>
      <c r="G90" s="87" t="s">
        <v>158</v>
      </c>
      <c r="H90" s="90"/>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row>
    <row r="91" spans="3:111" ht="15.75" thickBot="1" x14ac:dyDescent="0.3">
      <c r="C91" s="88" t="s">
        <v>294</v>
      </c>
      <c r="D91" s="94">
        <v>2022</v>
      </c>
      <c r="E91" s="89" t="s">
        <v>85</v>
      </c>
      <c r="F91" s="89" t="s">
        <v>86</v>
      </c>
      <c r="G91" s="87" t="s">
        <v>75</v>
      </c>
      <c r="H91" s="90" t="s">
        <v>562</v>
      </c>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row>
    <row r="92" spans="3:111" ht="15.75" thickBot="1" x14ac:dyDescent="0.3">
      <c r="C92" s="88" t="s">
        <v>294</v>
      </c>
      <c r="D92" s="94">
        <v>2022</v>
      </c>
      <c r="E92" s="89" t="s">
        <v>85</v>
      </c>
      <c r="F92" s="89" t="s">
        <v>87</v>
      </c>
      <c r="G92" s="87" t="s">
        <v>158</v>
      </c>
      <c r="H92" s="90"/>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row>
    <row r="93" spans="3:111" ht="15.75" thickBot="1" x14ac:dyDescent="0.3">
      <c r="C93" s="88" t="s">
        <v>294</v>
      </c>
      <c r="D93" s="94">
        <v>2022</v>
      </c>
      <c r="E93" s="89" t="s">
        <v>85</v>
      </c>
      <c r="F93" s="89" t="s">
        <v>88</v>
      </c>
      <c r="G93" s="87" t="s">
        <v>158</v>
      </c>
      <c r="H93" s="90"/>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row>
    <row r="94" spans="3:111" ht="30.75" thickBot="1" x14ac:dyDescent="0.3">
      <c r="C94" s="88" t="s">
        <v>294</v>
      </c>
      <c r="D94" s="94">
        <v>2022</v>
      </c>
      <c r="E94" s="89" t="s">
        <v>85</v>
      </c>
      <c r="F94" s="89" t="s">
        <v>89</v>
      </c>
      <c r="G94" s="87" t="s">
        <v>158</v>
      </c>
      <c r="H94" s="90"/>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row>
    <row r="95" spans="3:111" ht="30.75" thickBot="1" x14ac:dyDescent="0.3">
      <c r="C95" s="88" t="s">
        <v>294</v>
      </c>
      <c r="D95" s="94">
        <v>2022</v>
      </c>
      <c r="E95" s="89" t="s">
        <v>85</v>
      </c>
      <c r="F95" s="89" t="s">
        <v>90</v>
      </c>
      <c r="G95" s="87" t="s">
        <v>158</v>
      </c>
      <c r="H95" s="90"/>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row>
    <row r="96" spans="3:111" ht="15.75" thickBot="1" x14ac:dyDescent="0.3">
      <c r="C96" s="88" t="s">
        <v>294</v>
      </c>
      <c r="D96" s="94">
        <v>2022</v>
      </c>
      <c r="E96" s="89" t="s">
        <v>85</v>
      </c>
      <c r="F96" s="89" t="s">
        <v>91</v>
      </c>
      <c r="G96" s="87" t="s">
        <v>75</v>
      </c>
      <c r="H96" s="90" t="s">
        <v>382</v>
      </c>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row>
    <row r="97" spans="3:111" ht="45.75" thickBot="1" x14ac:dyDescent="0.3">
      <c r="C97" s="88" t="s">
        <v>294</v>
      </c>
      <c r="D97" s="94">
        <v>2022</v>
      </c>
      <c r="E97" s="89" t="s">
        <v>92</v>
      </c>
      <c r="F97" s="89" t="s">
        <v>93</v>
      </c>
      <c r="G97" s="87" t="s">
        <v>158</v>
      </c>
      <c r="H97" s="90"/>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row>
    <row r="98" spans="3:111" ht="30.75" thickBot="1" x14ac:dyDescent="0.3">
      <c r="C98" s="88" t="s">
        <v>294</v>
      </c>
      <c r="D98" s="94">
        <v>2022</v>
      </c>
      <c r="E98" s="89" t="s">
        <v>92</v>
      </c>
      <c r="F98" s="89" t="s">
        <v>94</v>
      </c>
      <c r="G98" s="87" t="s">
        <v>75</v>
      </c>
      <c r="H98" s="90"/>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row>
    <row r="99" spans="3:111" ht="15.75" thickBot="1" x14ac:dyDescent="0.3">
      <c r="C99" s="88" t="s">
        <v>294</v>
      </c>
      <c r="D99" s="94">
        <v>2022</v>
      </c>
      <c r="E99" s="89" t="s">
        <v>92</v>
      </c>
      <c r="F99" s="89" t="s">
        <v>95</v>
      </c>
      <c r="G99" s="87" t="s">
        <v>75</v>
      </c>
      <c r="H99" s="90"/>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row>
    <row r="100" spans="3:111" ht="30.75" thickBot="1" x14ac:dyDescent="0.3">
      <c r="C100" s="88" t="s">
        <v>294</v>
      </c>
      <c r="D100" s="94">
        <v>2022</v>
      </c>
      <c r="E100" s="89" t="s">
        <v>96</v>
      </c>
      <c r="F100" s="89" t="s">
        <v>97</v>
      </c>
      <c r="G100" s="87" t="s">
        <v>158</v>
      </c>
      <c r="H100" s="90"/>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row>
    <row r="101" spans="3:111" ht="30.75" thickBot="1" x14ac:dyDescent="0.3">
      <c r="C101" s="88" t="s">
        <v>294</v>
      </c>
      <c r="D101" s="94">
        <v>2022</v>
      </c>
      <c r="E101" s="89" t="s">
        <v>96</v>
      </c>
      <c r="F101" s="89" t="s">
        <v>98</v>
      </c>
      <c r="G101" s="87" t="s">
        <v>158</v>
      </c>
      <c r="H101" s="90"/>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row>
    <row r="102" spans="3:111" ht="30.75" thickBot="1" x14ac:dyDescent="0.3">
      <c r="C102" s="88" t="s">
        <v>294</v>
      </c>
      <c r="D102" s="94">
        <v>2022</v>
      </c>
      <c r="E102" s="89" t="s">
        <v>96</v>
      </c>
      <c r="F102" s="89" t="s">
        <v>99</v>
      </c>
      <c r="G102" s="87" t="s">
        <v>158</v>
      </c>
      <c r="H102" s="90"/>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row>
    <row r="103" spans="3:111" ht="30.75" thickBot="1" x14ac:dyDescent="0.3">
      <c r="C103" s="88" t="s">
        <v>294</v>
      </c>
      <c r="D103" s="94">
        <v>2022</v>
      </c>
      <c r="E103" s="89" t="s">
        <v>100</v>
      </c>
      <c r="F103" s="89" t="s">
        <v>101</v>
      </c>
      <c r="G103" s="87" t="s">
        <v>158</v>
      </c>
      <c r="H103" s="90"/>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row>
    <row r="104" spans="3:111" ht="15.75" thickBot="1" x14ac:dyDescent="0.3">
      <c r="C104" s="88" t="s">
        <v>294</v>
      </c>
      <c r="D104" s="94">
        <v>2022</v>
      </c>
      <c r="E104" s="89" t="s">
        <v>100</v>
      </c>
      <c r="F104" s="89" t="s">
        <v>102</v>
      </c>
      <c r="G104" s="87" t="s">
        <v>75</v>
      </c>
      <c r="H104" s="90" t="s">
        <v>383</v>
      </c>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row>
    <row r="105" spans="3:111" ht="15.75" thickBot="1" x14ac:dyDescent="0.3">
      <c r="C105" s="88" t="s">
        <v>294</v>
      </c>
      <c r="D105" s="94">
        <v>2022</v>
      </c>
      <c r="E105" s="89" t="s">
        <v>100</v>
      </c>
      <c r="F105" s="89" t="s">
        <v>103</v>
      </c>
      <c r="G105" s="87" t="s">
        <v>75</v>
      </c>
      <c r="H105" s="90"/>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row>
    <row r="106" spans="3:111" ht="30.75" thickBot="1" x14ac:dyDescent="0.3">
      <c r="C106" s="95" t="s">
        <v>296</v>
      </c>
      <c r="D106" s="96">
        <v>2022</v>
      </c>
      <c r="E106" s="5" t="s">
        <v>73</v>
      </c>
      <c r="F106" s="5" t="s">
        <v>74</v>
      </c>
      <c r="G106" s="92" t="s">
        <v>158</v>
      </c>
      <c r="H106" s="9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row>
    <row r="107" spans="3:111" ht="30.75" thickBot="1" x14ac:dyDescent="0.3">
      <c r="C107" s="95" t="s">
        <v>296</v>
      </c>
      <c r="D107" s="96">
        <v>2022</v>
      </c>
      <c r="E107" s="5" t="s">
        <v>73</v>
      </c>
      <c r="F107" s="5" t="s">
        <v>77</v>
      </c>
      <c r="G107" s="92" t="s">
        <v>158</v>
      </c>
      <c r="H107" s="92" t="s">
        <v>563</v>
      </c>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row>
    <row r="108" spans="3:111" ht="15.75" thickBot="1" x14ac:dyDescent="0.3">
      <c r="C108" s="95" t="s">
        <v>296</v>
      </c>
      <c r="D108" s="96">
        <v>2022</v>
      </c>
      <c r="E108" s="5" t="s">
        <v>78</v>
      </c>
      <c r="F108" s="5" t="s">
        <v>79</v>
      </c>
      <c r="G108" s="92" t="s">
        <v>158</v>
      </c>
      <c r="H108" s="92" t="s">
        <v>564</v>
      </c>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row>
    <row r="109" spans="3:111" ht="30.75" thickBot="1" x14ac:dyDescent="0.3">
      <c r="C109" s="95" t="s">
        <v>296</v>
      </c>
      <c r="D109" s="96">
        <v>2022</v>
      </c>
      <c r="E109" s="5" t="s">
        <v>78</v>
      </c>
      <c r="F109" s="5" t="s">
        <v>80</v>
      </c>
      <c r="G109" s="92" t="s">
        <v>158</v>
      </c>
      <c r="H109" s="93" t="s">
        <v>565</v>
      </c>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row>
    <row r="110" spans="3:111" ht="30.75" thickBot="1" x14ac:dyDescent="0.3">
      <c r="C110" s="95" t="s">
        <v>296</v>
      </c>
      <c r="D110" s="96">
        <v>2022</v>
      </c>
      <c r="E110" s="5" t="s">
        <v>78</v>
      </c>
      <c r="F110" s="5" t="s">
        <v>81</v>
      </c>
      <c r="G110" s="92" t="s">
        <v>158</v>
      </c>
      <c r="H110" s="93" t="s">
        <v>566</v>
      </c>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row>
    <row r="111" spans="3:111" ht="15.75" thickBot="1" x14ac:dyDescent="0.3">
      <c r="C111" s="95" t="s">
        <v>296</v>
      </c>
      <c r="D111" s="96">
        <v>2022</v>
      </c>
      <c r="E111" s="5" t="s">
        <v>78</v>
      </c>
      <c r="F111" s="5" t="s">
        <v>82</v>
      </c>
      <c r="G111" s="92" t="s">
        <v>158</v>
      </c>
      <c r="H111" s="93"/>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row>
    <row r="112" spans="3:111" ht="30.75" thickBot="1" x14ac:dyDescent="0.3">
      <c r="C112" s="95" t="s">
        <v>296</v>
      </c>
      <c r="D112" s="96">
        <v>2022</v>
      </c>
      <c r="E112" s="5" t="s">
        <v>78</v>
      </c>
      <c r="F112" s="5" t="s">
        <v>83</v>
      </c>
      <c r="G112" s="92" t="s">
        <v>158</v>
      </c>
      <c r="H112" s="93"/>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row>
    <row r="113" spans="3:111" ht="30.75" thickBot="1" x14ac:dyDescent="0.3">
      <c r="C113" s="95" t="s">
        <v>296</v>
      </c>
      <c r="D113" s="96">
        <v>2022</v>
      </c>
      <c r="E113" s="5" t="s">
        <v>78</v>
      </c>
      <c r="F113" s="5" t="s">
        <v>84</v>
      </c>
      <c r="G113" s="92" t="s">
        <v>158</v>
      </c>
      <c r="H113" s="93"/>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row>
    <row r="114" spans="3:111" ht="15.75" thickBot="1" x14ac:dyDescent="0.3">
      <c r="C114" s="95" t="s">
        <v>296</v>
      </c>
      <c r="D114" s="96">
        <v>2022</v>
      </c>
      <c r="E114" s="5" t="s">
        <v>85</v>
      </c>
      <c r="F114" s="5" t="s">
        <v>86</v>
      </c>
      <c r="G114" s="92" t="s">
        <v>158</v>
      </c>
      <c r="H114" s="93"/>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row>
    <row r="115" spans="3:111" ht="15.75" thickBot="1" x14ac:dyDescent="0.3">
      <c r="C115" s="95" t="s">
        <v>296</v>
      </c>
      <c r="D115" s="96">
        <v>2022</v>
      </c>
      <c r="E115" s="5" t="s">
        <v>85</v>
      </c>
      <c r="F115" s="5" t="s">
        <v>87</v>
      </c>
      <c r="G115" s="92" t="s">
        <v>158</v>
      </c>
      <c r="H115" s="93" t="s">
        <v>564</v>
      </c>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row>
    <row r="116" spans="3:111" ht="15.75" thickBot="1" x14ac:dyDescent="0.3">
      <c r="C116" s="95" t="s">
        <v>296</v>
      </c>
      <c r="D116" s="96">
        <v>2022</v>
      </c>
      <c r="E116" s="5" t="s">
        <v>85</v>
      </c>
      <c r="F116" s="5" t="s">
        <v>88</v>
      </c>
      <c r="G116" s="92" t="s">
        <v>158</v>
      </c>
      <c r="H116" s="93"/>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row>
    <row r="117" spans="3:111" ht="30.75" thickBot="1" x14ac:dyDescent="0.3">
      <c r="C117" s="95" t="s">
        <v>296</v>
      </c>
      <c r="D117" s="96">
        <v>2022</v>
      </c>
      <c r="E117" s="5" t="s">
        <v>85</v>
      </c>
      <c r="F117" s="5" t="s">
        <v>89</v>
      </c>
      <c r="G117" s="92" t="s">
        <v>158</v>
      </c>
      <c r="H117" s="93"/>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row>
    <row r="118" spans="3:111" ht="30.75" thickBot="1" x14ac:dyDescent="0.3">
      <c r="C118" s="95" t="s">
        <v>296</v>
      </c>
      <c r="D118" s="96">
        <v>2022</v>
      </c>
      <c r="E118" s="5" t="s">
        <v>85</v>
      </c>
      <c r="F118" s="5" t="s">
        <v>90</v>
      </c>
      <c r="G118" s="92" t="s">
        <v>158</v>
      </c>
      <c r="H118" s="93" t="s">
        <v>567</v>
      </c>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row>
    <row r="119" spans="3:111" ht="15.75" thickBot="1" x14ac:dyDescent="0.3">
      <c r="C119" s="95" t="s">
        <v>296</v>
      </c>
      <c r="D119" s="96">
        <v>2022</v>
      </c>
      <c r="E119" s="5" t="s">
        <v>85</v>
      </c>
      <c r="F119" s="5" t="s">
        <v>91</v>
      </c>
      <c r="G119" s="92" t="s">
        <v>158</v>
      </c>
      <c r="H119" s="93" t="s">
        <v>568</v>
      </c>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row>
    <row r="120" spans="3:111" ht="45.75" thickBot="1" x14ac:dyDescent="0.3">
      <c r="C120" s="95" t="s">
        <v>296</v>
      </c>
      <c r="D120" s="96">
        <v>2022</v>
      </c>
      <c r="E120" s="5" t="s">
        <v>92</v>
      </c>
      <c r="F120" s="5" t="s">
        <v>93</v>
      </c>
      <c r="G120" s="92" t="s">
        <v>158</v>
      </c>
      <c r="H120" s="93" t="s">
        <v>569</v>
      </c>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row>
    <row r="121" spans="3:111" ht="30.75" thickBot="1" x14ac:dyDescent="0.3">
      <c r="C121" s="95" t="s">
        <v>296</v>
      </c>
      <c r="D121" s="96">
        <v>2022</v>
      </c>
      <c r="E121" s="5" t="s">
        <v>92</v>
      </c>
      <c r="F121" s="5" t="s">
        <v>94</v>
      </c>
      <c r="G121" s="92" t="s">
        <v>158</v>
      </c>
      <c r="H121" s="93" t="s">
        <v>570</v>
      </c>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row>
    <row r="122" spans="3:111" ht="15.75" thickBot="1" x14ac:dyDescent="0.3">
      <c r="C122" s="95" t="s">
        <v>296</v>
      </c>
      <c r="D122" s="96">
        <v>2022</v>
      </c>
      <c r="E122" s="5" t="s">
        <v>92</v>
      </c>
      <c r="F122" s="5" t="s">
        <v>95</v>
      </c>
      <c r="G122" s="92" t="s">
        <v>158</v>
      </c>
      <c r="H122" s="93" t="s">
        <v>571</v>
      </c>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row>
    <row r="123" spans="3:111" ht="30.75" thickBot="1" x14ac:dyDescent="0.3">
      <c r="C123" s="95" t="s">
        <v>296</v>
      </c>
      <c r="D123" s="96">
        <v>2022</v>
      </c>
      <c r="E123" s="5" t="s">
        <v>96</v>
      </c>
      <c r="F123" s="5" t="s">
        <v>97</v>
      </c>
      <c r="G123" s="92" t="s">
        <v>158</v>
      </c>
      <c r="H123" s="93"/>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row>
    <row r="124" spans="3:111" ht="30.75" thickBot="1" x14ac:dyDescent="0.3">
      <c r="C124" s="95" t="s">
        <v>296</v>
      </c>
      <c r="D124" s="96">
        <v>2022</v>
      </c>
      <c r="E124" s="5" t="s">
        <v>96</v>
      </c>
      <c r="F124" s="5" t="s">
        <v>98</v>
      </c>
      <c r="G124" s="92" t="s">
        <v>158</v>
      </c>
      <c r="H124" s="93"/>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row>
    <row r="125" spans="3:111" ht="30.75" thickBot="1" x14ac:dyDescent="0.3">
      <c r="C125" s="95" t="s">
        <v>296</v>
      </c>
      <c r="D125" s="96">
        <v>2022</v>
      </c>
      <c r="E125" s="5" t="s">
        <v>96</v>
      </c>
      <c r="F125" s="5" t="s">
        <v>99</v>
      </c>
      <c r="G125" s="92" t="s">
        <v>158</v>
      </c>
      <c r="H125" s="93" t="s">
        <v>394</v>
      </c>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row>
    <row r="126" spans="3:111" ht="30.75" thickBot="1" x14ac:dyDescent="0.3">
      <c r="C126" s="95" t="s">
        <v>296</v>
      </c>
      <c r="D126" s="96">
        <v>2022</v>
      </c>
      <c r="E126" s="5" t="s">
        <v>100</v>
      </c>
      <c r="F126" s="5" t="s">
        <v>101</v>
      </c>
      <c r="G126" s="92" t="s">
        <v>75</v>
      </c>
      <c r="H126" s="93" t="s">
        <v>394</v>
      </c>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row>
    <row r="127" spans="3:111" ht="30.75" thickBot="1" x14ac:dyDescent="0.3">
      <c r="C127" s="95" t="s">
        <v>296</v>
      </c>
      <c r="D127" s="96">
        <v>2022</v>
      </c>
      <c r="E127" s="5" t="s">
        <v>100</v>
      </c>
      <c r="F127" s="5" t="s">
        <v>102</v>
      </c>
      <c r="G127" s="92" t="s">
        <v>75</v>
      </c>
      <c r="H127" s="93" t="s">
        <v>572</v>
      </c>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row>
    <row r="128" spans="3:111" ht="15.75" thickBot="1" x14ac:dyDescent="0.3">
      <c r="C128" s="95" t="s">
        <v>296</v>
      </c>
      <c r="D128" s="96">
        <v>2022</v>
      </c>
      <c r="E128" s="5" t="s">
        <v>100</v>
      </c>
      <c r="F128" s="5" t="s">
        <v>103</v>
      </c>
      <c r="G128" s="92" t="s">
        <v>158</v>
      </c>
      <c r="H128" s="93" t="s">
        <v>396</v>
      </c>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row>
    <row r="129" spans="3:111" ht="30.75" thickBot="1" x14ac:dyDescent="0.3">
      <c r="C129" s="88" t="s">
        <v>297</v>
      </c>
      <c r="D129" s="88" t="s">
        <v>322</v>
      </c>
      <c r="E129" s="89" t="s">
        <v>73</v>
      </c>
      <c r="F129" s="89" t="s">
        <v>74</v>
      </c>
      <c r="G129" s="87" t="s">
        <v>75</v>
      </c>
      <c r="H129" s="87"/>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row>
    <row r="130" spans="3:111" ht="30.75" thickBot="1" x14ac:dyDescent="0.3">
      <c r="C130" s="88" t="s">
        <v>297</v>
      </c>
      <c r="D130" s="88" t="s">
        <v>322</v>
      </c>
      <c r="E130" s="89" t="s">
        <v>73</v>
      </c>
      <c r="F130" s="89" t="s">
        <v>77</v>
      </c>
      <c r="G130" s="87" t="s">
        <v>158</v>
      </c>
      <c r="H130" s="87"/>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row>
    <row r="131" spans="3:111" ht="15.75" thickBot="1" x14ac:dyDescent="0.3">
      <c r="C131" s="88" t="s">
        <v>297</v>
      </c>
      <c r="D131" s="88" t="s">
        <v>322</v>
      </c>
      <c r="E131" s="89" t="s">
        <v>78</v>
      </c>
      <c r="F131" s="89" t="s">
        <v>79</v>
      </c>
      <c r="G131" s="87" t="s">
        <v>75</v>
      </c>
      <c r="H131" s="87" t="s">
        <v>397</v>
      </c>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row>
    <row r="132" spans="3:111" ht="30.75" thickBot="1" x14ac:dyDescent="0.3">
      <c r="C132" s="88" t="s">
        <v>297</v>
      </c>
      <c r="D132" s="88" t="s">
        <v>322</v>
      </c>
      <c r="E132" s="89" t="s">
        <v>78</v>
      </c>
      <c r="F132" s="89" t="s">
        <v>80</v>
      </c>
      <c r="G132" s="87" t="s">
        <v>158</v>
      </c>
      <c r="H132" s="90"/>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row>
    <row r="133" spans="3:111" ht="30.75" thickBot="1" x14ac:dyDescent="0.3">
      <c r="C133" s="88" t="s">
        <v>297</v>
      </c>
      <c r="D133" s="88" t="s">
        <v>322</v>
      </c>
      <c r="E133" s="89" t="s">
        <v>78</v>
      </c>
      <c r="F133" s="89" t="s">
        <v>81</v>
      </c>
      <c r="G133" s="87" t="s">
        <v>158</v>
      </c>
      <c r="H133" s="90"/>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row>
    <row r="134" spans="3:111" ht="15.75" thickBot="1" x14ac:dyDescent="0.3">
      <c r="C134" s="88" t="s">
        <v>297</v>
      </c>
      <c r="D134" s="88" t="s">
        <v>322</v>
      </c>
      <c r="E134" s="89" t="s">
        <v>78</v>
      </c>
      <c r="F134" s="89" t="s">
        <v>82</v>
      </c>
      <c r="G134" s="87" t="s">
        <v>158</v>
      </c>
      <c r="H134" s="90"/>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row>
    <row r="135" spans="3:111" ht="30.75" thickBot="1" x14ac:dyDescent="0.3">
      <c r="C135" s="88" t="s">
        <v>297</v>
      </c>
      <c r="D135" s="88" t="s">
        <v>322</v>
      </c>
      <c r="E135" s="89" t="s">
        <v>78</v>
      </c>
      <c r="F135" s="89" t="s">
        <v>83</v>
      </c>
      <c r="G135" s="87" t="s">
        <v>158</v>
      </c>
      <c r="H135" s="90"/>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row>
    <row r="136" spans="3:111" ht="30.75" thickBot="1" x14ac:dyDescent="0.3">
      <c r="C136" s="88" t="s">
        <v>297</v>
      </c>
      <c r="D136" s="88" t="s">
        <v>322</v>
      </c>
      <c r="E136" s="89" t="s">
        <v>78</v>
      </c>
      <c r="F136" s="89" t="s">
        <v>84</v>
      </c>
      <c r="G136" s="87" t="s">
        <v>158</v>
      </c>
      <c r="H136" s="90"/>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row>
    <row r="137" spans="3:111" ht="15.75" thickBot="1" x14ac:dyDescent="0.3">
      <c r="C137" s="88" t="s">
        <v>297</v>
      </c>
      <c r="D137" s="88" t="s">
        <v>322</v>
      </c>
      <c r="E137" s="89" t="s">
        <v>85</v>
      </c>
      <c r="F137" s="89" t="s">
        <v>86</v>
      </c>
      <c r="G137" s="87" t="s">
        <v>75</v>
      </c>
      <c r="H137" s="90" t="s">
        <v>398</v>
      </c>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row>
    <row r="138" spans="3:111" ht="15.75" thickBot="1" x14ac:dyDescent="0.3">
      <c r="C138" s="88" t="s">
        <v>297</v>
      </c>
      <c r="D138" s="88" t="s">
        <v>322</v>
      </c>
      <c r="E138" s="89" t="s">
        <v>85</v>
      </c>
      <c r="F138" s="89" t="s">
        <v>87</v>
      </c>
      <c r="G138" s="87" t="s">
        <v>158</v>
      </c>
      <c r="H138" s="90"/>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row>
    <row r="139" spans="3:111" ht="15.75" thickBot="1" x14ac:dyDescent="0.3">
      <c r="C139" s="88" t="s">
        <v>297</v>
      </c>
      <c r="D139" s="88" t="s">
        <v>322</v>
      </c>
      <c r="E139" s="89" t="s">
        <v>85</v>
      </c>
      <c r="F139" s="89" t="s">
        <v>88</v>
      </c>
      <c r="G139" s="87" t="s">
        <v>158</v>
      </c>
      <c r="H139" s="90"/>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row>
    <row r="140" spans="3:111" ht="30.75" thickBot="1" x14ac:dyDescent="0.3">
      <c r="C140" s="88" t="s">
        <v>297</v>
      </c>
      <c r="D140" s="88" t="s">
        <v>322</v>
      </c>
      <c r="E140" s="89" t="s">
        <v>85</v>
      </c>
      <c r="F140" s="89" t="s">
        <v>89</v>
      </c>
      <c r="G140" s="87" t="s">
        <v>158</v>
      </c>
      <c r="H140" s="90"/>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row>
    <row r="141" spans="3:111" ht="30.75" thickBot="1" x14ac:dyDescent="0.3">
      <c r="C141" s="88" t="s">
        <v>297</v>
      </c>
      <c r="D141" s="88" t="s">
        <v>322</v>
      </c>
      <c r="E141" s="89" t="s">
        <v>85</v>
      </c>
      <c r="F141" s="89" t="s">
        <v>90</v>
      </c>
      <c r="G141" s="87" t="s">
        <v>158</v>
      </c>
      <c r="H141" s="90"/>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row>
    <row r="142" spans="3:111" ht="15.75" thickBot="1" x14ac:dyDescent="0.3">
      <c r="C142" s="88" t="s">
        <v>297</v>
      </c>
      <c r="D142" s="88" t="s">
        <v>322</v>
      </c>
      <c r="E142" s="89" t="s">
        <v>85</v>
      </c>
      <c r="F142" s="89" t="s">
        <v>91</v>
      </c>
      <c r="G142" s="87" t="s">
        <v>75</v>
      </c>
      <c r="H142" s="90" t="s">
        <v>399</v>
      </c>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row>
    <row r="143" spans="3:111" ht="45.75" thickBot="1" x14ac:dyDescent="0.3">
      <c r="C143" s="88" t="s">
        <v>297</v>
      </c>
      <c r="D143" s="88" t="s">
        <v>322</v>
      </c>
      <c r="E143" s="89" t="s">
        <v>92</v>
      </c>
      <c r="F143" s="89" t="s">
        <v>93</v>
      </c>
      <c r="G143" s="87" t="s">
        <v>158</v>
      </c>
      <c r="H143" s="90"/>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row>
    <row r="144" spans="3:111" ht="30.75" thickBot="1" x14ac:dyDescent="0.3">
      <c r="C144" s="88" t="s">
        <v>297</v>
      </c>
      <c r="D144" s="88" t="s">
        <v>322</v>
      </c>
      <c r="E144" s="89" t="s">
        <v>92</v>
      </c>
      <c r="F144" s="89" t="s">
        <v>94</v>
      </c>
      <c r="G144" s="87" t="s">
        <v>158</v>
      </c>
      <c r="H144" s="90"/>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row>
    <row r="145" spans="3:111" ht="15.75" thickBot="1" x14ac:dyDescent="0.3">
      <c r="C145" s="88" t="s">
        <v>297</v>
      </c>
      <c r="D145" s="88" t="s">
        <v>322</v>
      </c>
      <c r="E145" s="89" t="s">
        <v>92</v>
      </c>
      <c r="F145" s="89" t="s">
        <v>95</v>
      </c>
      <c r="G145" s="87" t="s">
        <v>158</v>
      </c>
      <c r="H145" s="90"/>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row>
    <row r="146" spans="3:111" ht="30.75" thickBot="1" x14ac:dyDescent="0.3">
      <c r="C146" s="88" t="s">
        <v>297</v>
      </c>
      <c r="D146" s="88" t="s">
        <v>322</v>
      </c>
      <c r="E146" s="89" t="s">
        <v>96</v>
      </c>
      <c r="F146" s="89" t="s">
        <v>97</v>
      </c>
      <c r="G146" s="87" t="s">
        <v>158</v>
      </c>
      <c r="H146" s="90"/>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row>
    <row r="147" spans="3:111" ht="30.75" thickBot="1" x14ac:dyDescent="0.3">
      <c r="C147" s="88" t="s">
        <v>297</v>
      </c>
      <c r="D147" s="88" t="s">
        <v>322</v>
      </c>
      <c r="E147" s="89" t="s">
        <v>96</v>
      </c>
      <c r="F147" s="89" t="s">
        <v>98</v>
      </c>
      <c r="G147" s="87" t="s">
        <v>158</v>
      </c>
      <c r="H147" s="90"/>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row>
    <row r="148" spans="3:111" ht="30.75" thickBot="1" x14ac:dyDescent="0.3">
      <c r="C148" s="88" t="s">
        <v>297</v>
      </c>
      <c r="D148" s="88" t="s">
        <v>322</v>
      </c>
      <c r="E148" s="89" t="s">
        <v>96</v>
      </c>
      <c r="F148" s="89" t="s">
        <v>99</v>
      </c>
      <c r="G148" s="87" t="s">
        <v>158</v>
      </c>
      <c r="H148" s="90"/>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row>
    <row r="149" spans="3:111" ht="30.75" thickBot="1" x14ac:dyDescent="0.3">
      <c r="C149" s="88" t="s">
        <v>297</v>
      </c>
      <c r="D149" s="88" t="s">
        <v>322</v>
      </c>
      <c r="E149" s="89" t="s">
        <v>100</v>
      </c>
      <c r="F149" s="89" t="s">
        <v>101</v>
      </c>
      <c r="G149" s="87" t="s">
        <v>75</v>
      </c>
      <c r="H149" s="90" t="s">
        <v>400</v>
      </c>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row>
    <row r="150" spans="3:111" ht="15.75" thickBot="1" x14ac:dyDescent="0.3">
      <c r="C150" s="88" t="s">
        <v>297</v>
      </c>
      <c r="D150" s="88" t="s">
        <v>322</v>
      </c>
      <c r="E150" s="89" t="s">
        <v>100</v>
      </c>
      <c r="F150" s="89" t="s">
        <v>102</v>
      </c>
      <c r="G150" s="87" t="s">
        <v>75</v>
      </c>
      <c r="H150" s="90" t="s">
        <v>401</v>
      </c>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row>
    <row r="151" spans="3:111" ht="15.75" thickBot="1" x14ac:dyDescent="0.3">
      <c r="C151" s="88" t="s">
        <v>297</v>
      </c>
      <c r="D151" s="88" t="s">
        <v>322</v>
      </c>
      <c r="E151" s="89" t="s">
        <v>100</v>
      </c>
      <c r="F151" s="89" t="s">
        <v>103</v>
      </c>
      <c r="G151" s="87" t="s">
        <v>158</v>
      </c>
      <c r="H151" s="90"/>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row>
    <row r="152" spans="3:111" ht="30.75" thickBot="1" x14ac:dyDescent="0.3">
      <c r="C152" s="95" t="s">
        <v>298</v>
      </c>
      <c r="D152" s="96">
        <v>2022</v>
      </c>
      <c r="E152" s="5" t="s">
        <v>73</v>
      </c>
      <c r="F152" s="5" t="s">
        <v>74</v>
      </c>
      <c r="G152" s="92" t="s">
        <v>75</v>
      </c>
      <c r="H152" s="93" t="s">
        <v>573</v>
      </c>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row>
    <row r="153" spans="3:111" ht="30.75" thickBot="1" x14ac:dyDescent="0.3">
      <c r="C153" s="95" t="s">
        <v>298</v>
      </c>
      <c r="D153" s="96">
        <v>2022</v>
      </c>
      <c r="E153" s="5" t="s">
        <v>73</v>
      </c>
      <c r="F153" s="5" t="s">
        <v>77</v>
      </c>
      <c r="G153" s="92" t="s">
        <v>158</v>
      </c>
      <c r="H153" s="9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row>
    <row r="154" spans="3:111" ht="15.75" thickBot="1" x14ac:dyDescent="0.3">
      <c r="C154" s="95" t="s">
        <v>298</v>
      </c>
      <c r="D154" s="96">
        <v>2022</v>
      </c>
      <c r="E154" s="5" t="s">
        <v>78</v>
      </c>
      <c r="F154" s="5" t="s">
        <v>79</v>
      </c>
      <c r="G154" s="92" t="s">
        <v>158</v>
      </c>
      <c r="H154" s="9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row>
    <row r="155" spans="3:111" ht="30.75" thickBot="1" x14ac:dyDescent="0.3">
      <c r="C155" s="95" t="s">
        <v>298</v>
      </c>
      <c r="D155" s="96">
        <v>2022</v>
      </c>
      <c r="E155" s="5" t="s">
        <v>78</v>
      </c>
      <c r="F155" s="5" t="s">
        <v>80</v>
      </c>
      <c r="G155" s="92" t="s">
        <v>158</v>
      </c>
      <c r="H155" s="93"/>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row>
    <row r="156" spans="3:111" ht="30.75" thickBot="1" x14ac:dyDescent="0.3">
      <c r="C156" s="95" t="s">
        <v>298</v>
      </c>
      <c r="D156" s="96">
        <v>2022</v>
      </c>
      <c r="E156" s="5" t="s">
        <v>78</v>
      </c>
      <c r="F156" s="5" t="s">
        <v>81</v>
      </c>
      <c r="G156" s="92" t="s">
        <v>158</v>
      </c>
      <c r="H156" s="93"/>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row>
    <row r="157" spans="3:111" ht="15.75" thickBot="1" x14ac:dyDescent="0.3">
      <c r="C157" s="95" t="s">
        <v>298</v>
      </c>
      <c r="D157" s="96">
        <v>2022</v>
      </c>
      <c r="E157" s="5" t="s">
        <v>78</v>
      </c>
      <c r="F157" s="5" t="s">
        <v>82</v>
      </c>
      <c r="G157" s="92" t="s">
        <v>75</v>
      </c>
      <c r="H157" s="93" t="s">
        <v>574</v>
      </c>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row>
    <row r="158" spans="3:111" ht="30.75" thickBot="1" x14ac:dyDescent="0.3">
      <c r="C158" s="95" t="s">
        <v>298</v>
      </c>
      <c r="D158" s="96">
        <v>2022</v>
      </c>
      <c r="E158" s="5" t="s">
        <v>78</v>
      </c>
      <c r="F158" s="5" t="s">
        <v>83</v>
      </c>
      <c r="G158" s="92" t="s">
        <v>158</v>
      </c>
      <c r="H158" s="93"/>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row>
    <row r="159" spans="3:111" ht="30.75" thickBot="1" x14ac:dyDescent="0.3">
      <c r="C159" s="95" t="s">
        <v>298</v>
      </c>
      <c r="D159" s="96">
        <v>2022</v>
      </c>
      <c r="E159" s="5" t="s">
        <v>78</v>
      </c>
      <c r="F159" s="5" t="s">
        <v>84</v>
      </c>
      <c r="G159" s="92" t="s">
        <v>158</v>
      </c>
      <c r="H159" s="93"/>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row>
    <row r="160" spans="3:111" ht="15.75" thickBot="1" x14ac:dyDescent="0.3">
      <c r="C160" s="95" t="s">
        <v>298</v>
      </c>
      <c r="D160" s="96">
        <v>2022</v>
      </c>
      <c r="E160" s="5" t="s">
        <v>85</v>
      </c>
      <c r="F160" s="5" t="s">
        <v>86</v>
      </c>
      <c r="G160" s="92" t="s">
        <v>75</v>
      </c>
      <c r="H160" s="93" t="s">
        <v>403</v>
      </c>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row>
    <row r="161" spans="3:111" ht="30.75" thickBot="1" x14ac:dyDescent="0.3">
      <c r="C161" s="95" t="s">
        <v>298</v>
      </c>
      <c r="D161" s="96">
        <v>2022</v>
      </c>
      <c r="E161" s="5" t="s">
        <v>85</v>
      </c>
      <c r="F161" s="5" t="s">
        <v>87</v>
      </c>
      <c r="G161" s="92" t="s">
        <v>75</v>
      </c>
      <c r="H161" s="93" t="s">
        <v>404</v>
      </c>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row>
    <row r="162" spans="3:111" ht="15.75" thickBot="1" x14ac:dyDescent="0.3">
      <c r="C162" s="95" t="s">
        <v>298</v>
      </c>
      <c r="D162" s="96">
        <v>2022</v>
      </c>
      <c r="E162" s="5" t="s">
        <v>85</v>
      </c>
      <c r="F162" s="5" t="s">
        <v>88</v>
      </c>
      <c r="G162" s="92" t="s">
        <v>75</v>
      </c>
      <c r="H162" s="93" t="s">
        <v>575</v>
      </c>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row>
    <row r="163" spans="3:111" ht="30.75" thickBot="1" x14ac:dyDescent="0.3">
      <c r="C163" s="95" t="s">
        <v>298</v>
      </c>
      <c r="D163" s="96">
        <v>2022</v>
      </c>
      <c r="E163" s="5" t="s">
        <v>85</v>
      </c>
      <c r="F163" s="5" t="s">
        <v>89</v>
      </c>
      <c r="G163" s="92" t="s">
        <v>75</v>
      </c>
      <c r="H163" s="93" t="s">
        <v>403</v>
      </c>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row>
    <row r="164" spans="3:111" ht="30.75" thickBot="1" x14ac:dyDescent="0.3">
      <c r="C164" s="95" t="s">
        <v>298</v>
      </c>
      <c r="D164" s="96">
        <v>2022</v>
      </c>
      <c r="E164" s="5" t="s">
        <v>85</v>
      </c>
      <c r="F164" s="5" t="s">
        <v>90</v>
      </c>
      <c r="G164" s="92" t="s">
        <v>158</v>
      </c>
      <c r="H164" s="93"/>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row>
    <row r="165" spans="3:111" ht="15.75" thickBot="1" x14ac:dyDescent="0.3">
      <c r="C165" s="95" t="s">
        <v>298</v>
      </c>
      <c r="D165" s="96">
        <v>2022</v>
      </c>
      <c r="E165" s="5" t="s">
        <v>85</v>
      </c>
      <c r="F165" s="5" t="s">
        <v>91</v>
      </c>
      <c r="G165" s="92" t="s">
        <v>158</v>
      </c>
      <c r="H165" s="93"/>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row>
    <row r="166" spans="3:111" ht="45.75" thickBot="1" x14ac:dyDescent="0.3">
      <c r="C166" s="95" t="s">
        <v>298</v>
      </c>
      <c r="D166" s="96">
        <v>2022</v>
      </c>
      <c r="E166" s="5" t="s">
        <v>92</v>
      </c>
      <c r="F166" s="5" t="s">
        <v>93</v>
      </c>
      <c r="G166" s="92" t="s">
        <v>158</v>
      </c>
      <c r="H166" s="93"/>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row>
    <row r="167" spans="3:111" ht="30.75" thickBot="1" x14ac:dyDescent="0.3">
      <c r="C167" s="95" t="s">
        <v>298</v>
      </c>
      <c r="D167" s="96">
        <v>2022</v>
      </c>
      <c r="E167" s="5" t="s">
        <v>92</v>
      </c>
      <c r="F167" s="5" t="s">
        <v>94</v>
      </c>
      <c r="G167" s="92" t="s">
        <v>158</v>
      </c>
      <c r="H167" s="93"/>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row>
    <row r="168" spans="3:111" ht="15.75" thickBot="1" x14ac:dyDescent="0.3">
      <c r="C168" s="95" t="s">
        <v>298</v>
      </c>
      <c r="D168" s="96">
        <v>2022</v>
      </c>
      <c r="E168" s="5" t="s">
        <v>92</v>
      </c>
      <c r="F168" s="5" t="s">
        <v>95</v>
      </c>
      <c r="G168" s="92" t="s">
        <v>158</v>
      </c>
      <c r="H168" s="93"/>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row>
    <row r="169" spans="3:111" ht="30.75" thickBot="1" x14ac:dyDescent="0.3">
      <c r="C169" s="95" t="s">
        <v>298</v>
      </c>
      <c r="D169" s="96">
        <v>2022</v>
      </c>
      <c r="E169" s="5" t="s">
        <v>96</v>
      </c>
      <c r="F169" s="5" t="s">
        <v>97</v>
      </c>
      <c r="G169" s="92" t="s">
        <v>158</v>
      </c>
      <c r="H169" s="93"/>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row>
    <row r="170" spans="3:111" ht="30.75" thickBot="1" x14ac:dyDescent="0.3">
      <c r="C170" s="95" t="s">
        <v>298</v>
      </c>
      <c r="D170" s="96">
        <v>2022</v>
      </c>
      <c r="E170" s="5" t="s">
        <v>96</v>
      </c>
      <c r="F170" s="5" t="s">
        <v>98</v>
      </c>
      <c r="G170" s="92" t="s">
        <v>158</v>
      </c>
      <c r="H170" s="93"/>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row>
    <row r="171" spans="3:111" ht="30.75" thickBot="1" x14ac:dyDescent="0.3">
      <c r="C171" s="95" t="s">
        <v>298</v>
      </c>
      <c r="D171" s="96">
        <v>2022</v>
      </c>
      <c r="E171" s="5" t="s">
        <v>96</v>
      </c>
      <c r="F171" s="5" t="s">
        <v>99</v>
      </c>
      <c r="G171" s="92" t="s">
        <v>158</v>
      </c>
      <c r="H171" s="93"/>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row>
    <row r="172" spans="3:111" ht="30.75" thickBot="1" x14ac:dyDescent="0.3">
      <c r="C172" s="95" t="s">
        <v>298</v>
      </c>
      <c r="D172" s="96">
        <v>2022</v>
      </c>
      <c r="E172" s="5" t="s">
        <v>100</v>
      </c>
      <c r="F172" s="5" t="s">
        <v>101</v>
      </c>
      <c r="G172" s="92" t="s">
        <v>75</v>
      </c>
      <c r="H172" s="93" t="s">
        <v>405</v>
      </c>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row>
    <row r="173" spans="3:111" ht="15.75" thickBot="1" x14ac:dyDescent="0.3">
      <c r="C173" s="95" t="s">
        <v>298</v>
      </c>
      <c r="D173" s="96">
        <v>2022</v>
      </c>
      <c r="E173" s="5" t="s">
        <v>100</v>
      </c>
      <c r="F173" s="5" t="s">
        <v>102</v>
      </c>
      <c r="G173" s="92" t="s">
        <v>158</v>
      </c>
      <c r="H173" s="93"/>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row>
    <row r="174" spans="3:111" ht="15.75" thickBot="1" x14ac:dyDescent="0.3">
      <c r="C174" s="95" t="s">
        <v>298</v>
      </c>
      <c r="D174" s="96">
        <v>2022</v>
      </c>
      <c r="E174" s="5" t="s">
        <v>100</v>
      </c>
      <c r="F174" s="5" t="s">
        <v>103</v>
      </c>
      <c r="G174" s="92" t="s">
        <v>158</v>
      </c>
      <c r="H174" s="93"/>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row>
    <row r="175" spans="3:111" ht="30.75" thickBot="1" x14ac:dyDescent="0.3">
      <c r="C175" s="98" t="s">
        <v>299</v>
      </c>
      <c r="D175" s="98" t="s">
        <v>322</v>
      </c>
      <c r="E175" s="89" t="s">
        <v>73</v>
      </c>
      <c r="F175" s="89" t="s">
        <v>74</v>
      </c>
      <c r="G175" s="87" t="s">
        <v>158</v>
      </c>
      <c r="H175" s="87"/>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row>
    <row r="176" spans="3:111" ht="30.75" thickBot="1" x14ac:dyDescent="0.3">
      <c r="C176" s="98" t="s">
        <v>299</v>
      </c>
      <c r="D176" s="98" t="s">
        <v>322</v>
      </c>
      <c r="E176" s="89" t="s">
        <v>73</v>
      </c>
      <c r="F176" s="89" t="s">
        <v>77</v>
      </c>
      <c r="G176" s="87" t="s">
        <v>158</v>
      </c>
      <c r="H176" s="87"/>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row>
    <row r="177" spans="3:111" ht="15.75" thickBot="1" x14ac:dyDescent="0.3">
      <c r="C177" s="98" t="s">
        <v>299</v>
      </c>
      <c r="D177" s="98" t="s">
        <v>322</v>
      </c>
      <c r="E177" s="89" t="s">
        <v>78</v>
      </c>
      <c r="F177" s="89" t="s">
        <v>79</v>
      </c>
      <c r="G177" s="87" t="s">
        <v>158</v>
      </c>
      <c r="H177" s="87"/>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row>
    <row r="178" spans="3:111" ht="30.75" thickBot="1" x14ac:dyDescent="0.3">
      <c r="C178" s="98" t="s">
        <v>299</v>
      </c>
      <c r="D178" s="98" t="s">
        <v>322</v>
      </c>
      <c r="E178" s="89" t="s">
        <v>78</v>
      </c>
      <c r="F178" s="89" t="s">
        <v>80</v>
      </c>
      <c r="G178" s="87" t="s">
        <v>75</v>
      </c>
      <c r="H178" s="99" t="s">
        <v>406</v>
      </c>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row>
    <row r="179" spans="3:111" ht="30.75" thickBot="1" x14ac:dyDescent="0.3">
      <c r="C179" s="98" t="s">
        <v>299</v>
      </c>
      <c r="D179" s="98" t="s">
        <v>322</v>
      </c>
      <c r="E179" s="89" t="s">
        <v>78</v>
      </c>
      <c r="F179" s="89" t="s">
        <v>81</v>
      </c>
      <c r="G179" s="87" t="s">
        <v>75</v>
      </c>
      <c r="H179" s="90" t="s">
        <v>576</v>
      </c>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row>
    <row r="180" spans="3:111" ht="15.75" thickBot="1" x14ac:dyDescent="0.3">
      <c r="C180" s="98" t="s">
        <v>299</v>
      </c>
      <c r="D180" s="98" t="s">
        <v>322</v>
      </c>
      <c r="E180" s="89" t="s">
        <v>78</v>
      </c>
      <c r="F180" s="89" t="s">
        <v>82</v>
      </c>
      <c r="G180" s="87" t="s">
        <v>75</v>
      </c>
      <c r="H180" s="90" t="s">
        <v>408</v>
      </c>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row>
    <row r="181" spans="3:111" ht="30.75" thickBot="1" x14ac:dyDescent="0.3">
      <c r="C181" s="98" t="s">
        <v>299</v>
      </c>
      <c r="D181" s="98" t="s">
        <v>322</v>
      </c>
      <c r="E181" s="89" t="s">
        <v>78</v>
      </c>
      <c r="F181" s="89" t="s">
        <v>83</v>
      </c>
      <c r="G181" s="87" t="s">
        <v>158</v>
      </c>
      <c r="H181" s="90"/>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row>
    <row r="182" spans="3:111" ht="30.75" thickBot="1" x14ac:dyDescent="0.3">
      <c r="C182" s="98" t="s">
        <v>299</v>
      </c>
      <c r="D182" s="98" t="s">
        <v>322</v>
      </c>
      <c r="E182" s="89" t="s">
        <v>78</v>
      </c>
      <c r="F182" s="89" t="s">
        <v>84</v>
      </c>
      <c r="G182" s="87" t="s">
        <v>75</v>
      </c>
      <c r="H182" s="90"/>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row>
    <row r="183" spans="3:111" ht="15.75" thickBot="1" x14ac:dyDescent="0.3">
      <c r="C183" s="98" t="s">
        <v>299</v>
      </c>
      <c r="D183" s="98" t="s">
        <v>322</v>
      </c>
      <c r="E183" s="89" t="s">
        <v>85</v>
      </c>
      <c r="F183" s="89" t="s">
        <v>86</v>
      </c>
      <c r="G183" s="87" t="s">
        <v>158</v>
      </c>
      <c r="H183" s="90"/>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row>
    <row r="184" spans="3:111" ht="15.75" thickBot="1" x14ac:dyDescent="0.3">
      <c r="C184" s="98" t="s">
        <v>299</v>
      </c>
      <c r="D184" s="98" t="s">
        <v>322</v>
      </c>
      <c r="E184" s="89" t="s">
        <v>85</v>
      </c>
      <c r="F184" s="89" t="s">
        <v>87</v>
      </c>
      <c r="G184" s="87" t="s">
        <v>158</v>
      </c>
      <c r="H184" s="90"/>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row>
    <row r="185" spans="3:111" ht="15.75" thickBot="1" x14ac:dyDescent="0.3">
      <c r="C185" s="98" t="s">
        <v>299</v>
      </c>
      <c r="D185" s="98" t="s">
        <v>322</v>
      </c>
      <c r="E185" s="89" t="s">
        <v>85</v>
      </c>
      <c r="F185" s="89" t="s">
        <v>88</v>
      </c>
      <c r="G185" s="87" t="s">
        <v>75</v>
      </c>
      <c r="H185" s="90" t="s">
        <v>409</v>
      </c>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row>
    <row r="186" spans="3:111" ht="30.75" thickBot="1" x14ac:dyDescent="0.3">
      <c r="C186" s="98" t="s">
        <v>299</v>
      </c>
      <c r="D186" s="98" t="s">
        <v>322</v>
      </c>
      <c r="E186" s="89" t="s">
        <v>85</v>
      </c>
      <c r="F186" s="89" t="s">
        <v>89</v>
      </c>
      <c r="G186" s="87" t="s">
        <v>158</v>
      </c>
      <c r="H186" s="90"/>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row>
    <row r="187" spans="3:111" ht="30.75" thickBot="1" x14ac:dyDescent="0.3">
      <c r="C187" s="98" t="s">
        <v>299</v>
      </c>
      <c r="D187" s="98" t="s">
        <v>322</v>
      </c>
      <c r="E187" s="89" t="s">
        <v>85</v>
      </c>
      <c r="F187" s="89" t="s">
        <v>90</v>
      </c>
      <c r="G187" s="87" t="s">
        <v>75</v>
      </c>
      <c r="H187" s="90" t="s">
        <v>577</v>
      </c>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row>
    <row r="188" spans="3:111" ht="15.75" thickBot="1" x14ac:dyDescent="0.3">
      <c r="C188" s="98" t="s">
        <v>299</v>
      </c>
      <c r="D188" s="98" t="s">
        <v>322</v>
      </c>
      <c r="E188" s="89" t="s">
        <v>85</v>
      </c>
      <c r="F188" s="89" t="s">
        <v>91</v>
      </c>
      <c r="G188" s="87" t="s">
        <v>75</v>
      </c>
      <c r="H188" s="90"/>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row>
    <row r="189" spans="3:111" ht="45.75" thickBot="1" x14ac:dyDescent="0.3">
      <c r="C189" s="98" t="s">
        <v>299</v>
      </c>
      <c r="D189" s="98" t="s">
        <v>322</v>
      </c>
      <c r="E189" s="89" t="s">
        <v>92</v>
      </c>
      <c r="F189" s="89" t="s">
        <v>93</v>
      </c>
      <c r="G189" s="87" t="s">
        <v>158</v>
      </c>
      <c r="H189" s="90"/>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row>
    <row r="190" spans="3:111" ht="30.75" thickBot="1" x14ac:dyDescent="0.3">
      <c r="C190" s="98" t="s">
        <v>299</v>
      </c>
      <c r="D190" s="98" t="s">
        <v>322</v>
      </c>
      <c r="E190" s="89" t="s">
        <v>92</v>
      </c>
      <c r="F190" s="89" t="s">
        <v>94</v>
      </c>
      <c r="G190" s="87" t="s">
        <v>75</v>
      </c>
      <c r="H190" s="90" t="s">
        <v>406</v>
      </c>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row>
    <row r="191" spans="3:111" ht="15.75" thickBot="1" x14ac:dyDescent="0.3">
      <c r="C191" s="98" t="s">
        <v>299</v>
      </c>
      <c r="D191" s="98" t="s">
        <v>322</v>
      </c>
      <c r="E191" s="89" t="s">
        <v>92</v>
      </c>
      <c r="F191" s="89" t="s">
        <v>95</v>
      </c>
      <c r="G191" s="87" t="s">
        <v>158</v>
      </c>
      <c r="H191" s="90"/>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row>
    <row r="192" spans="3:111" ht="30.75" thickBot="1" x14ac:dyDescent="0.3">
      <c r="C192" s="98" t="s">
        <v>299</v>
      </c>
      <c r="D192" s="98" t="s">
        <v>322</v>
      </c>
      <c r="E192" s="89" t="s">
        <v>96</v>
      </c>
      <c r="F192" s="89" t="s">
        <v>97</v>
      </c>
      <c r="G192" s="87" t="s">
        <v>158</v>
      </c>
      <c r="H192" s="90"/>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row>
    <row r="193" spans="3:111" ht="30.75" thickBot="1" x14ac:dyDescent="0.3">
      <c r="C193" s="98" t="s">
        <v>299</v>
      </c>
      <c r="D193" s="98" t="s">
        <v>322</v>
      </c>
      <c r="E193" s="89" t="s">
        <v>96</v>
      </c>
      <c r="F193" s="89" t="s">
        <v>98</v>
      </c>
      <c r="G193" s="87" t="s">
        <v>158</v>
      </c>
      <c r="H193" s="90"/>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row>
    <row r="194" spans="3:111" ht="30.75" thickBot="1" x14ac:dyDescent="0.3">
      <c r="C194" s="98" t="s">
        <v>299</v>
      </c>
      <c r="D194" s="98" t="s">
        <v>322</v>
      </c>
      <c r="E194" s="89" t="s">
        <v>96</v>
      </c>
      <c r="F194" s="89" t="s">
        <v>99</v>
      </c>
      <c r="G194" s="87" t="s">
        <v>158</v>
      </c>
      <c r="H194" s="90"/>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row>
    <row r="195" spans="3:111" ht="30.75" thickBot="1" x14ac:dyDescent="0.3">
      <c r="C195" s="98" t="s">
        <v>299</v>
      </c>
      <c r="D195" s="98" t="s">
        <v>322</v>
      </c>
      <c r="E195" s="89" t="s">
        <v>100</v>
      </c>
      <c r="F195" s="89" t="s">
        <v>101</v>
      </c>
      <c r="G195" s="87" t="s">
        <v>75</v>
      </c>
      <c r="H195" s="90"/>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row>
    <row r="196" spans="3:111" ht="15.75" thickBot="1" x14ac:dyDescent="0.3">
      <c r="C196" s="98" t="s">
        <v>299</v>
      </c>
      <c r="D196" s="98" t="s">
        <v>322</v>
      </c>
      <c r="E196" s="89" t="s">
        <v>100</v>
      </c>
      <c r="F196" s="89" t="s">
        <v>102</v>
      </c>
      <c r="G196" s="87" t="s">
        <v>75</v>
      </c>
      <c r="H196" s="90"/>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row>
    <row r="197" spans="3:111" ht="15.75" thickBot="1" x14ac:dyDescent="0.3">
      <c r="C197" s="98" t="s">
        <v>299</v>
      </c>
      <c r="D197" s="98" t="s">
        <v>322</v>
      </c>
      <c r="E197" s="89" t="s">
        <v>100</v>
      </c>
      <c r="F197" s="89" t="s">
        <v>103</v>
      </c>
      <c r="G197" s="87" t="s">
        <v>158</v>
      </c>
      <c r="H197" s="90"/>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row>
    <row r="198" spans="3:111" ht="15.75" thickBot="1" x14ac:dyDescent="0.3">
      <c r="C198" s="98" t="s">
        <v>299</v>
      </c>
      <c r="D198" s="98" t="s">
        <v>322</v>
      </c>
      <c r="E198" s="87" t="s">
        <v>78</v>
      </c>
      <c r="F198" s="87" t="s">
        <v>578</v>
      </c>
      <c r="G198" s="87" t="s">
        <v>75</v>
      </c>
      <c r="H198" s="90" t="s">
        <v>412</v>
      </c>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row>
    <row r="199" spans="3:111" ht="30.75" thickBot="1" x14ac:dyDescent="0.3">
      <c r="C199" s="95" t="s">
        <v>300</v>
      </c>
      <c r="D199" s="95" t="s">
        <v>322</v>
      </c>
      <c r="E199" s="5" t="s">
        <v>73</v>
      </c>
      <c r="F199" s="5" t="s">
        <v>74</v>
      </c>
      <c r="G199" s="92" t="s">
        <v>158</v>
      </c>
      <c r="H199" s="9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row>
    <row r="200" spans="3:111" ht="30.75" thickBot="1" x14ac:dyDescent="0.3">
      <c r="C200" s="95" t="s">
        <v>300</v>
      </c>
      <c r="D200" s="95" t="s">
        <v>322</v>
      </c>
      <c r="E200" s="5" t="s">
        <v>73</v>
      </c>
      <c r="F200" s="5" t="s">
        <v>77</v>
      </c>
      <c r="G200" s="92" t="s">
        <v>158</v>
      </c>
      <c r="H200" s="9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row>
    <row r="201" spans="3:111" ht="15.75" thickBot="1" x14ac:dyDescent="0.3">
      <c r="C201" s="95" t="s">
        <v>300</v>
      </c>
      <c r="D201" s="95" t="s">
        <v>322</v>
      </c>
      <c r="E201" s="5" t="s">
        <v>78</v>
      </c>
      <c r="F201" s="5" t="s">
        <v>79</v>
      </c>
      <c r="G201" s="92" t="s">
        <v>75</v>
      </c>
      <c r="H201" s="92" t="s">
        <v>413</v>
      </c>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row>
    <row r="202" spans="3:111" ht="30.75" thickBot="1" x14ac:dyDescent="0.3">
      <c r="C202" s="95" t="s">
        <v>300</v>
      </c>
      <c r="D202" s="95" t="s">
        <v>322</v>
      </c>
      <c r="E202" s="5" t="s">
        <v>78</v>
      </c>
      <c r="F202" s="5" t="s">
        <v>80</v>
      </c>
      <c r="G202" s="92" t="s">
        <v>158</v>
      </c>
      <c r="H202" s="93"/>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row>
    <row r="203" spans="3:111" ht="30.75" thickBot="1" x14ac:dyDescent="0.3">
      <c r="C203" s="95" t="s">
        <v>300</v>
      </c>
      <c r="D203" s="95" t="s">
        <v>322</v>
      </c>
      <c r="E203" s="5" t="s">
        <v>78</v>
      </c>
      <c r="F203" s="5" t="s">
        <v>81</v>
      </c>
      <c r="G203" s="92" t="s">
        <v>158</v>
      </c>
      <c r="H203" s="93"/>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row>
    <row r="204" spans="3:111" ht="15.75" thickBot="1" x14ac:dyDescent="0.3">
      <c r="C204" s="95" t="s">
        <v>300</v>
      </c>
      <c r="D204" s="95" t="s">
        <v>322</v>
      </c>
      <c r="E204" s="5" t="s">
        <v>78</v>
      </c>
      <c r="F204" s="5" t="s">
        <v>82</v>
      </c>
      <c r="G204" s="92" t="s">
        <v>75</v>
      </c>
      <c r="H204" s="93" t="s">
        <v>414</v>
      </c>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row>
    <row r="205" spans="3:111" ht="30.75" thickBot="1" x14ac:dyDescent="0.3">
      <c r="C205" s="95" t="s">
        <v>300</v>
      </c>
      <c r="D205" s="95" t="s">
        <v>322</v>
      </c>
      <c r="E205" s="5" t="s">
        <v>78</v>
      </c>
      <c r="F205" s="5" t="s">
        <v>83</v>
      </c>
      <c r="G205" s="92" t="s">
        <v>158</v>
      </c>
      <c r="H205" s="93"/>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row>
    <row r="206" spans="3:111" ht="30.75" thickBot="1" x14ac:dyDescent="0.3">
      <c r="C206" s="95" t="s">
        <v>300</v>
      </c>
      <c r="D206" s="95" t="s">
        <v>322</v>
      </c>
      <c r="E206" s="5" t="s">
        <v>78</v>
      </c>
      <c r="F206" s="5" t="s">
        <v>84</v>
      </c>
      <c r="G206" s="92" t="s">
        <v>158</v>
      </c>
      <c r="H206" s="93"/>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row>
    <row r="207" spans="3:111" ht="15.75" thickBot="1" x14ac:dyDescent="0.3">
      <c r="C207" s="95" t="s">
        <v>300</v>
      </c>
      <c r="D207" s="95" t="s">
        <v>322</v>
      </c>
      <c r="E207" s="5" t="s">
        <v>85</v>
      </c>
      <c r="F207" s="5" t="s">
        <v>86</v>
      </c>
      <c r="G207" s="92" t="s">
        <v>158</v>
      </c>
      <c r="H207" s="93"/>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row>
    <row r="208" spans="3:111" ht="15.75" thickBot="1" x14ac:dyDescent="0.3">
      <c r="C208" s="95" t="s">
        <v>300</v>
      </c>
      <c r="D208" s="95" t="s">
        <v>322</v>
      </c>
      <c r="E208" s="5" t="s">
        <v>85</v>
      </c>
      <c r="F208" s="5" t="s">
        <v>87</v>
      </c>
      <c r="G208" s="92" t="s">
        <v>158</v>
      </c>
      <c r="H208" s="93"/>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row>
    <row r="209" spans="3:111" ht="15.75" thickBot="1" x14ac:dyDescent="0.3">
      <c r="C209" s="95" t="s">
        <v>300</v>
      </c>
      <c r="D209" s="95" t="s">
        <v>322</v>
      </c>
      <c r="E209" s="5" t="s">
        <v>85</v>
      </c>
      <c r="F209" s="5" t="s">
        <v>88</v>
      </c>
      <c r="G209" s="92" t="s">
        <v>158</v>
      </c>
      <c r="H209" s="93"/>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row>
    <row r="210" spans="3:111" ht="30.75" thickBot="1" x14ac:dyDescent="0.3">
      <c r="C210" s="95" t="s">
        <v>300</v>
      </c>
      <c r="D210" s="95" t="s">
        <v>322</v>
      </c>
      <c r="E210" s="5" t="s">
        <v>85</v>
      </c>
      <c r="F210" s="5" t="s">
        <v>89</v>
      </c>
      <c r="G210" s="92" t="s">
        <v>158</v>
      </c>
      <c r="H210" s="93"/>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row>
    <row r="211" spans="3:111" ht="30.75" thickBot="1" x14ac:dyDescent="0.3">
      <c r="C211" s="95" t="s">
        <v>300</v>
      </c>
      <c r="D211" s="95" t="s">
        <v>322</v>
      </c>
      <c r="E211" s="5" t="s">
        <v>85</v>
      </c>
      <c r="F211" s="5" t="s">
        <v>90</v>
      </c>
      <c r="G211" s="92" t="s">
        <v>75</v>
      </c>
      <c r="H211" s="93" t="s">
        <v>414</v>
      </c>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row>
    <row r="212" spans="3:111" ht="15.75" thickBot="1" x14ac:dyDescent="0.3">
      <c r="C212" s="95" t="s">
        <v>300</v>
      </c>
      <c r="D212" s="95" t="s">
        <v>322</v>
      </c>
      <c r="E212" s="5" t="s">
        <v>85</v>
      </c>
      <c r="F212" s="5" t="s">
        <v>91</v>
      </c>
      <c r="G212" s="92" t="s">
        <v>75</v>
      </c>
      <c r="H212" s="93" t="s">
        <v>415</v>
      </c>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row>
    <row r="213" spans="3:111" ht="45.75" thickBot="1" x14ac:dyDescent="0.3">
      <c r="C213" s="95" t="s">
        <v>300</v>
      </c>
      <c r="D213" s="95" t="s">
        <v>322</v>
      </c>
      <c r="E213" s="5" t="s">
        <v>92</v>
      </c>
      <c r="F213" s="5" t="s">
        <v>93</v>
      </c>
      <c r="G213" s="92" t="s">
        <v>158</v>
      </c>
      <c r="H213" s="93"/>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row>
    <row r="214" spans="3:111" ht="30.75" thickBot="1" x14ac:dyDescent="0.3">
      <c r="C214" s="95" t="s">
        <v>300</v>
      </c>
      <c r="D214" s="95" t="s">
        <v>322</v>
      </c>
      <c r="E214" s="5" t="s">
        <v>92</v>
      </c>
      <c r="F214" s="5" t="s">
        <v>94</v>
      </c>
      <c r="G214" s="92" t="s">
        <v>158</v>
      </c>
      <c r="H214" s="93"/>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row>
    <row r="215" spans="3:111" ht="15.75" thickBot="1" x14ac:dyDescent="0.3">
      <c r="C215" s="95" t="s">
        <v>300</v>
      </c>
      <c r="D215" s="95" t="s">
        <v>322</v>
      </c>
      <c r="E215" s="5" t="s">
        <v>92</v>
      </c>
      <c r="F215" s="5" t="s">
        <v>95</v>
      </c>
      <c r="G215" s="92" t="s">
        <v>158</v>
      </c>
      <c r="H215" s="93"/>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row>
    <row r="216" spans="3:111" ht="30.75" thickBot="1" x14ac:dyDescent="0.3">
      <c r="C216" s="95" t="s">
        <v>300</v>
      </c>
      <c r="D216" s="95" t="s">
        <v>322</v>
      </c>
      <c r="E216" s="5" t="s">
        <v>96</v>
      </c>
      <c r="F216" s="5" t="s">
        <v>97</v>
      </c>
      <c r="G216" s="92" t="s">
        <v>75</v>
      </c>
      <c r="H216" s="93" t="s">
        <v>414</v>
      </c>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row>
    <row r="217" spans="3:111" ht="30.75" thickBot="1" x14ac:dyDescent="0.3">
      <c r="C217" s="95" t="s">
        <v>300</v>
      </c>
      <c r="D217" s="95" t="s">
        <v>322</v>
      </c>
      <c r="E217" s="5" t="s">
        <v>96</v>
      </c>
      <c r="F217" s="5" t="s">
        <v>98</v>
      </c>
      <c r="G217" s="92" t="s">
        <v>158</v>
      </c>
      <c r="H217" s="93"/>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row>
    <row r="218" spans="3:111" ht="30.75" thickBot="1" x14ac:dyDescent="0.3">
      <c r="C218" s="95" t="s">
        <v>300</v>
      </c>
      <c r="D218" s="95" t="s">
        <v>322</v>
      </c>
      <c r="E218" s="5" t="s">
        <v>96</v>
      </c>
      <c r="F218" s="5" t="s">
        <v>99</v>
      </c>
      <c r="G218" s="92" t="s">
        <v>158</v>
      </c>
      <c r="H218" s="93"/>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row>
    <row r="219" spans="3:111" ht="30.75" thickBot="1" x14ac:dyDescent="0.3">
      <c r="C219" s="95" t="s">
        <v>300</v>
      </c>
      <c r="D219" s="95" t="s">
        <v>322</v>
      </c>
      <c r="E219" s="5" t="s">
        <v>100</v>
      </c>
      <c r="F219" s="5" t="s">
        <v>101</v>
      </c>
      <c r="G219" s="92" t="s">
        <v>75</v>
      </c>
      <c r="H219" s="93" t="s">
        <v>416</v>
      </c>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row>
    <row r="220" spans="3:111" ht="15.75" thickBot="1" x14ac:dyDescent="0.3">
      <c r="C220" s="95" t="s">
        <v>300</v>
      </c>
      <c r="D220" s="95" t="s">
        <v>322</v>
      </c>
      <c r="E220" s="5" t="s">
        <v>100</v>
      </c>
      <c r="F220" s="5" t="s">
        <v>102</v>
      </c>
      <c r="G220" s="92" t="s">
        <v>158</v>
      </c>
      <c r="H220" s="93"/>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row>
    <row r="221" spans="3:111" ht="15.75" thickBot="1" x14ac:dyDescent="0.3">
      <c r="C221" s="95" t="s">
        <v>300</v>
      </c>
      <c r="D221" s="95" t="s">
        <v>322</v>
      </c>
      <c r="E221" s="5" t="s">
        <v>100</v>
      </c>
      <c r="F221" s="5" t="s">
        <v>103</v>
      </c>
      <c r="G221" s="92" t="s">
        <v>158</v>
      </c>
      <c r="H221" s="93"/>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row>
    <row r="222" spans="3:111" ht="15.75" thickBot="1" x14ac:dyDescent="0.3">
      <c r="C222" s="95" t="s">
        <v>300</v>
      </c>
      <c r="D222" s="95" t="s">
        <v>322</v>
      </c>
      <c r="E222" s="92" t="s">
        <v>85</v>
      </c>
      <c r="F222" s="92" t="s">
        <v>88</v>
      </c>
      <c r="G222" s="92" t="s">
        <v>75</v>
      </c>
      <c r="H222" s="93" t="s">
        <v>417</v>
      </c>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row>
    <row r="223" spans="3:111" ht="15.75" thickBot="1" x14ac:dyDescent="0.3">
      <c r="C223" s="95" t="s">
        <v>300</v>
      </c>
      <c r="D223" s="95" t="s">
        <v>322</v>
      </c>
      <c r="E223" s="92" t="s">
        <v>259</v>
      </c>
      <c r="F223" s="92" t="s">
        <v>418</v>
      </c>
      <c r="G223" s="92" t="s">
        <v>75</v>
      </c>
      <c r="H223" s="93" t="s">
        <v>419</v>
      </c>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row>
    <row r="224" spans="3:111" ht="30.75" thickBot="1" x14ac:dyDescent="0.3">
      <c r="C224" s="95" t="s">
        <v>300</v>
      </c>
      <c r="D224" s="95" t="s">
        <v>322</v>
      </c>
      <c r="E224" s="92" t="s">
        <v>100</v>
      </c>
      <c r="F224" s="92" t="s">
        <v>579</v>
      </c>
      <c r="G224" s="92" t="s">
        <v>75</v>
      </c>
      <c r="H224" s="93" t="s">
        <v>414</v>
      </c>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row>
    <row r="225" spans="3:111" ht="30.75" thickBot="1" x14ac:dyDescent="0.3">
      <c r="C225" s="91" t="s">
        <v>301</v>
      </c>
      <c r="D225" s="100">
        <v>2022</v>
      </c>
      <c r="E225" s="5" t="s">
        <v>73</v>
      </c>
      <c r="F225" s="5" t="s">
        <v>74</v>
      </c>
      <c r="G225" s="92" t="s">
        <v>75</v>
      </c>
      <c r="H225" s="93" t="s">
        <v>580</v>
      </c>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row>
    <row r="226" spans="3:111" ht="30.75" thickBot="1" x14ac:dyDescent="0.3">
      <c r="C226" s="91" t="s">
        <v>301</v>
      </c>
      <c r="D226" s="100">
        <v>2022</v>
      </c>
      <c r="E226" s="5" t="s">
        <v>73</v>
      </c>
      <c r="F226" s="5" t="s">
        <v>77</v>
      </c>
      <c r="G226" s="92" t="s">
        <v>75</v>
      </c>
      <c r="H226" s="92" t="s">
        <v>423</v>
      </c>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row>
    <row r="227" spans="3:111" ht="15.75" thickBot="1" x14ac:dyDescent="0.3">
      <c r="C227" s="91" t="s">
        <v>301</v>
      </c>
      <c r="D227" s="100">
        <v>2022</v>
      </c>
      <c r="E227" s="5" t="s">
        <v>78</v>
      </c>
      <c r="F227" s="5" t="s">
        <v>79</v>
      </c>
      <c r="G227" s="92" t="s">
        <v>158</v>
      </c>
      <c r="H227" s="9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row>
    <row r="228" spans="3:111" ht="30.75" thickBot="1" x14ac:dyDescent="0.3">
      <c r="C228" s="91" t="s">
        <v>301</v>
      </c>
      <c r="D228" s="100">
        <v>2022</v>
      </c>
      <c r="E228" s="5" t="s">
        <v>78</v>
      </c>
      <c r="F228" s="5" t="s">
        <v>80</v>
      </c>
      <c r="G228" s="92" t="s">
        <v>158</v>
      </c>
      <c r="H228" s="93"/>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row>
    <row r="229" spans="3:111" ht="90.75" thickBot="1" x14ac:dyDescent="0.3">
      <c r="C229" s="91" t="s">
        <v>301</v>
      </c>
      <c r="D229" s="100">
        <v>2022</v>
      </c>
      <c r="E229" s="5" t="s">
        <v>78</v>
      </c>
      <c r="F229" s="5" t="s">
        <v>81</v>
      </c>
      <c r="G229" s="92" t="s">
        <v>75</v>
      </c>
      <c r="H229" s="93" t="s">
        <v>581</v>
      </c>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row>
    <row r="230" spans="3:111" ht="30.75" thickBot="1" x14ac:dyDescent="0.3">
      <c r="C230" s="91" t="s">
        <v>301</v>
      </c>
      <c r="D230" s="100">
        <v>2022</v>
      </c>
      <c r="E230" s="5" t="s">
        <v>78</v>
      </c>
      <c r="F230" s="5" t="s">
        <v>82</v>
      </c>
      <c r="G230" s="92" t="s">
        <v>75</v>
      </c>
      <c r="H230" s="93" t="s">
        <v>426</v>
      </c>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row>
    <row r="231" spans="3:111" ht="30.75" thickBot="1" x14ac:dyDescent="0.3">
      <c r="C231" s="91" t="s">
        <v>301</v>
      </c>
      <c r="D231" s="100">
        <v>2022</v>
      </c>
      <c r="E231" s="5" t="s">
        <v>78</v>
      </c>
      <c r="F231" s="5" t="s">
        <v>83</v>
      </c>
      <c r="G231" s="92" t="s">
        <v>158</v>
      </c>
      <c r="H231" s="93"/>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row>
    <row r="232" spans="3:111" ht="30.75" thickBot="1" x14ac:dyDescent="0.3">
      <c r="C232" s="91" t="s">
        <v>301</v>
      </c>
      <c r="D232" s="100">
        <v>2022</v>
      </c>
      <c r="E232" s="5" t="s">
        <v>78</v>
      </c>
      <c r="F232" s="5" t="s">
        <v>84</v>
      </c>
      <c r="G232" s="92" t="s">
        <v>75</v>
      </c>
      <c r="H232" s="93" t="s">
        <v>582</v>
      </c>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row>
    <row r="233" spans="3:111" ht="15.75" thickBot="1" x14ac:dyDescent="0.3">
      <c r="C233" s="91" t="s">
        <v>301</v>
      </c>
      <c r="D233" s="100">
        <v>2022</v>
      </c>
      <c r="E233" s="5" t="s">
        <v>85</v>
      </c>
      <c r="F233" s="5" t="s">
        <v>86</v>
      </c>
      <c r="G233" s="92" t="s">
        <v>158</v>
      </c>
      <c r="H233" s="93"/>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row>
    <row r="234" spans="3:111" ht="75.75" thickBot="1" x14ac:dyDescent="0.3">
      <c r="C234" s="91" t="s">
        <v>301</v>
      </c>
      <c r="D234" s="100">
        <v>2022</v>
      </c>
      <c r="E234" s="5" t="s">
        <v>85</v>
      </c>
      <c r="F234" s="5" t="s">
        <v>87</v>
      </c>
      <c r="G234" s="92" t="s">
        <v>75</v>
      </c>
      <c r="H234" s="93" t="s">
        <v>583</v>
      </c>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row>
    <row r="235" spans="3:111" ht="15.75" thickBot="1" x14ac:dyDescent="0.3">
      <c r="C235" s="91" t="s">
        <v>301</v>
      </c>
      <c r="D235" s="100">
        <v>2022</v>
      </c>
      <c r="E235" s="5" t="s">
        <v>85</v>
      </c>
      <c r="F235" s="5" t="s">
        <v>88</v>
      </c>
      <c r="G235" s="92" t="s">
        <v>158</v>
      </c>
      <c r="H235" s="93"/>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row>
    <row r="236" spans="3:111" ht="30.75" thickBot="1" x14ac:dyDescent="0.3">
      <c r="C236" s="91" t="s">
        <v>301</v>
      </c>
      <c r="D236" s="100">
        <v>2022</v>
      </c>
      <c r="E236" s="5" t="s">
        <v>85</v>
      </c>
      <c r="F236" s="5" t="s">
        <v>89</v>
      </c>
      <c r="G236" s="92" t="s">
        <v>75</v>
      </c>
      <c r="H236" s="93" t="s">
        <v>427</v>
      </c>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row>
    <row r="237" spans="3:111" ht="30.75" thickBot="1" x14ac:dyDescent="0.3">
      <c r="C237" s="91" t="s">
        <v>301</v>
      </c>
      <c r="D237" s="100">
        <v>2022</v>
      </c>
      <c r="E237" s="5" t="s">
        <v>85</v>
      </c>
      <c r="F237" s="5" t="s">
        <v>90</v>
      </c>
      <c r="G237" s="92" t="s">
        <v>75</v>
      </c>
      <c r="H237" s="93" t="s">
        <v>584</v>
      </c>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row>
    <row r="238" spans="3:111" ht="15.75" thickBot="1" x14ac:dyDescent="0.3">
      <c r="C238" s="91" t="s">
        <v>301</v>
      </c>
      <c r="D238" s="100">
        <v>2022</v>
      </c>
      <c r="E238" s="5" t="s">
        <v>85</v>
      </c>
      <c r="F238" s="5" t="s">
        <v>91</v>
      </c>
      <c r="G238" s="92" t="s">
        <v>75</v>
      </c>
      <c r="H238" s="93" t="s">
        <v>429</v>
      </c>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row>
    <row r="239" spans="3:111" ht="45.75" thickBot="1" x14ac:dyDescent="0.3">
      <c r="C239" s="91" t="s">
        <v>301</v>
      </c>
      <c r="D239" s="100">
        <v>2022</v>
      </c>
      <c r="E239" s="5" t="s">
        <v>92</v>
      </c>
      <c r="F239" s="5" t="s">
        <v>93</v>
      </c>
      <c r="G239" s="92" t="s">
        <v>75</v>
      </c>
      <c r="H239" s="93" t="s">
        <v>580</v>
      </c>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row>
    <row r="240" spans="3:111" ht="30.75" thickBot="1" x14ac:dyDescent="0.3">
      <c r="C240" s="91" t="s">
        <v>301</v>
      </c>
      <c r="D240" s="100">
        <v>2022</v>
      </c>
      <c r="E240" s="5" t="s">
        <v>92</v>
      </c>
      <c r="F240" s="5" t="s">
        <v>94</v>
      </c>
      <c r="G240" s="92" t="s">
        <v>75</v>
      </c>
      <c r="H240" s="93" t="s">
        <v>430</v>
      </c>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row>
    <row r="241" spans="3:111" ht="30.75" thickBot="1" x14ac:dyDescent="0.3">
      <c r="C241" s="91" t="s">
        <v>301</v>
      </c>
      <c r="D241" s="100">
        <v>2022</v>
      </c>
      <c r="E241" s="5" t="s">
        <v>92</v>
      </c>
      <c r="F241" s="5" t="s">
        <v>95</v>
      </c>
      <c r="G241" s="92" t="s">
        <v>75</v>
      </c>
      <c r="H241" s="93" t="s">
        <v>431</v>
      </c>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row>
    <row r="242" spans="3:111" ht="30.75" thickBot="1" x14ac:dyDescent="0.3">
      <c r="C242" s="91" t="s">
        <v>301</v>
      </c>
      <c r="D242" s="100">
        <v>2022</v>
      </c>
      <c r="E242" s="5" t="s">
        <v>96</v>
      </c>
      <c r="F242" s="5" t="s">
        <v>97</v>
      </c>
      <c r="G242" s="92" t="s">
        <v>158</v>
      </c>
      <c r="H242" s="93"/>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row>
    <row r="243" spans="3:111" ht="30.75" thickBot="1" x14ac:dyDescent="0.3">
      <c r="C243" s="91" t="s">
        <v>301</v>
      </c>
      <c r="D243" s="100">
        <v>2022</v>
      </c>
      <c r="E243" s="5" t="s">
        <v>96</v>
      </c>
      <c r="F243" s="5" t="s">
        <v>98</v>
      </c>
      <c r="G243" s="92" t="s">
        <v>158</v>
      </c>
      <c r="H243" s="93"/>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row>
    <row r="244" spans="3:111" ht="30.75" thickBot="1" x14ac:dyDescent="0.3">
      <c r="C244" s="91" t="s">
        <v>301</v>
      </c>
      <c r="D244" s="100">
        <v>2022</v>
      </c>
      <c r="E244" s="5" t="s">
        <v>96</v>
      </c>
      <c r="F244" s="5" t="s">
        <v>99</v>
      </c>
      <c r="G244" s="92" t="s">
        <v>158</v>
      </c>
      <c r="H244" s="93"/>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row>
    <row r="245" spans="3:111" ht="30.75" thickBot="1" x14ac:dyDescent="0.3">
      <c r="C245" s="91" t="s">
        <v>301</v>
      </c>
      <c r="D245" s="100">
        <v>2022</v>
      </c>
      <c r="E245" s="5" t="s">
        <v>100</v>
      </c>
      <c r="F245" s="5" t="s">
        <v>101</v>
      </c>
      <c r="G245" s="92" t="s">
        <v>75</v>
      </c>
      <c r="H245" s="93" t="s">
        <v>434</v>
      </c>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row>
    <row r="246" spans="3:111" ht="30.75" thickBot="1" x14ac:dyDescent="0.3">
      <c r="C246" s="91" t="s">
        <v>301</v>
      </c>
      <c r="D246" s="100">
        <v>2022</v>
      </c>
      <c r="E246" s="5" t="s">
        <v>100</v>
      </c>
      <c r="F246" s="5" t="s">
        <v>102</v>
      </c>
      <c r="G246" s="92" t="s">
        <v>75</v>
      </c>
      <c r="H246" s="93" t="s">
        <v>435</v>
      </c>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row>
    <row r="247" spans="3:111" ht="15.75" thickBot="1" x14ac:dyDescent="0.3">
      <c r="C247" s="91" t="s">
        <v>301</v>
      </c>
      <c r="D247" s="100">
        <v>2022</v>
      </c>
      <c r="E247" s="5" t="s">
        <v>100</v>
      </c>
      <c r="F247" s="5" t="s">
        <v>103</v>
      </c>
      <c r="G247" s="92" t="s">
        <v>75</v>
      </c>
      <c r="H247" s="93" t="s">
        <v>436</v>
      </c>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row>
    <row r="248" spans="3:111" ht="30.75" thickBot="1" x14ac:dyDescent="0.3">
      <c r="C248" s="91" t="s">
        <v>301</v>
      </c>
      <c r="D248" s="100">
        <v>2022</v>
      </c>
      <c r="E248" s="92" t="s">
        <v>78</v>
      </c>
      <c r="F248" s="5" t="s">
        <v>84</v>
      </c>
      <c r="G248" s="92" t="s">
        <v>75</v>
      </c>
      <c r="H248" s="93" t="s">
        <v>585</v>
      </c>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row>
    <row r="249" spans="3:111" ht="30.75" thickBot="1" x14ac:dyDescent="0.3">
      <c r="C249" s="91" t="s">
        <v>301</v>
      </c>
      <c r="D249" s="100">
        <v>2022</v>
      </c>
      <c r="E249" s="92" t="s">
        <v>85</v>
      </c>
      <c r="F249" s="5" t="s">
        <v>89</v>
      </c>
      <c r="G249" s="92" t="s">
        <v>75</v>
      </c>
      <c r="H249" s="93" t="s">
        <v>437</v>
      </c>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row>
    <row r="250" spans="3:111" ht="30.75" thickBot="1" x14ac:dyDescent="0.3">
      <c r="C250" s="91" t="s">
        <v>301</v>
      </c>
      <c r="D250" s="100">
        <v>2022</v>
      </c>
      <c r="E250" s="92" t="s">
        <v>100</v>
      </c>
      <c r="F250" s="5" t="s">
        <v>101</v>
      </c>
      <c r="G250" s="92" t="s">
        <v>75</v>
      </c>
      <c r="H250" s="93" t="s">
        <v>438</v>
      </c>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row>
    <row r="251" spans="3:111" ht="30.75" thickBot="1" x14ac:dyDescent="0.3">
      <c r="C251" s="91" t="s">
        <v>301</v>
      </c>
      <c r="D251" s="100">
        <v>2022</v>
      </c>
      <c r="E251" s="92" t="s">
        <v>100</v>
      </c>
      <c r="F251" s="5" t="s">
        <v>101</v>
      </c>
      <c r="G251" s="92" t="s">
        <v>75</v>
      </c>
      <c r="H251" s="93" t="s">
        <v>439</v>
      </c>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row>
    <row r="252" spans="3:111" ht="30.75" thickBot="1" x14ac:dyDescent="0.3">
      <c r="C252" s="88" t="s">
        <v>302</v>
      </c>
      <c r="D252" s="101">
        <v>2022</v>
      </c>
      <c r="E252" s="102" t="s">
        <v>73</v>
      </c>
      <c r="F252" s="102" t="s">
        <v>74</v>
      </c>
      <c r="G252" s="97" t="s">
        <v>158</v>
      </c>
      <c r="H252" s="97"/>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row>
    <row r="253" spans="3:111" ht="30.75" thickBot="1" x14ac:dyDescent="0.3">
      <c r="C253" s="88" t="s">
        <v>302</v>
      </c>
      <c r="D253" s="94">
        <v>2022</v>
      </c>
      <c r="E253" s="89" t="s">
        <v>73</v>
      </c>
      <c r="F253" s="89" t="s">
        <v>77</v>
      </c>
      <c r="G253" s="87" t="s">
        <v>158</v>
      </c>
      <c r="H253" s="87"/>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row>
    <row r="254" spans="3:111" ht="15.75" thickBot="1" x14ac:dyDescent="0.3">
      <c r="C254" s="88" t="s">
        <v>302</v>
      </c>
      <c r="D254" s="94">
        <v>2022</v>
      </c>
      <c r="E254" s="89" t="s">
        <v>78</v>
      </c>
      <c r="F254" s="89" t="s">
        <v>79</v>
      </c>
      <c r="G254" s="87" t="s">
        <v>158</v>
      </c>
      <c r="H254" s="87"/>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row>
    <row r="255" spans="3:111" ht="30.75" thickBot="1" x14ac:dyDescent="0.3">
      <c r="C255" s="88" t="s">
        <v>302</v>
      </c>
      <c r="D255" s="94">
        <v>2022</v>
      </c>
      <c r="E255" s="89" t="s">
        <v>78</v>
      </c>
      <c r="F255" s="89" t="s">
        <v>80</v>
      </c>
      <c r="G255" s="87" t="s">
        <v>158</v>
      </c>
      <c r="H255" s="87"/>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row>
    <row r="256" spans="3:111" ht="30.75" thickBot="1" x14ac:dyDescent="0.3">
      <c r="C256" s="88" t="s">
        <v>302</v>
      </c>
      <c r="D256" s="94">
        <v>2022</v>
      </c>
      <c r="E256" s="89" t="s">
        <v>78</v>
      </c>
      <c r="F256" s="89" t="s">
        <v>81</v>
      </c>
      <c r="G256" s="87" t="s">
        <v>75</v>
      </c>
      <c r="H256" s="87" t="s">
        <v>586</v>
      </c>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row>
    <row r="257" spans="3:111" ht="30.75" thickBot="1" x14ac:dyDescent="0.3">
      <c r="C257" s="88" t="s">
        <v>302</v>
      </c>
      <c r="D257" s="94">
        <v>2022</v>
      </c>
      <c r="E257" s="89" t="s">
        <v>78</v>
      </c>
      <c r="F257" s="89" t="s">
        <v>82</v>
      </c>
      <c r="G257" s="87" t="s">
        <v>75</v>
      </c>
      <c r="H257" s="90" t="s">
        <v>442</v>
      </c>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row>
    <row r="258" spans="3:111" ht="30.75" thickBot="1" x14ac:dyDescent="0.3">
      <c r="C258" s="88" t="s">
        <v>302</v>
      </c>
      <c r="D258" s="94">
        <v>2022</v>
      </c>
      <c r="E258" s="89" t="s">
        <v>78</v>
      </c>
      <c r="F258" s="89" t="s">
        <v>83</v>
      </c>
      <c r="G258" s="87" t="s">
        <v>75</v>
      </c>
      <c r="H258" s="87" t="s">
        <v>587</v>
      </c>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row>
    <row r="259" spans="3:111" ht="30.75" thickBot="1" x14ac:dyDescent="0.3">
      <c r="C259" s="88" t="s">
        <v>302</v>
      </c>
      <c r="D259" s="94">
        <v>2022</v>
      </c>
      <c r="E259" s="89" t="s">
        <v>78</v>
      </c>
      <c r="F259" s="89" t="s">
        <v>84</v>
      </c>
      <c r="G259" s="87" t="s">
        <v>75</v>
      </c>
      <c r="H259" s="90" t="s">
        <v>588</v>
      </c>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row>
    <row r="260" spans="3:111" ht="15.75" thickBot="1" x14ac:dyDescent="0.3">
      <c r="C260" s="88" t="s">
        <v>302</v>
      </c>
      <c r="D260" s="94">
        <v>2022</v>
      </c>
      <c r="E260" s="89" t="s">
        <v>85</v>
      </c>
      <c r="F260" s="89" t="s">
        <v>86</v>
      </c>
      <c r="G260" s="87" t="s">
        <v>75</v>
      </c>
      <c r="H260" s="90" t="s">
        <v>443</v>
      </c>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row>
    <row r="261" spans="3:111" ht="15.75" thickBot="1" x14ac:dyDescent="0.3">
      <c r="C261" s="88" t="s">
        <v>302</v>
      </c>
      <c r="D261" s="94">
        <v>2022</v>
      </c>
      <c r="E261" s="89" t="s">
        <v>85</v>
      </c>
      <c r="F261" s="89" t="s">
        <v>87</v>
      </c>
      <c r="G261" s="87" t="s">
        <v>158</v>
      </c>
      <c r="H261" s="90"/>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row>
    <row r="262" spans="3:111" ht="15.75" thickBot="1" x14ac:dyDescent="0.3">
      <c r="C262" s="88" t="s">
        <v>302</v>
      </c>
      <c r="D262" s="94">
        <v>2022</v>
      </c>
      <c r="E262" s="89" t="s">
        <v>85</v>
      </c>
      <c r="F262" s="89" t="s">
        <v>88</v>
      </c>
      <c r="G262" s="87" t="s">
        <v>158</v>
      </c>
      <c r="H262" s="90"/>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row>
    <row r="263" spans="3:111" ht="30.75" thickBot="1" x14ac:dyDescent="0.3">
      <c r="C263" s="88" t="s">
        <v>302</v>
      </c>
      <c r="D263" s="94">
        <v>2022</v>
      </c>
      <c r="E263" s="89" t="s">
        <v>85</v>
      </c>
      <c r="F263" s="89" t="s">
        <v>89</v>
      </c>
      <c r="G263" s="87" t="s">
        <v>158</v>
      </c>
      <c r="H263" s="90"/>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row>
    <row r="264" spans="3:111" ht="30.75" thickBot="1" x14ac:dyDescent="0.3">
      <c r="C264" s="88" t="s">
        <v>302</v>
      </c>
      <c r="D264" s="94">
        <v>2022</v>
      </c>
      <c r="E264" s="89" t="s">
        <v>85</v>
      </c>
      <c r="F264" s="89" t="s">
        <v>90</v>
      </c>
      <c r="G264" s="87" t="s">
        <v>75</v>
      </c>
      <c r="H264" s="90" t="s">
        <v>589</v>
      </c>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row>
    <row r="265" spans="3:111" ht="15.75" thickBot="1" x14ac:dyDescent="0.3">
      <c r="C265" s="88" t="s">
        <v>302</v>
      </c>
      <c r="D265" s="94">
        <v>2022</v>
      </c>
      <c r="E265" s="89" t="s">
        <v>85</v>
      </c>
      <c r="F265" s="89" t="s">
        <v>91</v>
      </c>
      <c r="G265" s="87" t="s">
        <v>75</v>
      </c>
      <c r="H265" s="90" t="s">
        <v>445</v>
      </c>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row>
    <row r="266" spans="3:111" ht="45.75" thickBot="1" x14ac:dyDescent="0.3">
      <c r="C266" s="88" t="s">
        <v>302</v>
      </c>
      <c r="D266" s="94">
        <v>2022</v>
      </c>
      <c r="E266" s="89" t="s">
        <v>92</v>
      </c>
      <c r="F266" s="89" t="s">
        <v>93</v>
      </c>
      <c r="G266" s="87" t="s">
        <v>75</v>
      </c>
      <c r="H266" s="90" t="s">
        <v>446</v>
      </c>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row>
    <row r="267" spans="3:111" ht="30.75" thickBot="1" x14ac:dyDescent="0.3">
      <c r="C267" s="88" t="s">
        <v>302</v>
      </c>
      <c r="D267" s="94">
        <v>2022</v>
      </c>
      <c r="E267" s="89" t="s">
        <v>92</v>
      </c>
      <c r="F267" s="89" t="s">
        <v>94</v>
      </c>
      <c r="G267" s="87" t="s">
        <v>75</v>
      </c>
      <c r="H267" s="90" t="s">
        <v>447</v>
      </c>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row>
    <row r="268" spans="3:111" ht="15.75" thickBot="1" x14ac:dyDescent="0.3">
      <c r="C268" s="88" t="s">
        <v>302</v>
      </c>
      <c r="D268" s="94">
        <v>2022</v>
      </c>
      <c r="E268" s="89" t="s">
        <v>92</v>
      </c>
      <c r="F268" s="89" t="s">
        <v>95</v>
      </c>
      <c r="G268" s="87" t="s">
        <v>158</v>
      </c>
      <c r="H268" s="90"/>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row>
    <row r="269" spans="3:111" ht="30.75" thickBot="1" x14ac:dyDescent="0.3">
      <c r="C269" s="88" t="s">
        <v>302</v>
      </c>
      <c r="D269" s="94">
        <v>2022</v>
      </c>
      <c r="E269" s="89" t="s">
        <v>96</v>
      </c>
      <c r="F269" s="89" t="s">
        <v>97</v>
      </c>
      <c r="G269" s="87" t="s">
        <v>158</v>
      </c>
      <c r="H269" s="87"/>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row>
    <row r="270" spans="3:111" ht="30.75" thickBot="1" x14ac:dyDescent="0.3">
      <c r="C270" s="88" t="s">
        <v>302</v>
      </c>
      <c r="D270" s="94">
        <v>2022</v>
      </c>
      <c r="E270" s="89" t="s">
        <v>96</v>
      </c>
      <c r="F270" s="89" t="s">
        <v>98</v>
      </c>
      <c r="G270" s="87" t="s">
        <v>158</v>
      </c>
      <c r="H270" s="87"/>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row>
    <row r="271" spans="3:111" ht="30.75" thickBot="1" x14ac:dyDescent="0.3">
      <c r="C271" s="88" t="s">
        <v>302</v>
      </c>
      <c r="D271" s="94">
        <v>2022</v>
      </c>
      <c r="E271" s="89" t="s">
        <v>96</v>
      </c>
      <c r="F271" s="89" t="s">
        <v>99</v>
      </c>
      <c r="G271" s="87" t="s">
        <v>158</v>
      </c>
      <c r="H271" s="90"/>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row>
    <row r="272" spans="3:111" ht="30.75" thickBot="1" x14ac:dyDescent="0.3">
      <c r="C272" s="88" t="s">
        <v>302</v>
      </c>
      <c r="D272" s="94">
        <v>2022</v>
      </c>
      <c r="E272" s="89" t="s">
        <v>100</v>
      </c>
      <c r="F272" s="89" t="s">
        <v>101</v>
      </c>
      <c r="G272" s="87" t="s">
        <v>158</v>
      </c>
      <c r="H272" s="90"/>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row>
    <row r="273" spans="3:111" ht="15.75" thickBot="1" x14ac:dyDescent="0.3">
      <c r="C273" s="88" t="s">
        <v>302</v>
      </c>
      <c r="D273" s="94">
        <v>2022</v>
      </c>
      <c r="E273" s="89" t="s">
        <v>100</v>
      </c>
      <c r="F273" s="89" t="s">
        <v>102</v>
      </c>
      <c r="G273" s="87" t="s">
        <v>75</v>
      </c>
      <c r="H273" s="90" t="s">
        <v>448</v>
      </c>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row>
    <row r="274" spans="3:111" ht="15.75" thickBot="1" x14ac:dyDescent="0.3">
      <c r="C274" s="88" t="s">
        <v>302</v>
      </c>
      <c r="D274" s="94">
        <v>2022</v>
      </c>
      <c r="E274" s="89" t="s">
        <v>100</v>
      </c>
      <c r="F274" s="89" t="s">
        <v>103</v>
      </c>
      <c r="G274" s="87" t="s">
        <v>158</v>
      </c>
      <c r="H274" s="90"/>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row>
    <row r="275" spans="3:111" ht="30.75" thickBot="1" x14ac:dyDescent="0.3">
      <c r="C275" s="88" t="s">
        <v>302</v>
      </c>
      <c r="D275" s="94">
        <v>2022</v>
      </c>
      <c r="E275" s="87" t="s">
        <v>78</v>
      </c>
      <c r="F275" s="87" t="s">
        <v>259</v>
      </c>
      <c r="G275" s="87" t="s">
        <v>75</v>
      </c>
      <c r="H275" s="90" t="s">
        <v>590</v>
      </c>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row>
    <row r="276" spans="3:111" ht="15.75" thickBot="1" x14ac:dyDescent="0.3">
      <c r="C276" s="88" t="s">
        <v>302</v>
      </c>
      <c r="D276" s="94">
        <v>2022</v>
      </c>
      <c r="E276" s="87" t="s">
        <v>78</v>
      </c>
      <c r="F276" s="87" t="s">
        <v>82</v>
      </c>
      <c r="G276" s="87" t="s">
        <v>75</v>
      </c>
      <c r="H276" s="90" t="s">
        <v>450</v>
      </c>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row>
    <row r="277" spans="3:111" ht="15.75" thickBot="1" x14ac:dyDescent="0.3">
      <c r="C277" s="88" t="s">
        <v>302</v>
      </c>
      <c r="D277" s="94">
        <v>2022</v>
      </c>
      <c r="E277" s="87" t="s">
        <v>259</v>
      </c>
      <c r="F277" s="87"/>
      <c r="G277" s="87" t="s">
        <v>75</v>
      </c>
      <c r="H277" s="90" t="s">
        <v>452</v>
      </c>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row>
    <row r="278" spans="3:111" ht="30.75" thickBot="1" x14ac:dyDescent="0.3">
      <c r="C278" s="88" t="s">
        <v>302</v>
      </c>
      <c r="D278" s="94">
        <v>2022</v>
      </c>
      <c r="E278" s="87" t="s">
        <v>78</v>
      </c>
      <c r="F278" s="87" t="s">
        <v>591</v>
      </c>
      <c r="G278" s="87" t="s">
        <v>75</v>
      </c>
      <c r="H278" s="87" t="s">
        <v>454</v>
      </c>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row>
    <row r="279" spans="3:111" ht="30.75" thickBot="1" x14ac:dyDescent="0.3">
      <c r="C279" s="95" t="s">
        <v>303</v>
      </c>
      <c r="D279" s="95" t="s">
        <v>322</v>
      </c>
      <c r="E279" s="5" t="s">
        <v>73</v>
      </c>
      <c r="F279" s="5" t="s">
        <v>74</v>
      </c>
      <c r="G279" s="92" t="s">
        <v>75</v>
      </c>
      <c r="H279" s="92" t="s">
        <v>455</v>
      </c>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row>
    <row r="280" spans="3:111" ht="30.75" thickBot="1" x14ac:dyDescent="0.3">
      <c r="C280" s="95" t="s">
        <v>303</v>
      </c>
      <c r="D280" s="95" t="s">
        <v>322</v>
      </c>
      <c r="E280" s="5" t="s">
        <v>73</v>
      </c>
      <c r="F280" s="104" t="s">
        <v>77</v>
      </c>
      <c r="G280" s="105" t="s">
        <v>158</v>
      </c>
      <c r="H280" s="9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row>
    <row r="281" spans="3:111" ht="15.75" thickBot="1" x14ac:dyDescent="0.3">
      <c r="C281" s="95" t="s">
        <v>303</v>
      </c>
      <c r="D281" s="95" t="s">
        <v>322</v>
      </c>
      <c r="E281" s="5" t="s">
        <v>78</v>
      </c>
      <c r="F281" s="5" t="s">
        <v>79</v>
      </c>
      <c r="G281" s="105" t="s">
        <v>158</v>
      </c>
      <c r="H281" s="9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row>
    <row r="282" spans="3:111" ht="30.75" thickBot="1" x14ac:dyDescent="0.3">
      <c r="C282" s="95" t="s">
        <v>303</v>
      </c>
      <c r="D282" s="95" t="s">
        <v>322</v>
      </c>
      <c r="E282" s="5" t="s">
        <v>78</v>
      </c>
      <c r="F282" s="5" t="s">
        <v>80</v>
      </c>
      <c r="G282" s="92" t="s">
        <v>158</v>
      </c>
      <c r="H282" s="93"/>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row>
    <row r="283" spans="3:111" ht="30.75" thickBot="1" x14ac:dyDescent="0.3">
      <c r="C283" s="95" t="s">
        <v>303</v>
      </c>
      <c r="D283" s="95" t="s">
        <v>322</v>
      </c>
      <c r="E283" s="5" t="s">
        <v>78</v>
      </c>
      <c r="F283" s="5" t="s">
        <v>81</v>
      </c>
      <c r="G283" s="92" t="s">
        <v>158</v>
      </c>
      <c r="H283" s="93"/>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row>
    <row r="284" spans="3:111" ht="15.75" thickBot="1" x14ac:dyDescent="0.3">
      <c r="C284" s="95" t="s">
        <v>303</v>
      </c>
      <c r="D284" s="95" t="s">
        <v>322</v>
      </c>
      <c r="E284" s="5" t="s">
        <v>78</v>
      </c>
      <c r="F284" s="5" t="s">
        <v>82</v>
      </c>
      <c r="G284" s="92" t="s">
        <v>158</v>
      </c>
      <c r="H284" s="93"/>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row>
    <row r="285" spans="3:111" ht="30.75" thickBot="1" x14ac:dyDescent="0.3">
      <c r="C285" s="95" t="s">
        <v>303</v>
      </c>
      <c r="D285" s="95" t="s">
        <v>322</v>
      </c>
      <c r="E285" s="5" t="s">
        <v>78</v>
      </c>
      <c r="F285" s="5" t="s">
        <v>83</v>
      </c>
      <c r="G285" s="92" t="s">
        <v>75</v>
      </c>
      <c r="H285" s="93" t="s">
        <v>592</v>
      </c>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row>
    <row r="286" spans="3:111" ht="45.75" thickBot="1" x14ac:dyDescent="0.3">
      <c r="C286" s="95" t="s">
        <v>303</v>
      </c>
      <c r="D286" s="95" t="s">
        <v>322</v>
      </c>
      <c r="E286" s="5" t="s">
        <v>78</v>
      </c>
      <c r="F286" s="5" t="s">
        <v>84</v>
      </c>
      <c r="G286" s="105" t="s">
        <v>75</v>
      </c>
      <c r="H286" s="93" t="s">
        <v>593</v>
      </c>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row>
    <row r="287" spans="3:111" ht="30.75" thickBot="1" x14ac:dyDescent="0.3">
      <c r="C287" s="95" t="s">
        <v>303</v>
      </c>
      <c r="D287" s="95" t="s">
        <v>322</v>
      </c>
      <c r="E287" s="5" t="s">
        <v>85</v>
      </c>
      <c r="F287" s="5" t="s">
        <v>86</v>
      </c>
      <c r="G287" s="105" t="s">
        <v>75</v>
      </c>
      <c r="H287" s="93" t="s">
        <v>594</v>
      </c>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row>
    <row r="288" spans="3:111" ht="15.75" thickBot="1" x14ac:dyDescent="0.3">
      <c r="C288" s="95" t="s">
        <v>303</v>
      </c>
      <c r="D288" s="95" t="s">
        <v>322</v>
      </c>
      <c r="E288" s="5" t="s">
        <v>85</v>
      </c>
      <c r="F288" s="5" t="s">
        <v>87</v>
      </c>
      <c r="G288" s="105" t="s">
        <v>158</v>
      </c>
      <c r="H288" s="93"/>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row>
    <row r="289" spans="3:111" ht="15.75" thickBot="1" x14ac:dyDescent="0.3">
      <c r="C289" s="95" t="s">
        <v>303</v>
      </c>
      <c r="D289" s="95" t="s">
        <v>322</v>
      </c>
      <c r="E289" s="5" t="s">
        <v>85</v>
      </c>
      <c r="F289" s="5" t="s">
        <v>88</v>
      </c>
      <c r="G289" s="105" t="s">
        <v>158</v>
      </c>
      <c r="H289" s="93"/>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row>
    <row r="290" spans="3:111" ht="30.75" thickBot="1" x14ac:dyDescent="0.3">
      <c r="C290" s="95" t="s">
        <v>303</v>
      </c>
      <c r="D290" s="95" t="s">
        <v>322</v>
      </c>
      <c r="E290" s="5" t="s">
        <v>85</v>
      </c>
      <c r="F290" s="5" t="s">
        <v>89</v>
      </c>
      <c r="G290" s="105" t="s">
        <v>158</v>
      </c>
      <c r="H290" s="93"/>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row>
    <row r="291" spans="3:111" ht="30.75" thickBot="1" x14ac:dyDescent="0.3">
      <c r="C291" s="95" t="s">
        <v>303</v>
      </c>
      <c r="D291" s="95" t="s">
        <v>322</v>
      </c>
      <c r="E291" s="5" t="s">
        <v>85</v>
      </c>
      <c r="F291" s="5" t="s">
        <v>90</v>
      </c>
      <c r="G291" s="105" t="s">
        <v>75</v>
      </c>
      <c r="H291" s="93" t="s">
        <v>595</v>
      </c>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row>
    <row r="292" spans="3:111" ht="30.75" thickBot="1" x14ac:dyDescent="0.3">
      <c r="C292" s="95" t="s">
        <v>303</v>
      </c>
      <c r="D292" s="95" t="s">
        <v>322</v>
      </c>
      <c r="E292" s="5" t="s">
        <v>85</v>
      </c>
      <c r="F292" s="106" t="s">
        <v>91</v>
      </c>
      <c r="G292" s="92" t="s">
        <v>75</v>
      </c>
      <c r="H292" s="93" t="s">
        <v>596</v>
      </c>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row>
    <row r="293" spans="3:111" ht="45.75" thickBot="1" x14ac:dyDescent="0.3">
      <c r="C293" s="95" t="s">
        <v>303</v>
      </c>
      <c r="D293" s="95" t="s">
        <v>322</v>
      </c>
      <c r="E293" s="5" t="s">
        <v>92</v>
      </c>
      <c r="F293" s="106" t="s">
        <v>93</v>
      </c>
      <c r="G293" s="92" t="s">
        <v>158</v>
      </c>
      <c r="H293" s="93"/>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row>
    <row r="294" spans="3:111" ht="30.75" thickBot="1" x14ac:dyDescent="0.3">
      <c r="C294" s="95" t="s">
        <v>303</v>
      </c>
      <c r="D294" s="95" t="s">
        <v>322</v>
      </c>
      <c r="E294" s="5" t="s">
        <v>92</v>
      </c>
      <c r="F294" s="106" t="s">
        <v>94</v>
      </c>
      <c r="G294" s="92" t="s">
        <v>158</v>
      </c>
      <c r="H294" s="93"/>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row>
    <row r="295" spans="3:111" ht="15.75" thickBot="1" x14ac:dyDescent="0.3">
      <c r="C295" s="95" t="s">
        <v>303</v>
      </c>
      <c r="D295" s="95" t="s">
        <v>322</v>
      </c>
      <c r="E295" s="5" t="s">
        <v>92</v>
      </c>
      <c r="F295" s="106" t="s">
        <v>95</v>
      </c>
      <c r="G295" s="92" t="s">
        <v>158</v>
      </c>
      <c r="H295" s="93"/>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row>
    <row r="296" spans="3:111" ht="30.75" thickBot="1" x14ac:dyDescent="0.3">
      <c r="C296" s="95" t="s">
        <v>303</v>
      </c>
      <c r="D296" s="95" t="s">
        <v>322</v>
      </c>
      <c r="E296" s="5" t="s">
        <v>96</v>
      </c>
      <c r="F296" s="5" t="s">
        <v>97</v>
      </c>
      <c r="G296" s="92" t="s">
        <v>158</v>
      </c>
      <c r="H296" s="93"/>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row>
    <row r="297" spans="3:111" ht="30.75" thickBot="1" x14ac:dyDescent="0.3">
      <c r="C297" s="95" t="s">
        <v>303</v>
      </c>
      <c r="D297" s="95" t="s">
        <v>322</v>
      </c>
      <c r="E297" s="5" t="s">
        <v>96</v>
      </c>
      <c r="F297" s="5" t="s">
        <v>98</v>
      </c>
      <c r="G297" s="92" t="s">
        <v>158</v>
      </c>
      <c r="H297" s="93"/>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row>
    <row r="298" spans="3:111" ht="30.75" thickBot="1" x14ac:dyDescent="0.3">
      <c r="C298" s="95" t="s">
        <v>303</v>
      </c>
      <c r="D298" s="95" t="s">
        <v>322</v>
      </c>
      <c r="E298" s="5" t="s">
        <v>96</v>
      </c>
      <c r="F298" s="5" t="s">
        <v>99</v>
      </c>
      <c r="G298" s="105" t="s">
        <v>75</v>
      </c>
      <c r="H298" s="93" t="s">
        <v>460</v>
      </c>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row>
    <row r="299" spans="3:111" ht="30.75" thickBot="1" x14ac:dyDescent="0.3">
      <c r="C299" s="95" t="s">
        <v>303</v>
      </c>
      <c r="D299" s="95" t="s">
        <v>322</v>
      </c>
      <c r="E299" s="5" t="s">
        <v>100</v>
      </c>
      <c r="F299" s="5" t="s">
        <v>101</v>
      </c>
      <c r="G299" s="92" t="s">
        <v>75</v>
      </c>
      <c r="H299" s="93" t="s">
        <v>461</v>
      </c>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row>
    <row r="300" spans="3:111" ht="15.75" thickBot="1" x14ac:dyDescent="0.3">
      <c r="C300" s="95" t="s">
        <v>303</v>
      </c>
      <c r="D300" s="95" t="s">
        <v>322</v>
      </c>
      <c r="E300" s="5" t="s">
        <v>100</v>
      </c>
      <c r="F300" s="5" t="s">
        <v>102</v>
      </c>
      <c r="G300" s="92" t="s">
        <v>158</v>
      </c>
      <c r="H300" s="93"/>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row>
    <row r="301" spans="3:111" ht="15.75" thickBot="1" x14ac:dyDescent="0.3">
      <c r="C301" s="95" t="s">
        <v>303</v>
      </c>
      <c r="D301" s="95" t="s">
        <v>322</v>
      </c>
      <c r="E301" s="5" t="s">
        <v>100</v>
      </c>
      <c r="F301" s="5" t="s">
        <v>103</v>
      </c>
      <c r="G301" s="92" t="s">
        <v>158</v>
      </c>
      <c r="H301" s="93"/>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row>
    <row r="302" spans="3:111" ht="30.75" thickBot="1" x14ac:dyDescent="0.3">
      <c r="C302" s="88" t="s">
        <v>304</v>
      </c>
      <c r="D302" s="94">
        <v>2022</v>
      </c>
      <c r="E302" s="89" t="s">
        <v>73</v>
      </c>
      <c r="F302" s="89" t="s">
        <v>74</v>
      </c>
      <c r="G302" s="87" t="s">
        <v>158</v>
      </c>
      <c r="H302" s="87"/>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row>
    <row r="303" spans="3:111" ht="30.75" thickBot="1" x14ac:dyDescent="0.3">
      <c r="C303" s="88" t="s">
        <v>304</v>
      </c>
      <c r="D303" s="94">
        <v>2022</v>
      </c>
      <c r="E303" s="89" t="s">
        <v>73</v>
      </c>
      <c r="F303" s="89" t="s">
        <v>77</v>
      </c>
      <c r="G303" s="87" t="s">
        <v>158</v>
      </c>
      <c r="H303" s="87"/>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row>
    <row r="304" spans="3:111" ht="15.75" thickBot="1" x14ac:dyDescent="0.3">
      <c r="C304" s="88" t="s">
        <v>304</v>
      </c>
      <c r="D304" s="94">
        <v>2022</v>
      </c>
      <c r="E304" s="89" t="s">
        <v>78</v>
      </c>
      <c r="F304" s="89" t="s">
        <v>79</v>
      </c>
      <c r="G304" s="87" t="s">
        <v>158</v>
      </c>
      <c r="H304" s="87"/>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row>
    <row r="305" spans="3:111" ht="30.75" thickBot="1" x14ac:dyDescent="0.3">
      <c r="C305" s="88" t="s">
        <v>304</v>
      </c>
      <c r="D305" s="94">
        <v>2022</v>
      </c>
      <c r="E305" s="89" t="s">
        <v>78</v>
      </c>
      <c r="F305" s="89" t="s">
        <v>80</v>
      </c>
      <c r="G305" s="87" t="s">
        <v>158</v>
      </c>
      <c r="H305" s="90"/>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row>
    <row r="306" spans="3:111" ht="30.75" thickBot="1" x14ac:dyDescent="0.3">
      <c r="C306" s="88" t="s">
        <v>304</v>
      </c>
      <c r="D306" s="94">
        <v>2022</v>
      </c>
      <c r="E306" s="89" t="s">
        <v>78</v>
      </c>
      <c r="F306" s="89" t="s">
        <v>81</v>
      </c>
      <c r="G306" s="87" t="s">
        <v>158</v>
      </c>
      <c r="H306" s="90"/>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row>
    <row r="307" spans="3:111" ht="15.75" thickBot="1" x14ac:dyDescent="0.3">
      <c r="C307" s="88" t="s">
        <v>304</v>
      </c>
      <c r="D307" s="94">
        <v>2022</v>
      </c>
      <c r="E307" s="89" t="s">
        <v>78</v>
      </c>
      <c r="F307" s="89" t="s">
        <v>82</v>
      </c>
      <c r="G307" s="87" t="s">
        <v>158</v>
      </c>
      <c r="H307" s="90"/>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row>
    <row r="308" spans="3:111" ht="30.75" thickBot="1" x14ac:dyDescent="0.3">
      <c r="C308" s="88" t="s">
        <v>304</v>
      </c>
      <c r="D308" s="94">
        <v>2022</v>
      </c>
      <c r="E308" s="89" t="s">
        <v>78</v>
      </c>
      <c r="F308" s="89" t="s">
        <v>83</v>
      </c>
      <c r="G308" s="87" t="s">
        <v>158</v>
      </c>
      <c r="H308" s="90"/>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row>
    <row r="309" spans="3:111" ht="30.75" thickBot="1" x14ac:dyDescent="0.3">
      <c r="C309" s="88" t="s">
        <v>304</v>
      </c>
      <c r="D309" s="94">
        <v>2022</v>
      </c>
      <c r="E309" s="89" t="s">
        <v>78</v>
      </c>
      <c r="F309" s="89" t="s">
        <v>84</v>
      </c>
      <c r="G309" s="87" t="s">
        <v>158</v>
      </c>
      <c r="H309" s="90"/>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row>
    <row r="310" spans="3:111" ht="15.75" thickBot="1" x14ac:dyDescent="0.3">
      <c r="C310" s="88" t="s">
        <v>304</v>
      </c>
      <c r="D310" s="94">
        <v>2022</v>
      </c>
      <c r="E310" s="89" t="s">
        <v>85</v>
      </c>
      <c r="F310" s="89" t="s">
        <v>86</v>
      </c>
      <c r="G310" s="87" t="s">
        <v>158</v>
      </c>
      <c r="H310" s="90"/>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row>
    <row r="311" spans="3:111" ht="15.75" thickBot="1" x14ac:dyDescent="0.3">
      <c r="C311" s="88" t="s">
        <v>304</v>
      </c>
      <c r="D311" s="94">
        <v>2022</v>
      </c>
      <c r="E311" s="89" t="s">
        <v>85</v>
      </c>
      <c r="F311" s="89" t="s">
        <v>87</v>
      </c>
      <c r="G311" s="87" t="s">
        <v>158</v>
      </c>
      <c r="H311" s="90"/>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row>
    <row r="312" spans="3:111" ht="15.75" thickBot="1" x14ac:dyDescent="0.3">
      <c r="C312" s="88" t="s">
        <v>304</v>
      </c>
      <c r="D312" s="94">
        <v>2022</v>
      </c>
      <c r="E312" s="89" t="s">
        <v>85</v>
      </c>
      <c r="F312" s="89" t="s">
        <v>88</v>
      </c>
      <c r="G312" s="87" t="s">
        <v>158</v>
      </c>
      <c r="H312" s="90"/>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row>
    <row r="313" spans="3:111" ht="30.75" thickBot="1" x14ac:dyDescent="0.3">
      <c r="C313" s="88" t="s">
        <v>304</v>
      </c>
      <c r="D313" s="94">
        <v>2022</v>
      </c>
      <c r="E313" s="89" t="s">
        <v>85</v>
      </c>
      <c r="F313" s="89" t="s">
        <v>89</v>
      </c>
      <c r="G313" s="87" t="s">
        <v>158</v>
      </c>
      <c r="H313" s="90"/>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row>
    <row r="314" spans="3:111" ht="30.75" thickBot="1" x14ac:dyDescent="0.3">
      <c r="C314" s="88" t="s">
        <v>304</v>
      </c>
      <c r="D314" s="94">
        <v>2022</v>
      </c>
      <c r="E314" s="89" t="s">
        <v>85</v>
      </c>
      <c r="F314" s="89" t="s">
        <v>90</v>
      </c>
      <c r="G314" s="87" t="s">
        <v>158</v>
      </c>
      <c r="H314" s="90"/>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row>
    <row r="315" spans="3:111" ht="15.75" thickBot="1" x14ac:dyDescent="0.3">
      <c r="C315" s="88" t="s">
        <v>304</v>
      </c>
      <c r="D315" s="94">
        <v>2022</v>
      </c>
      <c r="E315" s="89" t="s">
        <v>85</v>
      </c>
      <c r="F315" s="89" t="s">
        <v>91</v>
      </c>
      <c r="G315" s="87" t="s">
        <v>158</v>
      </c>
      <c r="H315" s="90"/>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row>
    <row r="316" spans="3:111" ht="45.75" thickBot="1" x14ac:dyDescent="0.3">
      <c r="C316" s="88" t="s">
        <v>304</v>
      </c>
      <c r="D316" s="94">
        <v>2022</v>
      </c>
      <c r="E316" s="89" t="s">
        <v>92</v>
      </c>
      <c r="F316" s="89" t="s">
        <v>93</v>
      </c>
      <c r="G316" s="87" t="s">
        <v>158</v>
      </c>
      <c r="H316" s="90"/>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row>
    <row r="317" spans="3:111" ht="30.75" thickBot="1" x14ac:dyDescent="0.3">
      <c r="C317" s="88" t="s">
        <v>304</v>
      </c>
      <c r="D317" s="94">
        <v>2022</v>
      </c>
      <c r="E317" s="89" t="s">
        <v>92</v>
      </c>
      <c r="F317" s="89" t="s">
        <v>94</v>
      </c>
      <c r="G317" s="87" t="s">
        <v>158</v>
      </c>
      <c r="H317" s="90"/>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row>
    <row r="318" spans="3:111" ht="15.75" thickBot="1" x14ac:dyDescent="0.3">
      <c r="C318" s="88" t="s">
        <v>304</v>
      </c>
      <c r="D318" s="94">
        <v>2022</v>
      </c>
      <c r="E318" s="89" t="s">
        <v>92</v>
      </c>
      <c r="F318" s="89" t="s">
        <v>95</v>
      </c>
      <c r="G318" s="87" t="s">
        <v>158</v>
      </c>
      <c r="H318" s="90"/>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row>
    <row r="319" spans="3:111" ht="30.75" thickBot="1" x14ac:dyDescent="0.3">
      <c r="C319" s="88" t="s">
        <v>304</v>
      </c>
      <c r="D319" s="94">
        <v>2022</v>
      </c>
      <c r="E319" s="89" t="s">
        <v>96</v>
      </c>
      <c r="F319" s="89" t="s">
        <v>97</v>
      </c>
      <c r="G319" s="87" t="s">
        <v>158</v>
      </c>
      <c r="H319" s="90"/>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row>
    <row r="320" spans="3:111" ht="30.75" thickBot="1" x14ac:dyDescent="0.3">
      <c r="C320" s="88" t="s">
        <v>304</v>
      </c>
      <c r="D320" s="94">
        <v>2022</v>
      </c>
      <c r="E320" s="89" t="s">
        <v>96</v>
      </c>
      <c r="F320" s="89" t="s">
        <v>98</v>
      </c>
      <c r="G320" s="87" t="s">
        <v>158</v>
      </c>
      <c r="H320" s="90"/>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row>
    <row r="321" spans="3:111" ht="30.75" thickBot="1" x14ac:dyDescent="0.3">
      <c r="C321" s="88" t="s">
        <v>304</v>
      </c>
      <c r="D321" s="94">
        <v>2022</v>
      </c>
      <c r="E321" s="89" t="s">
        <v>96</v>
      </c>
      <c r="F321" s="89" t="s">
        <v>99</v>
      </c>
      <c r="G321" s="87" t="s">
        <v>158</v>
      </c>
      <c r="H321" s="90"/>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row>
    <row r="322" spans="3:111" ht="30.75" thickBot="1" x14ac:dyDescent="0.3">
      <c r="C322" s="88" t="s">
        <v>304</v>
      </c>
      <c r="D322" s="94">
        <v>2022</v>
      </c>
      <c r="E322" s="89" t="s">
        <v>100</v>
      </c>
      <c r="F322" s="89" t="s">
        <v>101</v>
      </c>
      <c r="G322" s="87" t="s">
        <v>158</v>
      </c>
      <c r="H322" s="90"/>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row>
    <row r="323" spans="3:111" ht="15.75" thickBot="1" x14ac:dyDescent="0.3">
      <c r="C323" s="88" t="s">
        <v>304</v>
      </c>
      <c r="D323" s="94">
        <v>2022</v>
      </c>
      <c r="E323" s="89" t="s">
        <v>100</v>
      </c>
      <c r="F323" s="89" t="s">
        <v>102</v>
      </c>
      <c r="G323" s="87" t="s">
        <v>158</v>
      </c>
      <c r="H323" s="90"/>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row>
    <row r="324" spans="3:111" ht="15.75" thickBot="1" x14ac:dyDescent="0.3">
      <c r="C324" s="88" t="s">
        <v>304</v>
      </c>
      <c r="D324" s="94">
        <v>2022</v>
      </c>
      <c r="E324" s="89" t="s">
        <v>100</v>
      </c>
      <c r="F324" s="89" t="s">
        <v>103</v>
      </c>
      <c r="G324" s="87" t="s">
        <v>158</v>
      </c>
      <c r="H324" s="90"/>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row>
    <row r="325" spans="3:111" ht="45.75" thickBot="1" x14ac:dyDescent="0.3">
      <c r="C325" s="88" t="s">
        <v>304</v>
      </c>
      <c r="D325" s="94">
        <v>2022</v>
      </c>
      <c r="E325" s="87" t="s">
        <v>85</v>
      </c>
      <c r="F325" s="87" t="s">
        <v>462</v>
      </c>
      <c r="G325" s="87" t="s">
        <v>75</v>
      </c>
      <c r="H325" s="90" t="s">
        <v>463</v>
      </c>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row>
    <row r="326" spans="3:111" ht="30.75" thickBot="1" x14ac:dyDescent="0.3">
      <c r="C326" s="98" t="s">
        <v>305</v>
      </c>
      <c r="D326" s="107">
        <v>2022</v>
      </c>
      <c r="E326" s="89" t="s">
        <v>73</v>
      </c>
      <c r="F326" s="89" t="s">
        <v>74</v>
      </c>
      <c r="G326" s="87" t="s">
        <v>158</v>
      </c>
      <c r="H326" s="87"/>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row>
    <row r="327" spans="3:111" ht="30.75" thickBot="1" x14ac:dyDescent="0.3">
      <c r="C327" s="98" t="s">
        <v>305</v>
      </c>
      <c r="D327" s="107">
        <v>2022</v>
      </c>
      <c r="E327" s="89" t="s">
        <v>73</v>
      </c>
      <c r="F327" s="89" t="s">
        <v>77</v>
      </c>
      <c r="G327" s="87" t="s">
        <v>158</v>
      </c>
      <c r="H327" s="87"/>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row>
    <row r="328" spans="3:111" ht="15.75" thickBot="1" x14ac:dyDescent="0.3">
      <c r="C328" s="98" t="s">
        <v>305</v>
      </c>
      <c r="D328" s="107">
        <v>2022</v>
      </c>
      <c r="E328" s="89" t="s">
        <v>78</v>
      </c>
      <c r="F328" s="89" t="s">
        <v>79</v>
      </c>
      <c r="G328" s="87" t="s">
        <v>75</v>
      </c>
      <c r="H328" s="87" t="s">
        <v>597</v>
      </c>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row>
    <row r="329" spans="3:111" ht="30.75" thickBot="1" x14ac:dyDescent="0.3">
      <c r="C329" s="98" t="s">
        <v>305</v>
      </c>
      <c r="D329" s="107">
        <v>2022</v>
      </c>
      <c r="E329" s="89" t="s">
        <v>78</v>
      </c>
      <c r="F329" s="89" t="s">
        <v>80</v>
      </c>
      <c r="G329" s="87" t="s">
        <v>158</v>
      </c>
      <c r="H329" s="90"/>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row>
    <row r="330" spans="3:111" ht="30.75" thickBot="1" x14ac:dyDescent="0.3">
      <c r="C330" s="98" t="s">
        <v>305</v>
      </c>
      <c r="D330" s="107">
        <v>2022</v>
      </c>
      <c r="E330" s="89" t="s">
        <v>78</v>
      </c>
      <c r="F330" s="89" t="s">
        <v>81</v>
      </c>
      <c r="G330" s="87" t="s">
        <v>158</v>
      </c>
      <c r="H330" s="90"/>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row>
    <row r="331" spans="3:111" ht="15.75" thickBot="1" x14ac:dyDescent="0.3">
      <c r="C331" s="98" t="s">
        <v>305</v>
      </c>
      <c r="D331" s="107">
        <v>2022</v>
      </c>
      <c r="E331" s="89" t="s">
        <v>78</v>
      </c>
      <c r="F331" s="89" t="s">
        <v>82</v>
      </c>
      <c r="G331" s="87" t="s">
        <v>158</v>
      </c>
      <c r="H331" s="90"/>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row>
    <row r="332" spans="3:111" ht="30.75" thickBot="1" x14ac:dyDescent="0.3">
      <c r="C332" s="98" t="s">
        <v>305</v>
      </c>
      <c r="D332" s="107">
        <v>2022</v>
      </c>
      <c r="E332" s="89" t="s">
        <v>78</v>
      </c>
      <c r="F332" s="89" t="s">
        <v>83</v>
      </c>
      <c r="G332" s="87" t="s">
        <v>158</v>
      </c>
      <c r="H332" s="90"/>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row>
    <row r="333" spans="3:111" ht="30.75" thickBot="1" x14ac:dyDescent="0.3">
      <c r="C333" s="98" t="s">
        <v>305</v>
      </c>
      <c r="D333" s="107">
        <v>2022</v>
      </c>
      <c r="E333" s="89" t="s">
        <v>78</v>
      </c>
      <c r="F333" s="89" t="s">
        <v>84</v>
      </c>
      <c r="G333" s="87" t="s">
        <v>75</v>
      </c>
      <c r="H333" s="90"/>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row>
    <row r="334" spans="3:111" ht="30.75" thickBot="1" x14ac:dyDescent="0.3">
      <c r="C334" s="98" t="s">
        <v>305</v>
      </c>
      <c r="D334" s="107">
        <v>2022</v>
      </c>
      <c r="E334" s="89" t="s">
        <v>85</v>
      </c>
      <c r="F334" s="89" t="s">
        <v>86</v>
      </c>
      <c r="G334" s="87" t="s">
        <v>75</v>
      </c>
      <c r="H334" s="90" t="s">
        <v>598</v>
      </c>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row>
    <row r="335" spans="3:111" ht="15.75" thickBot="1" x14ac:dyDescent="0.3">
      <c r="C335" s="98" t="s">
        <v>305</v>
      </c>
      <c r="D335" s="107">
        <v>2022</v>
      </c>
      <c r="E335" s="89" t="s">
        <v>85</v>
      </c>
      <c r="F335" s="89" t="s">
        <v>87</v>
      </c>
      <c r="G335" s="87" t="s">
        <v>75</v>
      </c>
      <c r="H335" s="90" t="s">
        <v>599</v>
      </c>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row>
    <row r="336" spans="3:111" ht="15.75" thickBot="1" x14ac:dyDescent="0.3">
      <c r="C336" s="98" t="s">
        <v>305</v>
      </c>
      <c r="D336" s="107">
        <v>2022</v>
      </c>
      <c r="E336" s="89" t="s">
        <v>85</v>
      </c>
      <c r="F336" s="89" t="s">
        <v>88</v>
      </c>
      <c r="G336" s="87" t="s">
        <v>158</v>
      </c>
      <c r="H336" s="90"/>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row>
    <row r="337" spans="3:111" ht="30.75" thickBot="1" x14ac:dyDescent="0.3">
      <c r="C337" s="98" t="s">
        <v>305</v>
      </c>
      <c r="D337" s="107">
        <v>2022</v>
      </c>
      <c r="E337" s="89" t="s">
        <v>85</v>
      </c>
      <c r="F337" s="89" t="s">
        <v>89</v>
      </c>
      <c r="G337" s="87" t="s">
        <v>158</v>
      </c>
      <c r="H337" s="90"/>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row>
    <row r="338" spans="3:111" ht="30.75" thickBot="1" x14ac:dyDescent="0.3">
      <c r="C338" s="98" t="s">
        <v>305</v>
      </c>
      <c r="D338" s="107">
        <v>2022</v>
      </c>
      <c r="E338" s="89" t="s">
        <v>85</v>
      </c>
      <c r="F338" s="89" t="s">
        <v>90</v>
      </c>
      <c r="G338" s="87" t="s">
        <v>158</v>
      </c>
      <c r="H338" s="90"/>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row>
    <row r="339" spans="3:111" ht="30.75" thickBot="1" x14ac:dyDescent="0.3">
      <c r="C339" s="98" t="s">
        <v>305</v>
      </c>
      <c r="D339" s="107">
        <v>2022</v>
      </c>
      <c r="E339" s="89" t="s">
        <v>85</v>
      </c>
      <c r="F339" s="89" t="s">
        <v>91</v>
      </c>
      <c r="G339" s="87" t="s">
        <v>75</v>
      </c>
      <c r="H339" s="90" t="s">
        <v>600</v>
      </c>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row>
    <row r="340" spans="3:111" ht="45.75" thickBot="1" x14ac:dyDescent="0.3">
      <c r="C340" s="98" t="s">
        <v>305</v>
      </c>
      <c r="D340" s="107">
        <v>2022</v>
      </c>
      <c r="E340" s="89" t="s">
        <v>92</v>
      </c>
      <c r="F340" s="89" t="s">
        <v>93</v>
      </c>
      <c r="G340" s="87" t="s">
        <v>158</v>
      </c>
      <c r="H340" s="90"/>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row>
    <row r="341" spans="3:111" ht="30.75" thickBot="1" x14ac:dyDescent="0.3">
      <c r="C341" s="98" t="s">
        <v>305</v>
      </c>
      <c r="D341" s="107">
        <v>2022</v>
      </c>
      <c r="E341" s="89" t="s">
        <v>92</v>
      </c>
      <c r="F341" s="89" t="s">
        <v>94</v>
      </c>
      <c r="G341" s="87" t="s">
        <v>158</v>
      </c>
      <c r="H341" s="90"/>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row>
    <row r="342" spans="3:111" ht="15.75" thickBot="1" x14ac:dyDescent="0.3">
      <c r="C342" s="98" t="s">
        <v>305</v>
      </c>
      <c r="D342" s="107">
        <v>2022</v>
      </c>
      <c r="E342" s="89" t="s">
        <v>92</v>
      </c>
      <c r="F342" s="89" t="s">
        <v>95</v>
      </c>
      <c r="G342" s="87" t="s">
        <v>158</v>
      </c>
      <c r="H342" s="90"/>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row>
    <row r="343" spans="3:111" ht="30.75" thickBot="1" x14ac:dyDescent="0.3">
      <c r="C343" s="98" t="s">
        <v>305</v>
      </c>
      <c r="D343" s="107">
        <v>2022</v>
      </c>
      <c r="E343" s="89" t="s">
        <v>96</v>
      </c>
      <c r="F343" s="89" t="s">
        <v>97</v>
      </c>
      <c r="G343" s="87" t="s">
        <v>158</v>
      </c>
      <c r="H343" s="90"/>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row>
    <row r="344" spans="3:111" ht="30.75" thickBot="1" x14ac:dyDescent="0.3">
      <c r="C344" s="98" t="s">
        <v>305</v>
      </c>
      <c r="D344" s="107">
        <v>2022</v>
      </c>
      <c r="E344" s="89" t="s">
        <v>96</v>
      </c>
      <c r="F344" s="89" t="s">
        <v>98</v>
      </c>
      <c r="G344" s="87" t="s">
        <v>158</v>
      </c>
      <c r="H344" s="90"/>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row>
    <row r="345" spans="3:111" ht="30.75" thickBot="1" x14ac:dyDescent="0.3">
      <c r="C345" s="98" t="s">
        <v>305</v>
      </c>
      <c r="D345" s="107">
        <v>2022</v>
      </c>
      <c r="E345" s="89" t="s">
        <v>96</v>
      </c>
      <c r="F345" s="89" t="s">
        <v>99</v>
      </c>
      <c r="G345" s="87" t="s">
        <v>158</v>
      </c>
      <c r="H345" s="90"/>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row>
    <row r="346" spans="3:111" ht="30.75" thickBot="1" x14ac:dyDescent="0.3">
      <c r="C346" s="98" t="s">
        <v>305</v>
      </c>
      <c r="D346" s="107">
        <v>2022</v>
      </c>
      <c r="E346" s="89" t="s">
        <v>100</v>
      </c>
      <c r="F346" s="89" t="s">
        <v>101</v>
      </c>
      <c r="G346" s="87" t="s">
        <v>75</v>
      </c>
      <c r="H346" s="90" t="s">
        <v>467</v>
      </c>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row>
    <row r="347" spans="3:111" ht="15.75" thickBot="1" x14ac:dyDescent="0.3">
      <c r="C347" s="98" t="s">
        <v>305</v>
      </c>
      <c r="D347" s="107">
        <v>2022</v>
      </c>
      <c r="E347" s="89" t="s">
        <v>100</v>
      </c>
      <c r="F347" s="89" t="s">
        <v>102</v>
      </c>
      <c r="G347" s="87" t="s">
        <v>158</v>
      </c>
      <c r="H347" s="90"/>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row>
    <row r="348" spans="3:111" ht="15.75" thickBot="1" x14ac:dyDescent="0.3">
      <c r="C348" s="98" t="s">
        <v>305</v>
      </c>
      <c r="D348" s="107">
        <v>2022</v>
      </c>
      <c r="E348" s="89" t="s">
        <v>100</v>
      </c>
      <c r="F348" s="89" t="s">
        <v>103</v>
      </c>
      <c r="G348" s="87" t="s">
        <v>158</v>
      </c>
      <c r="H348" s="90"/>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row>
    <row r="349" spans="3:111" ht="15.75" thickBot="1" x14ac:dyDescent="0.3">
      <c r="C349" s="98" t="s">
        <v>305</v>
      </c>
      <c r="D349" s="107">
        <v>2022</v>
      </c>
      <c r="E349" s="87" t="s">
        <v>92</v>
      </c>
      <c r="F349" s="87" t="s">
        <v>601</v>
      </c>
      <c r="G349" s="87" t="s">
        <v>75</v>
      </c>
      <c r="H349" s="90"/>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row>
    <row r="350" spans="3:111" ht="30.75" thickBot="1" x14ac:dyDescent="0.3">
      <c r="C350" s="91" t="s">
        <v>306</v>
      </c>
      <c r="D350" s="100">
        <v>2022</v>
      </c>
      <c r="E350" s="5" t="s">
        <v>73</v>
      </c>
      <c r="F350" s="5" t="s">
        <v>74</v>
      </c>
      <c r="G350" s="92" t="s">
        <v>75</v>
      </c>
      <c r="H350" s="92" t="s">
        <v>469</v>
      </c>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row>
    <row r="351" spans="3:111" ht="30.75" thickBot="1" x14ac:dyDescent="0.3">
      <c r="C351" s="91" t="s">
        <v>306</v>
      </c>
      <c r="D351" s="100">
        <v>2022</v>
      </c>
      <c r="E351" s="5" t="s">
        <v>73</v>
      </c>
      <c r="F351" s="5" t="s">
        <v>77</v>
      </c>
      <c r="G351" s="92" t="s">
        <v>75</v>
      </c>
      <c r="H351" s="92" t="s">
        <v>469</v>
      </c>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row>
    <row r="352" spans="3:111" ht="15.75" thickBot="1" x14ac:dyDescent="0.3">
      <c r="C352" s="91" t="s">
        <v>306</v>
      </c>
      <c r="D352" s="100">
        <v>2022</v>
      </c>
      <c r="E352" s="5" t="s">
        <v>78</v>
      </c>
      <c r="F352" s="5" t="s">
        <v>79</v>
      </c>
      <c r="G352" s="92" t="s">
        <v>158</v>
      </c>
      <c r="H352" s="93"/>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row>
    <row r="353" spans="3:111" ht="30.75" thickBot="1" x14ac:dyDescent="0.3">
      <c r="C353" s="91" t="s">
        <v>306</v>
      </c>
      <c r="D353" s="100">
        <v>2022</v>
      </c>
      <c r="E353" s="5" t="s">
        <v>78</v>
      </c>
      <c r="F353" s="5" t="s">
        <v>80</v>
      </c>
      <c r="G353" s="92" t="s">
        <v>158</v>
      </c>
      <c r="H353" s="93"/>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row>
    <row r="354" spans="3:111" ht="30.75" thickBot="1" x14ac:dyDescent="0.3">
      <c r="C354" s="91" t="s">
        <v>306</v>
      </c>
      <c r="D354" s="100">
        <v>2022</v>
      </c>
      <c r="E354" s="5" t="s">
        <v>78</v>
      </c>
      <c r="F354" s="5" t="s">
        <v>81</v>
      </c>
      <c r="G354" s="92" t="s">
        <v>158</v>
      </c>
      <c r="H354" s="93"/>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row>
    <row r="355" spans="3:111" ht="15.75" thickBot="1" x14ac:dyDescent="0.3">
      <c r="C355" s="91" t="s">
        <v>306</v>
      </c>
      <c r="D355" s="100">
        <v>2022</v>
      </c>
      <c r="E355" s="5" t="s">
        <v>78</v>
      </c>
      <c r="F355" s="5" t="s">
        <v>82</v>
      </c>
      <c r="G355" s="92" t="s">
        <v>75</v>
      </c>
      <c r="H355" s="93" t="s">
        <v>602</v>
      </c>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row>
    <row r="356" spans="3:111" ht="30.75" thickBot="1" x14ac:dyDescent="0.3">
      <c r="C356" s="91" t="s">
        <v>306</v>
      </c>
      <c r="D356" s="100">
        <v>2022</v>
      </c>
      <c r="E356" s="5" t="s">
        <v>78</v>
      </c>
      <c r="F356" s="5" t="s">
        <v>83</v>
      </c>
      <c r="G356" s="92" t="s">
        <v>158</v>
      </c>
      <c r="H356" s="93" t="s">
        <v>105</v>
      </c>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row>
    <row r="357" spans="3:111" ht="30.75" thickBot="1" x14ac:dyDescent="0.3">
      <c r="C357" s="91" t="s">
        <v>306</v>
      </c>
      <c r="D357" s="100">
        <v>2022</v>
      </c>
      <c r="E357" s="5" t="s">
        <v>78</v>
      </c>
      <c r="F357" s="5" t="s">
        <v>84</v>
      </c>
      <c r="G357" s="92" t="s">
        <v>158</v>
      </c>
      <c r="H357" s="93" t="s">
        <v>603</v>
      </c>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row>
    <row r="358" spans="3:111" ht="15.75" thickBot="1" x14ac:dyDescent="0.3">
      <c r="C358" s="91" t="s">
        <v>306</v>
      </c>
      <c r="D358" s="100">
        <v>2022</v>
      </c>
      <c r="E358" s="5" t="s">
        <v>85</v>
      </c>
      <c r="F358" s="5" t="s">
        <v>86</v>
      </c>
      <c r="G358" s="92" t="s">
        <v>158</v>
      </c>
      <c r="H358" s="93"/>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row>
    <row r="359" spans="3:111" ht="15.75" thickBot="1" x14ac:dyDescent="0.3">
      <c r="C359" s="91" t="s">
        <v>306</v>
      </c>
      <c r="D359" s="100">
        <v>2022</v>
      </c>
      <c r="E359" s="5" t="s">
        <v>85</v>
      </c>
      <c r="F359" s="5" t="s">
        <v>87</v>
      </c>
      <c r="G359" s="92" t="s">
        <v>75</v>
      </c>
      <c r="H359" s="93" t="s">
        <v>87</v>
      </c>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row>
    <row r="360" spans="3:111" ht="15.75" thickBot="1" x14ac:dyDescent="0.3">
      <c r="C360" s="91" t="s">
        <v>306</v>
      </c>
      <c r="D360" s="100">
        <v>2022</v>
      </c>
      <c r="E360" s="5" t="s">
        <v>85</v>
      </c>
      <c r="F360" s="5" t="s">
        <v>88</v>
      </c>
      <c r="G360" s="92" t="s">
        <v>158</v>
      </c>
      <c r="H360" s="93"/>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row>
    <row r="361" spans="3:111" ht="30.75" thickBot="1" x14ac:dyDescent="0.3">
      <c r="C361" s="91" t="s">
        <v>306</v>
      </c>
      <c r="D361" s="100">
        <v>2022</v>
      </c>
      <c r="E361" s="5" t="s">
        <v>85</v>
      </c>
      <c r="F361" s="5" t="s">
        <v>89</v>
      </c>
      <c r="G361" s="92" t="s">
        <v>158</v>
      </c>
      <c r="H361" s="93"/>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row>
    <row r="362" spans="3:111" ht="30.75" thickBot="1" x14ac:dyDescent="0.3">
      <c r="C362" s="91" t="s">
        <v>306</v>
      </c>
      <c r="D362" s="100">
        <v>2022</v>
      </c>
      <c r="E362" s="5" t="s">
        <v>85</v>
      </c>
      <c r="F362" s="5" t="s">
        <v>90</v>
      </c>
      <c r="G362" s="92" t="s">
        <v>158</v>
      </c>
      <c r="H362" s="93"/>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row>
    <row r="363" spans="3:111" ht="15.75" thickBot="1" x14ac:dyDescent="0.3">
      <c r="C363" s="91" t="s">
        <v>306</v>
      </c>
      <c r="D363" s="100">
        <v>2022</v>
      </c>
      <c r="E363" s="5" t="s">
        <v>85</v>
      </c>
      <c r="F363" s="5" t="s">
        <v>91</v>
      </c>
      <c r="G363" s="92" t="s">
        <v>75</v>
      </c>
      <c r="H363" s="93" t="s">
        <v>474</v>
      </c>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row>
    <row r="364" spans="3:111" ht="45.75" thickBot="1" x14ac:dyDescent="0.3">
      <c r="C364" s="91" t="s">
        <v>306</v>
      </c>
      <c r="D364" s="100">
        <v>2022</v>
      </c>
      <c r="E364" s="5" t="s">
        <v>92</v>
      </c>
      <c r="F364" s="5" t="s">
        <v>93</v>
      </c>
      <c r="G364" s="92" t="s">
        <v>158</v>
      </c>
      <c r="H364" s="93"/>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row>
    <row r="365" spans="3:111" ht="30.75" thickBot="1" x14ac:dyDescent="0.3">
      <c r="C365" s="91" t="s">
        <v>306</v>
      </c>
      <c r="D365" s="100">
        <v>2022</v>
      </c>
      <c r="E365" s="5" t="s">
        <v>92</v>
      </c>
      <c r="F365" s="5" t="s">
        <v>94</v>
      </c>
      <c r="G365" s="92" t="s">
        <v>158</v>
      </c>
      <c r="H365" s="93"/>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row>
    <row r="366" spans="3:111" ht="15.75" thickBot="1" x14ac:dyDescent="0.3">
      <c r="C366" s="91" t="s">
        <v>306</v>
      </c>
      <c r="D366" s="100">
        <v>2022</v>
      </c>
      <c r="E366" s="5" t="s">
        <v>92</v>
      </c>
      <c r="F366" s="5" t="s">
        <v>95</v>
      </c>
      <c r="G366" s="92" t="s">
        <v>158</v>
      </c>
      <c r="H366" s="93"/>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row>
    <row r="367" spans="3:111" ht="30.75" thickBot="1" x14ac:dyDescent="0.3">
      <c r="C367" s="91" t="s">
        <v>306</v>
      </c>
      <c r="D367" s="100">
        <v>2022</v>
      </c>
      <c r="E367" s="5" t="s">
        <v>96</v>
      </c>
      <c r="F367" s="5" t="s">
        <v>97</v>
      </c>
      <c r="G367" s="92" t="s">
        <v>158</v>
      </c>
      <c r="H367" s="93"/>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row>
    <row r="368" spans="3:111" ht="30.75" thickBot="1" x14ac:dyDescent="0.3">
      <c r="C368" s="91" t="s">
        <v>306</v>
      </c>
      <c r="D368" s="100">
        <v>2022</v>
      </c>
      <c r="E368" s="5" t="s">
        <v>96</v>
      </c>
      <c r="F368" s="5" t="s">
        <v>98</v>
      </c>
      <c r="G368" s="92" t="s">
        <v>158</v>
      </c>
      <c r="H368" s="93"/>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row>
    <row r="369" spans="3:111" ht="30.75" thickBot="1" x14ac:dyDescent="0.3">
      <c r="C369" s="91" t="s">
        <v>306</v>
      </c>
      <c r="D369" s="100">
        <v>2022</v>
      </c>
      <c r="E369" s="5" t="s">
        <v>96</v>
      </c>
      <c r="F369" s="5" t="s">
        <v>99</v>
      </c>
      <c r="G369" s="92" t="s">
        <v>158</v>
      </c>
      <c r="H369" s="93"/>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row>
    <row r="370" spans="3:111" ht="30.75" thickBot="1" x14ac:dyDescent="0.3">
      <c r="C370" s="91" t="s">
        <v>306</v>
      </c>
      <c r="D370" s="100">
        <v>2022</v>
      </c>
      <c r="E370" s="5" t="s">
        <v>100</v>
      </c>
      <c r="F370" s="5" t="s">
        <v>101</v>
      </c>
      <c r="G370" s="92" t="s">
        <v>75</v>
      </c>
      <c r="H370" s="93" t="s">
        <v>474</v>
      </c>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row>
    <row r="371" spans="3:111" ht="15.75" thickBot="1" x14ac:dyDescent="0.3">
      <c r="C371" s="91" t="s">
        <v>306</v>
      </c>
      <c r="D371" s="100">
        <v>2022</v>
      </c>
      <c r="E371" s="5" t="s">
        <v>100</v>
      </c>
      <c r="F371" s="5" t="s">
        <v>102</v>
      </c>
      <c r="G371" s="92" t="s">
        <v>75</v>
      </c>
      <c r="H371" s="93" t="s">
        <v>604</v>
      </c>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row>
    <row r="372" spans="3:111" ht="15.75" thickBot="1" x14ac:dyDescent="0.3">
      <c r="C372" s="91" t="s">
        <v>306</v>
      </c>
      <c r="D372" s="100">
        <v>2022</v>
      </c>
      <c r="E372" s="5" t="s">
        <v>100</v>
      </c>
      <c r="F372" s="5" t="s">
        <v>103</v>
      </c>
      <c r="G372" s="92" t="s">
        <v>75</v>
      </c>
      <c r="H372" s="93" t="s">
        <v>605</v>
      </c>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row>
    <row r="373" spans="3:111" ht="30.75" thickBot="1" x14ac:dyDescent="0.3">
      <c r="C373" s="91" t="s">
        <v>306</v>
      </c>
      <c r="D373" s="100">
        <v>2022</v>
      </c>
      <c r="E373" s="92" t="s">
        <v>85</v>
      </c>
      <c r="F373" s="92" t="s">
        <v>90</v>
      </c>
      <c r="G373" s="92" t="s">
        <v>75</v>
      </c>
      <c r="H373" s="93" t="s">
        <v>606</v>
      </c>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row>
    <row r="374" spans="3:111" ht="15.75" thickBot="1" x14ac:dyDescent="0.3">
      <c r="C374" s="91" t="s">
        <v>306</v>
      </c>
      <c r="D374" s="100">
        <v>2022</v>
      </c>
      <c r="E374" s="92" t="s">
        <v>78</v>
      </c>
      <c r="F374" s="92" t="s">
        <v>607</v>
      </c>
      <c r="G374" s="92" t="s">
        <v>75</v>
      </c>
      <c r="H374" s="93" t="s">
        <v>476</v>
      </c>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row>
    <row r="375" spans="3:111" ht="30.75" thickBot="1" x14ac:dyDescent="0.3">
      <c r="C375" s="91" t="s">
        <v>306</v>
      </c>
      <c r="D375" s="100">
        <v>2022</v>
      </c>
      <c r="E375" s="92" t="s">
        <v>78</v>
      </c>
      <c r="F375" s="92" t="s">
        <v>81</v>
      </c>
      <c r="G375" s="92" t="s">
        <v>75</v>
      </c>
      <c r="H375" s="93" t="s">
        <v>608</v>
      </c>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row>
    <row r="376" spans="3:111" ht="15.75" thickBot="1" x14ac:dyDescent="0.3">
      <c r="C376" s="91" t="s">
        <v>306</v>
      </c>
      <c r="D376" s="100">
        <v>2022</v>
      </c>
      <c r="E376" s="92" t="s">
        <v>78</v>
      </c>
      <c r="F376" s="92" t="s">
        <v>82</v>
      </c>
      <c r="G376" s="92" t="s">
        <v>75</v>
      </c>
      <c r="H376" s="93" t="s">
        <v>473</v>
      </c>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row>
    <row r="377" spans="3:111" ht="30.75" thickBot="1" x14ac:dyDescent="0.3">
      <c r="C377" s="91" t="s">
        <v>306</v>
      </c>
      <c r="D377" s="100">
        <v>2022</v>
      </c>
      <c r="E377" s="92" t="s">
        <v>78</v>
      </c>
      <c r="F377" s="92" t="s">
        <v>84</v>
      </c>
      <c r="G377" s="92" t="s">
        <v>75</v>
      </c>
      <c r="H377" s="93" t="s">
        <v>609</v>
      </c>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row>
    <row r="378" spans="3:111" ht="30.75" thickBot="1" x14ac:dyDescent="0.3">
      <c r="C378" s="91" t="s">
        <v>306</v>
      </c>
      <c r="D378" s="100">
        <v>2022</v>
      </c>
      <c r="E378" s="92" t="s">
        <v>78</v>
      </c>
      <c r="F378" s="92" t="s">
        <v>84</v>
      </c>
      <c r="G378" s="92" t="s">
        <v>75</v>
      </c>
      <c r="H378" s="93" t="s">
        <v>610</v>
      </c>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row>
    <row r="379" spans="3:111" ht="15.75" thickBot="1" x14ac:dyDescent="0.3">
      <c r="C379" s="91" t="s">
        <v>306</v>
      </c>
      <c r="D379" s="100">
        <v>2022</v>
      </c>
      <c r="E379" s="92" t="s">
        <v>78</v>
      </c>
      <c r="F379" s="92" t="s">
        <v>82</v>
      </c>
      <c r="G379" s="92" t="s">
        <v>75</v>
      </c>
      <c r="H379" s="93" t="s">
        <v>611</v>
      </c>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row>
    <row r="380" spans="3:111" ht="15.75" thickBot="1" x14ac:dyDescent="0.3">
      <c r="C380" s="91" t="s">
        <v>306</v>
      </c>
      <c r="D380" s="100">
        <v>2022</v>
      </c>
      <c r="E380" s="92" t="s">
        <v>85</v>
      </c>
      <c r="F380" s="92" t="s">
        <v>87</v>
      </c>
      <c r="G380" s="92" t="s">
        <v>75</v>
      </c>
      <c r="H380" s="92" t="s">
        <v>470</v>
      </c>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row>
    <row r="381" spans="3:111" ht="15.75" thickBot="1" x14ac:dyDescent="0.3">
      <c r="C381" s="91" t="s">
        <v>306</v>
      </c>
      <c r="D381" s="100">
        <v>2022</v>
      </c>
      <c r="E381" s="92" t="s">
        <v>78</v>
      </c>
      <c r="F381" s="92" t="s">
        <v>607</v>
      </c>
      <c r="G381" s="92" t="s">
        <v>75</v>
      </c>
      <c r="H381" s="93" t="s">
        <v>471</v>
      </c>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row>
    <row r="382" spans="3:111" ht="15.75" thickBot="1" x14ac:dyDescent="0.3">
      <c r="C382" s="108" t="s">
        <v>306</v>
      </c>
      <c r="D382" s="109">
        <v>2022</v>
      </c>
      <c r="E382" s="92" t="s">
        <v>78</v>
      </c>
      <c r="F382" s="92" t="s">
        <v>82</v>
      </c>
      <c r="G382" s="92" t="s">
        <v>75</v>
      </c>
      <c r="H382" s="93" t="s">
        <v>472</v>
      </c>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row>
    <row r="383" spans="3:111" ht="30.75" thickBot="1" x14ac:dyDescent="0.3">
      <c r="C383" s="88" t="s">
        <v>307</v>
      </c>
      <c r="D383" s="94">
        <v>2022</v>
      </c>
      <c r="E383" s="89" t="s">
        <v>73</v>
      </c>
      <c r="F383" s="89" t="s">
        <v>74</v>
      </c>
      <c r="G383" s="87" t="s">
        <v>75</v>
      </c>
      <c r="H383" s="87" t="s">
        <v>612</v>
      </c>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row>
    <row r="384" spans="3:111" ht="30.75" thickBot="1" x14ac:dyDescent="0.3">
      <c r="C384" s="88" t="s">
        <v>307</v>
      </c>
      <c r="D384" s="94">
        <v>2022</v>
      </c>
      <c r="E384" s="89" t="s">
        <v>73</v>
      </c>
      <c r="F384" s="89" t="s">
        <v>77</v>
      </c>
      <c r="G384" s="87" t="s">
        <v>158</v>
      </c>
      <c r="H384" s="87"/>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row>
    <row r="385" spans="3:58" ht="30.75" thickBot="1" x14ac:dyDescent="0.3">
      <c r="C385" s="88" t="s">
        <v>307</v>
      </c>
      <c r="D385" s="94">
        <v>2022</v>
      </c>
      <c r="E385" s="89" t="s">
        <v>78</v>
      </c>
      <c r="F385" s="89" t="s">
        <v>79</v>
      </c>
      <c r="G385" s="87" t="s">
        <v>75</v>
      </c>
      <c r="H385" s="87" t="s">
        <v>479</v>
      </c>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row>
    <row r="386" spans="3:58" ht="30.75" thickBot="1" x14ac:dyDescent="0.3">
      <c r="C386" s="88" t="s">
        <v>307</v>
      </c>
      <c r="D386" s="94">
        <v>2022</v>
      </c>
      <c r="E386" s="89" t="s">
        <v>78</v>
      </c>
      <c r="F386" s="89" t="s">
        <v>80</v>
      </c>
      <c r="G386" s="87" t="s">
        <v>75</v>
      </c>
      <c r="H386" s="90" t="s">
        <v>612</v>
      </c>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row>
    <row r="387" spans="3:58" ht="30.75" thickBot="1" x14ac:dyDescent="0.3">
      <c r="C387" s="88" t="s">
        <v>307</v>
      </c>
      <c r="D387" s="94">
        <v>2022</v>
      </c>
      <c r="E387" s="89" t="s">
        <v>78</v>
      </c>
      <c r="F387" s="89" t="s">
        <v>81</v>
      </c>
      <c r="G387" s="87" t="s">
        <v>158</v>
      </c>
      <c r="H387" s="90"/>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row>
    <row r="388" spans="3:58" ht="15.75" thickBot="1" x14ac:dyDescent="0.3">
      <c r="C388" s="88" t="s">
        <v>307</v>
      </c>
      <c r="D388" s="94">
        <v>2022</v>
      </c>
      <c r="E388" s="89" t="s">
        <v>78</v>
      </c>
      <c r="F388" s="89" t="s">
        <v>82</v>
      </c>
      <c r="G388" s="87" t="s">
        <v>158</v>
      </c>
      <c r="H388" s="90"/>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row>
    <row r="389" spans="3:58" ht="30.75" thickBot="1" x14ac:dyDescent="0.3">
      <c r="C389" s="88" t="s">
        <v>307</v>
      </c>
      <c r="D389" s="94">
        <v>2022</v>
      </c>
      <c r="E389" s="89" t="s">
        <v>78</v>
      </c>
      <c r="F389" s="89" t="s">
        <v>83</v>
      </c>
      <c r="G389" s="87" t="s">
        <v>158</v>
      </c>
      <c r="H389" s="90"/>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row>
    <row r="390" spans="3:58" ht="30.75" thickBot="1" x14ac:dyDescent="0.3">
      <c r="C390" s="88" t="s">
        <v>307</v>
      </c>
      <c r="D390" s="94">
        <v>2022</v>
      </c>
      <c r="E390" s="89" t="s">
        <v>78</v>
      </c>
      <c r="F390" s="89" t="s">
        <v>84</v>
      </c>
      <c r="G390" s="87" t="s">
        <v>75</v>
      </c>
      <c r="H390" s="90" t="s">
        <v>613</v>
      </c>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row>
    <row r="391" spans="3:58" ht="15.75" thickBot="1" x14ac:dyDescent="0.3">
      <c r="C391" s="88" t="s">
        <v>307</v>
      </c>
      <c r="D391" s="94">
        <v>2022</v>
      </c>
      <c r="E391" s="89" t="s">
        <v>85</v>
      </c>
      <c r="F391" s="89" t="s">
        <v>86</v>
      </c>
      <c r="G391" s="87" t="s">
        <v>158</v>
      </c>
      <c r="H391" s="90"/>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row>
    <row r="392" spans="3:58" ht="30.75" thickBot="1" x14ac:dyDescent="0.3">
      <c r="C392" s="88" t="s">
        <v>307</v>
      </c>
      <c r="D392" s="94">
        <v>2022</v>
      </c>
      <c r="E392" s="89" t="s">
        <v>85</v>
      </c>
      <c r="F392" s="89" t="s">
        <v>87</v>
      </c>
      <c r="G392" s="87" t="s">
        <v>75</v>
      </c>
      <c r="H392" s="90" t="s">
        <v>479</v>
      </c>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row>
    <row r="393" spans="3:58" ht="15.75" thickBot="1" x14ac:dyDescent="0.3">
      <c r="C393" s="88" t="s">
        <v>307</v>
      </c>
      <c r="D393" s="94">
        <v>2022</v>
      </c>
      <c r="E393" s="89" t="s">
        <v>85</v>
      </c>
      <c r="F393" s="89" t="s">
        <v>88</v>
      </c>
      <c r="G393" s="87" t="s">
        <v>75</v>
      </c>
      <c r="H393" s="90" t="s">
        <v>612</v>
      </c>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row>
    <row r="394" spans="3:58" ht="30.75" thickBot="1" x14ac:dyDescent="0.3">
      <c r="C394" s="88" t="s">
        <v>307</v>
      </c>
      <c r="D394" s="94">
        <v>2022</v>
      </c>
      <c r="E394" s="89" t="s">
        <v>85</v>
      </c>
      <c r="F394" s="89" t="s">
        <v>89</v>
      </c>
      <c r="G394" s="87" t="s">
        <v>158</v>
      </c>
      <c r="H394" s="90"/>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row>
    <row r="395" spans="3:58" ht="30.75" thickBot="1" x14ac:dyDescent="0.3">
      <c r="C395" s="88" t="s">
        <v>307</v>
      </c>
      <c r="D395" s="94">
        <v>2022</v>
      </c>
      <c r="E395" s="89" t="s">
        <v>85</v>
      </c>
      <c r="F395" s="89" t="s">
        <v>90</v>
      </c>
      <c r="G395" s="87" t="s">
        <v>158</v>
      </c>
      <c r="H395" s="90"/>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row>
    <row r="396" spans="3:58" ht="15.75" thickBot="1" x14ac:dyDescent="0.3">
      <c r="C396" s="88" t="s">
        <v>307</v>
      </c>
      <c r="D396" s="94">
        <v>2022</v>
      </c>
      <c r="E396" s="89" t="s">
        <v>85</v>
      </c>
      <c r="F396" s="89" t="s">
        <v>91</v>
      </c>
      <c r="G396" s="87" t="s">
        <v>158</v>
      </c>
      <c r="H396" s="90"/>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row>
    <row r="397" spans="3:58" ht="45.75" thickBot="1" x14ac:dyDescent="0.3">
      <c r="C397" s="88" t="s">
        <v>307</v>
      </c>
      <c r="D397" s="94">
        <v>2022</v>
      </c>
      <c r="E397" s="89" t="s">
        <v>92</v>
      </c>
      <c r="F397" s="89" t="s">
        <v>93</v>
      </c>
      <c r="G397" s="87" t="s">
        <v>158</v>
      </c>
      <c r="H397" s="90"/>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row>
    <row r="398" spans="3:58" ht="30.75" thickBot="1" x14ac:dyDescent="0.3">
      <c r="C398" s="88" t="s">
        <v>307</v>
      </c>
      <c r="D398" s="94">
        <v>2022</v>
      </c>
      <c r="E398" s="89" t="s">
        <v>92</v>
      </c>
      <c r="F398" s="89" t="s">
        <v>94</v>
      </c>
      <c r="G398" s="87" t="s">
        <v>75</v>
      </c>
      <c r="H398" s="90" t="s">
        <v>479</v>
      </c>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row>
    <row r="399" spans="3:58" ht="15.75" thickBot="1" x14ac:dyDescent="0.3">
      <c r="C399" s="88" t="s">
        <v>307</v>
      </c>
      <c r="D399" s="94">
        <v>2022</v>
      </c>
      <c r="E399" s="89" t="s">
        <v>92</v>
      </c>
      <c r="F399" s="89" t="s">
        <v>95</v>
      </c>
      <c r="G399" s="87" t="s">
        <v>158</v>
      </c>
      <c r="H399" s="90"/>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row>
    <row r="400" spans="3:58" ht="30.75" thickBot="1" x14ac:dyDescent="0.3">
      <c r="C400" s="88" t="s">
        <v>307</v>
      </c>
      <c r="D400" s="94">
        <v>2022</v>
      </c>
      <c r="E400" s="89" t="s">
        <v>96</v>
      </c>
      <c r="F400" s="89" t="s">
        <v>97</v>
      </c>
      <c r="G400" s="87" t="s">
        <v>75</v>
      </c>
      <c r="H400" s="90" t="s">
        <v>479</v>
      </c>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row>
    <row r="401" spans="3:58" ht="30.75" thickBot="1" x14ac:dyDescent="0.3">
      <c r="C401" s="88" t="s">
        <v>307</v>
      </c>
      <c r="D401" s="94">
        <v>2022</v>
      </c>
      <c r="E401" s="89" t="s">
        <v>96</v>
      </c>
      <c r="F401" s="89" t="s">
        <v>98</v>
      </c>
      <c r="G401" s="87" t="s">
        <v>158</v>
      </c>
      <c r="H401" s="90"/>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row>
    <row r="402" spans="3:58" ht="30.75" thickBot="1" x14ac:dyDescent="0.3">
      <c r="C402" s="88" t="s">
        <v>307</v>
      </c>
      <c r="D402" s="94">
        <v>2022</v>
      </c>
      <c r="E402" s="89" t="s">
        <v>96</v>
      </c>
      <c r="F402" s="89" t="s">
        <v>99</v>
      </c>
      <c r="G402" s="87" t="s">
        <v>158</v>
      </c>
      <c r="H402" s="90"/>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row>
    <row r="403" spans="3:58" ht="30.75" thickBot="1" x14ac:dyDescent="0.3">
      <c r="C403" s="88" t="s">
        <v>307</v>
      </c>
      <c r="D403" s="94">
        <v>2022</v>
      </c>
      <c r="E403" s="89" t="s">
        <v>100</v>
      </c>
      <c r="F403" s="89" t="s">
        <v>101</v>
      </c>
      <c r="G403" s="87" t="s">
        <v>75</v>
      </c>
      <c r="H403" s="90" t="s">
        <v>479</v>
      </c>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row>
    <row r="404" spans="3:58" ht="15.75" thickBot="1" x14ac:dyDescent="0.3">
      <c r="C404" s="88" t="s">
        <v>307</v>
      </c>
      <c r="D404" s="94">
        <v>2022</v>
      </c>
      <c r="E404" s="89" t="s">
        <v>100</v>
      </c>
      <c r="F404" s="89" t="s">
        <v>102</v>
      </c>
      <c r="G404" s="87" t="s">
        <v>158</v>
      </c>
      <c r="H404" s="90"/>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row>
    <row r="405" spans="3:58" ht="15.75" thickBot="1" x14ac:dyDescent="0.3">
      <c r="C405" s="88" t="s">
        <v>307</v>
      </c>
      <c r="D405" s="94">
        <v>2022</v>
      </c>
      <c r="E405" s="89" t="s">
        <v>100</v>
      </c>
      <c r="F405" s="89" t="s">
        <v>103</v>
      </c>
      <c r="G405" s="87" t="s">
        <v>158</v>
      </c>
      <c r="H405" s="90"/>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row>
    <row r="406" spans="3:58" ht="45.75" thickBot="1" x14ac:dyDescent="0.3">
      <c r="C406" s="88" t="s">
        <v>307</v>
      </c>
      <c r="D406" s="94">
        <v>2022</v>
      </c>
      <c r="E406" s="87" t="s">
        <v>92</v>
      </c>
      <c r="F406" s="87" t="s">
        <v>94</v>
      </c>
      <c r="G406" s="87" t="s">
        <v>75</v>
      </c>
      <c r="H406" s="90" t="s">
        <v>480</v>
      </c>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row>
    <row r="407" spans="3:58" ht="30.75" thickBot="1" x14ac:dyDescent="0.3">
      <c r="C407" s="88" t="s">
        <v>307</v>
      </c>
      <c r="D407" s="94">
        <v>2022</v>
      </c>
      <c r="E407" s="87" t="s">
        <v>78</v>
      </c>
      <c r="F407" s="87" t="s">
        <v>79</v>
      </c>
      <c r="G407" s="87" t="s">
        <v>75</v>
      </c>
      <c r="H407" s="90" t="s">
        <v>614</v>
      </c>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row>
    <row r="408" spans="3:58" ht="30.75" thickBot="1" x14ac:dyDescent="0.3">
      <c r="C408" s="88" t="s">
        <v>307</v>
      </c>
      <c r="D408" s="94">
        <v>2022</v>
      </c>
      <c r="E408" s="87" t="s">
        <v>78</v>
      </c>
      <c r="F408" s="87" t="s">
        <v>83</v>
      </c>
      <c r="G408" s="87" t="s">
        <v>75</v>
      </c>
      <c r="H408" s="90" t="s">
        <v>490</v>
      </c>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row>
    <row r="409" spans="3:58" ht="15.75" thickBot="1" x14ac:dyDescent="0.3">
      <c r="C409" s="88" t="s">
        <v>307</v>
      </c>
      <c r="D409" s="94">
        <v>2022</v>
      </c>
      <c r="E409" s="87" t="s">
        <v>100</v>
      </c>
      <c r="F409" s="87" t="s">
        <v>102</v>
      </c>
      <c r="G409" s="87" t="s">
        <v>75</v>
      </c>
      <c r="H409" s="90" t="s">
        <v>491</v>
      </c>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row>
    <row r="410" spans="3:58" ht="30.75" thickBot="1" x14ac:dyDescent="0.3">
      <c r="C410" s="88" t="s">
        <v>307</v>
      </c>
      <c r="D410" s="94">
        <v>2022</v>
      </c>
      <c r="E410" s="87" t="s">
        <v>78</v>
      </c>
      <c r="F410" s="87" t="s">
        <v>84</v>
      </c>
      <c r="G410" s="87" t="s">
        <v>75</v>
      </c>
      <c r="H410" s="90" t="s">
        <v>612</v>
      </c>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row>
    <row r="411" spans="3:58" ht="15.75" thickBot="1" x14ac:dyDescent="0.3">
      <c r="C411" s="88" t="s">
        <v>307</v>
      </c>
      <c r="D411" s="94">
        <v>2022</v>
      </c>
      <c r="E411" s="87" t="s">
        <v>85</v>
      </c>
      <c r="F411" s="87" t="s">
        <v>87</v>
      </c>
      <c r="G411" s="87" t="s">
        <v>75</v>
      </c>
      <c r="H411" s="90" t="s">
        <v>612</v>
      </c>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row>
    <row r="412" spans="3:58" ht="45.75" thickBot="1" x14ac:dyDescent="0.3">
      <c r="C412" s="88" t="s">
        <v>307</v>
      </c>
      <c r="D412" s="94">
        <v>2022</v>
      </c>
      <c r="E412" s="87" t="s">
        <v>78</v>
      </c>
      <c r="F412" s="87" t="s">
        <v>79</v>
      </c>
      <c r="G412" s="87" t="s">
        <v>75</v>
      </c>
      <c r="H412" s="90" t="s">
        <v>481</v>
      </c>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row>
    <row r="413" spans="3:58" ht="30.75" thickBot="1" x14ac:dyDescent="0.3">
      <c r="C413" s="88" t="s">
        <v>307</v>
      </c>
      <c r="D413" s="94">
        <v>2022</v>
      </c>
      <c r="E413" s="87" t="s">
        <v>78</v>
      </c>
      <c r="F413" s="87" t="s">
        <v>84</v>
      </c>
      <c r="G413" s="87" t="s">
        <v>75</v>
      </c>
      <c r="H413" s="90" t="s">
        <v>482</v>
      </c>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row>
    <row r="414" spans="3:58" ht="30.75" thickBot="1" x14ac:dyDescent="0.3">
      <c r="C414" s="88" t="s">
        <v>307</v>
      </c>
      <c r="D414" s="94">
        <v>2022</v>
      </c>
      <c r="E414" s="87" t="s">
        <v>78</v>
      </c>
      <c r="F414" s="87" t="s">
        <v>80</v>
      </c>
      <c r="G414" s="87" t="s">
        <v>75</v>
      </c>
      <c r="H414" s="90" t="s">
        <v>483</v>
      </c>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row>
    <row r="415" spans="3:58" ht="60.75" thickBot="1" x14ac:dyDescent="0.3">
      <c r="C415" s="88" t="s">
        <v>307</v>
      </c>
      <c r="D415" s="94">
        <v>2022</v>
      </c>
      <c r="E415" s="87" t="s">
        <v>85</v>
      </c>
      <c r="F415" s="87" t="s">
        <v>615</v>
      </c>
      <c r="G415" s="87" t="s">
        <v>75</v>
      </c>
      <c r="H415" s="90" t="s">
        <v>484</v>
      </c>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row>
    <row r="416" spans="3:58" ht="30.75" thickBot="1" x14ac:dyDescent="0.3">
      <c r="C416" s="88" t="s">
        <v>307</v>
      </c>
      <c r="D416" s="94">
        <v>2022</v>
      </c>
      <c r="E416" s="87" t="s">
        <v>92</v>
      </c>
      <c r="F416" s="87" t="s">
        <v>94</v>
      </c>
      <c r="G416" s="87" t="s">
        <v>75</v>
      </c>
      <c r="H416" s="90" t="s">
        <v>485</v>
      </c>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row>
    <row r="417" spans="3:58" ht="45.75" thickBot="1" x14ac:dyDescent="0.3">
      <c r="C417" s="88" t="s">
        <v>307</v>
      </c>
      <c r="D417" s="94">
        <v>2022</v>
      </c>
      <c r="E417" s="87" t="s">
        <v>92</v>
      </c>
      <c r="F417" s="87" t="s">
        <v>94</v>
      </c>
      <c r="G417" s="87" t="s">
        <v>75</v>
      </c>
      <c r="H417" s="90" t="s">
        <v>486</v>
      </c>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row>
    <row r="418" spans="3:58" ht="30.75" thickBot="1" x14ac:dyDescent="0.3">
      <c r="C418" s="88" t="s">
        <v>307</v>
      </c>
      <c r="D418" s="94">
        <v>2022</v>
      </c>
      <c r="E418" s="87" t="s">
        <v>100</v>
      </c>
      <c r="F418" s="87" t="s">
        <v>101</v>
      </c>
      <c r="G418" s="87" t="s">
        <v>75</v>
      </c>
      <c r="H418" s="90" t="s">
        <v>487</v>
      </c>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row>
    <row r="419" spans="3:58" ht="30.75" thickBot="1" x14ac:dyDescent="0.3">
      <c r="C419" s="88" t="s">
        <v>307</v>
      </c>
      <c r="D419" s="94">
        <v>2022</v>
      </c>
      <c r="E419" s="87" t="s">
        <v>78</v>
      </c>
      <c r="F419" s="87" t="s">
        <v>616</v>
      </c>
      <c r="G419" s="87" t="s">
        <v>75</v>
      </c>
      <c r="H419" s="90" t="s">
        <v>489</v>
      </c>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row>
    <row r="420" spans="3:58" ht="30.75" thickBot="1" x14ac:dyDescent="0.3">
      <c r="C420" s="88" t="s">
        <v>307</v>
      </c>
      <c r="D420" s="94">
        <v>2022</v>
      </c>
      <c r="E420" s="87" t="s">
        <v>78</v>
      </c>
      <c r="F420" s="87" t="s">
        <v>84</v>
      </c>
      <c r="G420" s="87" t="s">
        <v>75</v>
      </c>
      <c r="H420" s="90" t="s">
        <v>617</v>
      </c>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row>
    <row r="421" spans="3:58" ht="45.75" thickBot="1" x14ac:dyDescent="0.3">
      <c r="C421" s="110" t="s">
        <v>307</v>
      </c>
      <c r="D421" s="111">
        <v>2022</v>
      </c>
      <c r="E421" s="180" t="s">
        <v>96</v>
      </c>
      <c r="F421" s="180" t="s">
        <v>618</v>
      </c>
      <c r="G421" s="103" t="s">
        <v>75</v>
      </c>
      <c r="H421" s="180" t="s">
        <v>75</v>
      </c>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row>
    <row r="422" spans="3:58" ht="30.75" thickBot="1" x14ac:dyDescent="0.3">
      <c r="C422" s="95" t="s">
        <v>308</v>
      </c>
      <c r="D422" s="95" t="s">
        <v>322</v>
      </c>
      <c r="E422" s="5" t="s">
        <v>73</v>
      </c>
      <c r="F422" s="5" t="s">
        <v>74</v>
      </c>
      <c r="G422" s="92" t="s">
        <v>75</v>
      </c>
      <c r="H422" s="92" t="s">
        <v>492</v>
      </c>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row>
    <row r="423" spans="3:58" ht="30.75" thickBot="1" x14ac:dyDescent="0.3">
      <c r="C423" s="95" t="s">
        <v>308</v>
      </c>
      <c r="D423" s="95" t="s">
        <v>322</v>
      </c>
      <c r="E423" s="5" t="s">
        <v>73</v>
      </c>
      <c r="F423" s="5" t="s">
        <v>77</v>
      </c>
      <c r="G423" s="92" t="s">
        <v>158</v>
      </c>
      <c r="H423" s="9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row>
    <row r="424" spans="3:58" ht="15.75" thickBot="1" x14ac:dyDescent="0.3">
      <c r="C424" s="95" t="s">
        <v>308</v>
      </c>
      <c r="D424" s="95" t="s">
        <v>322</v>
      </c>
      <c r="E424" s="5" t="s">
        <v>78</v>
      </c>
      <c r="F424" s="5" t="s">
        <v>79</v>
      </c>
      <c r="G424" s="92" t="s">
        <v>158</v>
      </c>
      <c r="H424" s="9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row>
    <row r="425" spans="3:58" ht="30.75" thickBot="1" x14ac:dyDescent="0.3">
      <c r="C425" s="95" t="s">
        <v>308</v>
      </c>
      <c r="D425" s="95" t="s">
        <v>322</v>
      </c>
      <c r="E425" s="5" t="s">
        <v>78</v>
      </c>
      <c r="F425" s="5" t="s">
        <v>80</v>
      </c>
      <c r="G425" s="92" t="s">
        <v>75</v>
      </c>
      <c r="H425" s="93" t="s">
        <v>492</v>
      </c>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row>
    <row r="426" spans="3:58" ht="30.75" thickBot="1" x14ac:dyDescent="0.3">
      <c r="C426" s="95" t="s">
        <v>308</v>
      </c>
      <c r="D426" s="95" t="s">
        <v>322</v>
      </c>
      <c r="E426" s="5" t="s">
        <v>78</v>
      </c>
      <c r="F426" s="5" t="s">
        <v>81</v>
      </c>
      <c r="G426" s="92" t="s">
        <v>75</v>
      </c>
      <c r="H426" s="93" t="s">
        <v>492</v>
      </c>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row>
    <row r="427" spans="3:58" ht="15.75" thickBot="1" x14ac:dyDescent="0.3">
      <c r="C427" s="95" t="s">
        <v>308</v>
      </c>
      <c r="D427" s="95" t="s">
        <v>322</v>
      </c>
      <c r="E427" s="5" t="s">
        <v>78</v>
      </c>
      <c r="F427" s="5" t="s">
        <v>82</v>
      </c>
      <c r="G427" s="92" t="s">
        <v>75</v>
      </c>
      <c r="H427" s="93" t="s">
        <v>492</v>
      </c>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row>
    <row r="428" spans="3:58" ht="30.75" thickBot="1" x14ac:dyDescent="0.3">
      <c r="C428" s="95" t="s">
        <v>308</v>
      </c>
      <c r="D428" s="95" t="s">
        <v>322</v>
      </c>
      <c r="E428" s="5" t="s">
        <v>78</v>
      </c>
      <c r="F428" s="5" t="s">
        <v>83</v>
      </c>
      <c r="G428" s="92" t="s">
        <v>75</v>
      </c>
      <c r="H428" s="93" t="s">
        <v>492</v>
      </c>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row>
    <row r="429" spans="3:58" ht="30.75" thickBot="1" x14ac:dyDescent="0.3">
      <c r="C429" s="95" t="s">
        <v>308</v>
      </c>
      <c r="D429" s="95" t="s">
        <v>322</v>
      </c>
      <c r="E429" s="5" t="s">
        <v>78</v>
      </c>
      <c r="F429" s="5" t="s">
        <v>84</v>
      </c>
      <c r="G429" s="92" t="s">
        <v>75</v>
      </c>
      <c r="H429" s="93" t="s">
        <v>492</v>
      </c>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row>
    <row r="430" spans="3:58" ht="15.75" thickBot="1" x14ac:dyDescent="0.3">
      <c r="C430" s="95" t="s">
        <v>308</v>
      </c>
      <c r="D430" s="95" t="s">
        <v>322</v>
      </c>
      <c r="E430" s="5" t="s">
        <v>85</v>
      </c>
      <c r="F430" s="5" t="s">
        <v>86</v>
      </c>
      <c r="G430" s="92" t="s">
        <v>75</v>
      </c>
      <c r="H430" s="93" t="s">
        <v>493</v>
      </c>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row>
    <row r="431" spans="3:58" ht="30.75" thickBot="1" x14ac:dyDescent="0.3">
      <c r="C431" s="95" t="s">
        <v>308</v>
      </c>
      <c r="D431" s="95" t="s">
        <v>322</v>
      </c>
      <c r="E431" s="5" t="s">
        <v>85</v>
      </c>
      <c r="F431" s="5" t="s">
        <v>87</v>
      </c>
      <c r="G431" s="92" t="s">
        <v>75</v>
      </c>
      <c r="H431" s="93" t="s">
        <v>494</v>
      </c>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row>
    <row r="432" spans="3:58" ht="15.75" thickBot="1" x14ac:dyDescent="0.3">
      <c r="C432" s="95" t="s">
        <v>308</v>
      </c>
      <c r="D432" s="95" t="s">
        <v>322</v>
      </c>
      <c r="E432" s="5" t="s">
        <v>85</v>
      </c>
      <c r="F432" s="5" t="s">
        <v>88</v>
      </c>
      <c r="G432" s="92" t="s">
        <v>158</v>
      </c>
      <c r="H432" s="93"/>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row>
    <row r="433" spans="3:58" ht="30.75" thickBot="1" x14ac:dyDescent="0.3">
      <c r="C433" s="95" t="s">
        <v>308</v>
      </c>
      <c r="D433" s="95" t="s">
        <v>322</v>
      </c>
      <c r="E433" s="5" t="s">
        <v>85</v>
      </c>
      <c r="F433" s="5" t="s">
        <v>89</v>
      </c>
      <c r="G433" s="92" t="s">
        <v>75</v>
      </c>
      <c r="H433" s="93" t="s">
        <v>495</v>
      </c>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row>
    <row r="434" spans="3:58" ht="30.75" thickBot="1" x14ac:dyDescent="0.3">
      <c r="C434" s="95" t="s">
        <v>308</v>
      </c>
      <c r="D434" s="95" t="s">
        <v>322</v>
      </c>
      <c r="E434" s="5" t="s">
        <v>85</v>
      </c>
      <c r="F434" s="5" t="s">
        <v>90</v>
      </c>
      <c r="G434" s="92" t="s">
        <v>75</v>
      </c>
      <c r="H434" s="93" t="s">
        <v>492</v>
      </c>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row>
    <row r="435" spans="3:58" ht="30.75" thickBot="1" x14ac:dyDescent="0.3">
      <c r="C435" s="95" t="s">
        <v>308</v>
      </c>
      <c r="D435" s="95" t="s">
        <v>322</v>
      </c>
      <c r="E435" s="5" t="s">
        <v>85</v>
      </c>
      <c r="F435" s="5" t="s">
        <v>91</v>
      </c>
      <c r="G435" s="92" t="s">
        <v>75</v>
      </c>
      <c r="H435" s="93" t="s">
        <v>495</v>
      </c>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row>
    <row r="436" spans="3:58" ht="45.75" thickBot="1" x14ac:dyDescent="0.3">
      <c r="C436" s="95" t="s">
        <v>308</v>
      </c>
      <c r="D436" s="95" t="s">
        <v>322</v>
      </c>
      <c r="E436" s="5" t="s">
        <v>92</v>
      </c>
      <c r="F436" s="5" t="s">
        <v>93</v>
      </c>
      <c r="G436" s="92" t="s">
        <v>75</v>
      </c>
      <c r="H436" s="93" t="s">
        <v>492</v>
      </c>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row>
    <row r="437" spans="3:58" ht="30.75" thickBot="1" x14ac:dyDescent="0.3">
      <c r="C437" s="95" t="s">
        <v>308</v>
      </c>
      <c r="D437" s="95" t="s">
        <v>322</v>
      </c>
      <c r="E437" s="5" t="s">
        <v>92</v>
      </c>
      <c r="F437" s="5" t="s">
        <v>94</v>
      </c>
      <c r="G437" s="92" t="s">
        <v>158</v>
      </c>
      <c r="H437" s="93"/>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row>
    <row r="438" spans="3:58" ht="15.75" thickBot="1" x14ac:dyDescent="0.3">
      <c r="C438" s="95" t="s">
        <v>308</v>
      </c>
      <c r="D438" s="95" t="s">
        <v>322</v>
      </c>
      <c r="E438" s="5" t="s">
        <v>92</v>
      </c>
      <c r="F438" s="5" t="s">
        <v>95</v>
      </c>
      <c r="G438" s="92" t="s">
        <v>75</v>
      </c>
      <c r="H438" s="93" t="s">
        <v>492</v>
      </c>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row>
    <row r="439" spans="3:58" ht="30.75" thickBot="1" x14ac:dyDescent="0.3">
      <c r="C439" s="95" t="s">
        <v>308</v>
      </c>
      <c r="D439" s="95" t="s">
        <v>322</v>
      </c>
      <c r="E439" s="5" t="s">
        <v>96</v>
      </c>
      <c r="F439" s="5" t="s">
        <v>97</v>
      </c>
      <c r="G439" s="92" t="s">
        <v>158</v>
      </c>
      <c r="H439" s="93" t="s">
        <v>496</v>
      </c>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row>
    <row r="440" spans="3:58" ht="30.75" thickBot="1" x14ac:dyDescent="0.3">
      <c r="C440" s="95" t="s">
        <v>308</v>
      </c>
      <c r="D440" s="95" t="s">
        <v>322</v>
      </c>
      <c r="E440" s="5" t="s">
        <v>96</v>
      </c>
      <c r="F440" s="5" t="s">
        <v>98</v>
      </c>
      <c r="G440" s="92" t="s">
        <v>158</v>
      </c>
      <c r="H440" s="93" t="s">
        <v>496</v>
      </c>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row>
    <row r="441" spans="3:58" ht="30.75" thickBot="1" x14ac:dyDescent="0.3">
      <c r="C441" s="95" t="s">
        <v>308</v>
      </c>
      <c r="D441" s="95" t="s">
        <v>322</v>
      </c>
      <c r="E441" s="5" t="s">
        <v>96</v>
      </c>
      <c r="F441" s="5" t="s">
        <v>99</v>
      </c>
      <c r="G441" s="92" t="s">
        <v>158</v>
      </c>
      <c r="H441" s="93" t="s">
        <v>496</v>
      </c>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row>
    <row r="442" spans="3:58" ht="30.75" thickBot="1" x14ac:dyDescent="0.3">
      <c r="C442" s="95" t="s">
        <v>308</v>
      </c>
      <c r="D442" s="95" t="s">
        <v>322</v>
      </c>
      <c r="E442" s="5" t="s">
        <v>100</v>
      </c>
      <c r="F442" s="5" t="s">
        <v>101</v>
      </c>
      <c r="G442" s="92" t="s">
        <v>75</v>
      </c>
      <c r="H442" s="93" t="s">
        <v>495</v>
      </c>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row>
    <row r="443" spans="3:58" ht="30.75" thickBot="1" x14ac:dyDescent="0.3">
      <c r="C443" s="95" t="s">
        <v>308</v>
      </c>
      <c r="D443" s="95" t="s">
        <v>322</v>
      </c>
      <c r="E443" s="5" t="s">
        <v>100</v>
      </c>
      <c r="F443" s="5" t="s">
        <v>102</v>
      </c>
      <c r="G443" s="92" t="s">
        <v>75</v>
      </c>
      <c r="H443" s="93" t="s">
        <v>495</v>
      </c>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row>
    <row r="444" spans="3:58" ht="30.75" thickBot="1" x14ac:dyDescent="0.3">
      <c r="C444" s="95" t="s">
        <v>308</v>
      </c>
      <c r="D444" s="95" t="s">
        <v>322</v>
      </c>
      <c r="E444" s="5" t="s">
        <v>100</v>
      </c>
      <c r="F444" s="5" t="s">
        <v>103</v>
      </c>
      <c r="G444" s="92" t="s">
        <v>75</v>
      </c>
      <c r="H444" s="93" t="s">
        <v>495</v>
      </c>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row>
    <row r="445" spans="3:58" ht="30.75" thickBot="1" x14ac:dyDescent="0.3">
      <c r="C445" s="88" t="s">
        <v>309</v>
      </c>
      <c r="D445" s="94">
        <v>2022</v>
      </c>
      <c r="E445" s="89" t="s">
        <v>73</v>
      </c>
      <c r="F445" s="89" t="s">
        <v>74</v>
      </c>
      <c r="G445" s="87" t="s">
        <v>158</v>
      </c>
      <c r="H445" s="87"/>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row>
    <row r="446" spans="3:58" ht="30.75" thickBot="1" x14ac:dyDescent="0.3">
      <c r="C446" s="88" t="s">
        <v>309</v>
      </c>
      <c r="D446" s="94">
        <v>2022</v>
      </c>
      <c r="E446" s="89" t="s">
        <v>73</v>
      </c>
      <c r="F446" s="89" t="s">
        <v>77</v>
      </c>
      <c r="G446" s="87" t="s">
        <v>158</v>
      </c>
      <c r="H446" s="87"/>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row>
    <row r="447" spans="3:58" ht="15.75" thickBot="1" x14ac:dyDescent="0.3">
      <c r="C447" s="88" t="s">
        <v>309</v>
      </c>
      <c r="D447" s="94">
        <v>2022</v>
      </c>
      <c r="E447" s="89" t="s">
        <v>78</v>
      </c>
      <c r="F447" s="89" t="s">
        <v>79</v>
      </c>
      <c r="G447" s="87" t="s">
        <v>75</v>
      </c>
      <c r="H447" s="87"/>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row>
    <row r="448" spans="3:58" ht="30.75" thickBot="1" x14ac:dyDescent="0.3">
      <c r="C448" s="88" t="s">
        <v>309</v>
      </c>
      <c r="D448" s="94">
        <v>2022</v>
      </c>
      <c r="E448" s="89" t="s">
        <v>78</v>
      </c>
      <c r="F448" s="89" t="s">
        <v>80</v>
      </c>
      <c r="G448" s="87" t="s">
        <v>75</v>
      </c>
      <c r="H448" s="90"/>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row>
    <row r="449" spans="3:58" ht="30.75" thickBot="1" x14ac:dyDescent="0.3">
      <c r="C449" s="88" t="s">
        <v>309</v>
      </c>
      <c r="D449" s="94">
        <v>2022</v>
      </c>
      <c r="E449" s="89" t="s">
        <v>78</v>
      </c>
      <c r="F449" s="89" t="s">
        <v>81</v>
      </c>
      <c r="G449" s="87" t="s">
        <v>75</v>
      </c>
      <c r="H449" s="90"/>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row>
    <row r="450" spans="3:58" ht="15.75" thickBot="1" x14ac:dyDescent="0.3">
      <c r="C450" s="88" t="s">
        <v>309</v>
      </c>
      <c r="D450" s="94">
        <v>2022</v>
      </c>
      <c r="E450" s="89" t="s">
        <v>78</v>
      </c>
      <c r="F450" s="89" t="s">
        <v>82</v>
      </c>
      <c r="G450" s="87" t="s">
        <v>75</v>
      </c>
      <c r="H450" s="90"/>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row>
    <row r="451" spans="3:58" ht="30.75" thickBot="1" x14ac:dyDescent="0.3">
      <c r="C451" s="88" t="s">
        <v>309</v>
      </c>
      <c r="D451" s="94">
        <v>2022</v>
      </c>
      <c r="E451" s="89" t="s">
        <v>78</v>
      </c>
      <c r="F451" s="89" t="s">
        <v>83</v>
      </c>
      <c r="G451" s="87" t="s">
        <v>75</v>
      </c>
      <c r="H451" s="90"/>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row>
    <row r="452" spans="3:58" ht="30.75" thickBot="1" x14ac:dyDescent="0.3">
      <c r="C452" s="88" t="s">
        <v>309</v>
      </c>
      <c r="D452" s="94">
        <v>2022</v>
      </c>
      <c r="E452" s="89" t="s">
        <v>78</v>
      </c>
      <c r="F452" s="89" t="s">
        <v>84</v>
      </c>
      <c r="G452" s="87" t="s">
        <v>75</v>
      </c>
      <c r="H452" s="90"/>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row>
    <row r="453" spans="3:58" ht="15.75" thickBot="1" x14ac:dyDescent="0.3">
      <c r="C453" s="88" t="s">
        <v>309</v>
      </c>
      <c r="D453" s="94">
        <v>2022</v>
      </c>
      <c r="E453" s="89" t="s">
        <v>85</v>
      </c>
      <c r="F453" s="89" t="s">
        <v>86</v>
      </c>
      <c r="G453" s="87" t="s">
        <v>158</v>
      </c>
      <c r="H453" s="90"/>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row>
    <row r="454" spans="3:58" ht="15.75" thickBot="1" x14ac:dyDescent="0.3">
      <c r="C454" s="88" t="s">
        <v>309</v>
      </c>
      <c r="D454" s="94">
        <v>2022</v>
      </c>
      <c r="E454" s="89" t="s">
        <v>85</v>
      </c>
      <c r="F454" s="89" t="s">
        <v>87</v>
      </c>
      <c r="G454" s="87" t="s">
        <v>158</v>
      </c>
      <c r="H454" s="90"/>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row>
    <row r="455" spans="3:58" ht="15.75" thickBot="1" x14ac:dyDescent="0.3">
      <c r="C455" s="88" t="s">
        <v>309</v>
      </c>
      <c r="D455" s="94">
        <v>2022</v>
      </c>
      <c r="E455" s="89" t="s">
        <v>85</v>
      </c>
      <c r="F455" s="89" t="s">
        <v>88</v>
      </c>
      <c r="G455" s="87" t="s">
        <v>158</v>
      </c>
      <c r="H455" s="90"/>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row>
    <row r="456" spans="3:58" ht="30.75" thickBot="1" x14ac:dyDescent="0.3">
      <c r="C456" s="88" t="s">
        <v>309</v>
      </c>
      <c r="D456" s="94">
        <v>2022</v>
      </c>
      <c r="E456" s="89" t="s">
        <v>85</v>
      </c>
      <c r="F456" s="89" t="s">
        <v>89</v>
      </c>
      <c r="G456" s="87" t="s">
        <v>75</v>
      </c>
      <c r="H456" s="90"/>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row>
    <row r="457" spans="3:58" ht="30.75" thickBot="1" x14ac:dyDescent="0.3">
      <c r="C457" s="88" t="s">
        <v>309</v>
      </c>
      <c r="D457" s="94">
        <v>2022</v>
      </c>
      <c r="E457" s="89" t="s">
        <v>85</v>
      </c>
      <c r="F457" s="89" t="s">
        <v>90</v>
      </c>
      <c r="G457" s="87" t="s">
        <v>158</v>
      </c>
      <c r="H457" s="90"/>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row>
    <row r="458" spans="3:58" ht="15.75" thickBot="1" x14ac:dyDescent="0.3">
      <c r="C458" s="88" t="s">
        <v>309</v>
      </c>
      <c r="D458" s="94">
        <v>2022</v>
      </c>
      <c r="E458" s="89" t="s">
        <v>85</v>
      </c>
      <c r="F458" s="89" t="s">
        <v>91</v>
      </c>
      <c r="G458" s="87" t="s">
        <v>75</v>
      </c>
      <c r="H458" s="90"/>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row>
    <row r="459" spans="3:58" ht="45.75" thickBot="1" x14ac:dyDescent="0.3">
      <c r="C459" s="88" t="s">
        <v>309</v>
      </c>
      <c r="D459" s="94">
        <v>2022</v>
      </c>
      <c r="E459" s="89" t="s">
        <v>92</v>
      </c>
      <c r="F459" s="89" t="s">
        <v>93</v>
      </c>
      <c r="G459" s="87" t="s">
        <v>158</v>
      </c>
      <c r="H459" s="90"/>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row>
    <row r="460" spans="3:58" ht="30.75" thickBot="1" x14ac:dyDescent="0.3">
      <c r="C460" s="88" t="s">
        <v>309</v>
      </c>
      <c r="D460" s="94">
        <v>2022</v>
      </c>
      <c r="E460" s="89" t="s">
        <v>92</v>
      </c>
      <c r="F460" s="89" t="s">
        <v>94</v>
      </c>
      <c r="G460" s="87" t="s">
        <v>158</v>
      </c>
      <c r="H460" s="90"/>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row>
    <row r="461" spans="3:58" ht="15.75" thickBot="1" x14ac:dyDescent="0.3">
      <c r="C461" s="88" t="s">
        <v>309</v>
      </c>
      <c r="D461" s="94">
        <v>2022</v>
      </c>
      <c r="E461" s="89" t="s">
        <v>92</v>
      </c>
      <c r="F461" s="89" t="s">
        <v>95</v>
      </c>
      <c r="G461" s="87" t="s">
        <v>158</v>
      </c>
      <c r="H461" s="90"/>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row>
    <row r="462" spans="3:58" ht="30.75" thickBot="1" x14ac:dyDescent="0.3">
      <c r="C462" s="88" t="s">
        <v>309</v>
      </c>
      <c r="D462" s="94">
        <v>2022</v>
      </c>
      <c r="E462" s="89" t="s">
        <v>96</v>
      </c>
      <c r="F462" s="89" t="s">
        <v>97</v>
      </c>
      <c r="G462" s="87" t="s">
        <v>158</v>
      </c>
      <c r="H462" s="90"/>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row>
    <row r="463" spans="3:58" ht="30.75" thickBot="1" x14ac:dyDescent="0.3">
      <c r="C463" s="88" t="s">
        <v>309</v>
      </c>
      <c r="D463" s="94">
        <v>2022</v>
      </c>
      <c r="E463" s="89" t="s">
        <v>96</v>
      </c>
      <c r="F463" s="89" t="s">
        <v>98</v>
      </c>
      <c r="G463" s="87" t="s">
        <v>158</v>
      </c>
      <c r="H463" s="90"/>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row>
    <row r="464" spans="3:58" ht="30.75" thickBot="1" x14ac:dyDescent="0.3">
      <c r="C464" s="88" t="s">
        <v>309</v>
      </c>
      <c r="D464" s="94">
        <v>2022</v>
      </c>
      <c r="E464" s="89" t="s">
        <v>96</v>
      </c>
      <c r="F464" s="89" t="s">
        <v>99</v>
      </c>
      <c r="G464" s="87" t="s">
        <v>158</v>
      </c>
      <c r="H464" s="90"/>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row>
    <row r="465" spans="3:58" ht="30.75" thickBot="1" x14ac:dyDescent="0.3">
      <c r="C465" s="88" t="s">
        <v>309</v>
      </c>
      <c r="D465" s="94">
        <v>2022</v>
      </c>
      <c r="E465" s="89" t="s">
        <v>100</v>
      </c>
      <c r="F465" s="89" t="s">
        <v>101</v>
      </c>
      <c r="G465" s="87" t="s">
        <v>75</v>
      </c>
      <c r="H465" s="90"/>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row>
    <row r="466" spans="3:58" ht="15.75" thickBot="1" x14ac:dyDescent="0.3">
      <c r="C466" s="88" t="s">
        <v>309</v>
      </c>
      <c r="D466" s="94">
        <v>2022</v>
      </c>
      <c r="E466" s="89" t="s">
        <v>100</v>
      </c>
      <c r="F466" s="89" t="s">
        <v>102</v>
      </c>
      <c r="G466" s="87" t="s">
        <v>75</v>
      </c>
      <c r="H466" s="90"/>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row>
    <row r="467" spans="3:58" ht="15.75" thickBot="1" x14ac:dyDescent="0.3">
      <c r="C467" s="88" t="s">
        <v>309</v>
      </c>
      <c r="D467" s="94">
        <v>2022</v>
      </c>
      <c r="E467" s="89" t="s">
        <v>100</v>
      </c>
      <c r="F467" s="89" t="s">
        <v>103</v>
      </c>
      <c r="G467" s="87" t="s">
        <v>75</v>
      </c>
      <c r="H467" s="90"/>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row>
    <row r="468" spans="3:58" ht="30.75" thickBot="1" x14ac:dyDescent="0.3">
      <c r="C468" s="95" t="s">
        <v>310</v>
      </c>
      <c r="D468" s="96">
        <v>2022</v>
      </c>
      <c r="E468" s="5" t="s">
        <v>73</v>
      </c>
      <c r="F468" s="5" t="s">
        <v>74</v>
      </c>
      <c r="G468" s="92" t="s">
        <v>158</v>
      </c>
      <c r="H468" s="9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row>
    <row r="469" spans="3:58" ht="30.75" thickBot="1" x14ac:dyDescent="0.3">
      <c r="C469" s="95" t="s">
        <v>310</v>
      </c>
      <c r="D469" s="96">
        <v>2022</v>
      </c>
      <c r="E469" s="5" t="s">
        <v>73</v>
      </c>
      <c r="F469" s="5" t="s">
        <v>77</v>
      </c>
      <c r="G469" s="92" t="s">
        <v>158</v>
      </c>
      <c r="H469" s="9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row>
    <row r="470" spans="3:58" ht="15.75" thickBot="1" x14ac:dyDescent="0.3">
      <c r="C470" s="95" t="s">
        <v>310</v>
      </c>
      <c r="D470" s="96">
        <v>2022</v>
      </c>
      <c r="E470" s="5" t="s">
        <v>78</v>
      </c>
      <c r="F470" s="5" t="s">
        <v>79</v>
      </c>
      <c r="G470" s="92" t="s">
        <v>75</v>
      </c>
      <c r="H470" s="9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row>
    <row r="471" spans="3:58" ht="30.75" thickBot="1" x14ac:dyDescent="0.3">
      <c r="C471" s="95" t="s">
        <v>310</v>
      </c>
      <c r="D471" s="96">
        <v>2022</v>
      </c>
      <c r="E471" s="5" t="s">
        <v>78</v>
      </c>
      <c r="F471" s="5" t="s">
        <v>80</v>
      </c>
      <c r="G471" s="92" t="s">
        <v>75</v>
      </c>
      <c r="H471" s="93"/>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row>
    <row r="472" spans="3:58" ht="30.75" thickBot="1" x14ac:dyDescent="0.3">
      <c r="C472" s="95" t="s">
        <v>310</v>
      </c>
      <c r="D472" s="96">
        <v>2022</v>
      </c>
      <c r="E472" s="5" t="s">
        <v>78</v>
      </c>
      <c r="F472" s="5" t="s">
        <v>81</v>
      </c>
      <c r="G472" s="92" t="s">
        <v>158</v>
      </c>
      <c r="H472" s="93"/>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row>
    <row r="473" spans="3:58" ht="15.75" thickBot="1" x14ac:dyDescent="0.3">
      <c r="C473" s="95" t="s">
        <v>310</v>
      </c>
      <c r="D473" s="96">
        <v>2022</v>
      </c>
      <c r="E473" s="5" t="s">
        <v>78</v>
      </c>
      <c r="F473" s="5" t="s">
        <v>82</v>
      </c>
      <c r="G473" s="92" t="s">
        <v>75</v>
      </c>
      <c r="H473" s="93"/>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row>
    <row r="474" spans="3:58" ht="30.75" thickBot="1" x14ac:dyDescent="0.3">
      <c r="C474" s="95" t="s">
        <v>310</v>
      </c>
      <c r="D474" s="96">
        <v>2022</v>
      </c>
      <c r="E474" s="5" t="s">
        <v>78</v>
      </c>
      <c r="F474" s="5" t="s">
        <v>83</v>
      </c>
      <c r="G474" s="92" t="s">
        <v>75</v>
      </c>
      <c r="H474" s="93"/>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row>
    <row r="475" spans="3:58" ht="30.75" thickBot="1" x14ac:dyDescent="0.3">
      <c r="C475" s="95" t="s">
        <v>310</v>
      </c>
      <c r="D475" s="96">
        <v>2022</v>
      </c>
      <c r="E475" s="5" t="s">
        <v>78</v>
      </c>
      <c r="F475" s="5" t="s">
        <v>84</v>
      </c>
      <c r="G475" s="92" t="s">
        <v>75</v>
      </c>
      <c r="H475" s="93"/>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row>
    <row r="476" spans="3:58" ht="15.75" thickBot="1" x14ac:dyDescent="0.3">
      <c r="C476" s="95" t="s">
        <v>310</v>
      </c>
      <c r="D476" s="96">
        <v>2022</v>
      </c>
      <c r="E476" s="5" t="s">
        <v>85</v>
      </c>
      <c r="F476" s="5" t="s">
        <v>86</v>
      </c>
      <c r="G476" s="92" t="s">
        <v>158</v>
      </c>
      <c r="H476" s="93"/>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row>
    <row r="477" spans="3:58" ht="15.75" thickBot="1" x14ac:dyDescent="0.3">
      <c r="C477" s="95" t="s">
        <v>310</v>
      </c>
      <c r="D477" s="96">
        <v>2022</v>
      </c>
      <c r="E477" s="5" t="s">
        <v>85</v>
      </c>
      <c r="F477" s="5" t="s">
        <v>87</v>
      </c>
      <c r="G477" s="92" t="s">
        <v>75</v>
      </c>
      <c r="H477" s="93"/>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row>
    <row r="478" spans="3:58" ht="15.75" thickBot="1" x14ac:dyDescent="0.3">
      <c r="C478" s="95" t="s">
        <v>310</v>
      </c>
      <c r="D478" s="96">
        <v>2022</v>
      </c>
      <c r="E478" s="5" t="s">
        <v>85</v>
      </c>
      <c r="F478" s="5" t="s">
        <v>88</v>
      </c>
      <c r="G478" s="92" t="s">
        <v>158</v>
      </c>
      <c r="H478" s="93"/>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row>
    <row r="479" spans="3:58" ht="30.75" thickBot="1" x14ac:dyDescent="0.3">
      <c r="C479" s="95" t="s">
        <v>310</v>
      </c>
      <c r="D479" s="96">
        <v>2022</v>
      </c>
      <c r="E479" s="5" t="s">
        <v>85</v>
      </c>
      <c r="F479" s="5" t="s">
        <v>89</v>
      </c>
      <c r="G479" s="92" t="s">
        <v>158</v>
      </c>
      <c r="H479" s="93"/>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row>
    <row r="480" spans="3:58" ht="30.75" thickBot="1" x14ac:dyDescent="0.3">
      <c r="C480" s="95" t="s">
        <v>310</v>
      </c>
      <c r="D480" s="96">
        <v>2022</v>
      </c>
      <c r="E480" s="5" t="s">
        <v>85</v>
      </c>
      <c r="F480" s="5" t="s">
        <v>90</v>
      </c>
      <c r="G480" s="92" t="s">
        <v>158</v>
      </c>
      <c r="H480" s="93"/>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row>
    <row r="481" spans="3:58" ht="15.75" thickBot="1" x14ac:dyDescent="0.3">
      <c r="C481" s="95" t="s">
        <v>310</v>
      </c>
      <c r="D481" s="96">
        <v>2022</v>
      </c>
      <c r="E481" s="5" t="s">
        <v>85</v>
      </c>
      <c r="F481" s="5" t="s">
        <v>91</v>
      </c>
      <c r="G481" s="92" t="s">
        <v>75</v>
      </c>
      <c r="H481" s="93"/>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row>
    <row r="482" spans="3:58" ht="45.75" thickBot="1" x14ac:dyDescent="0.3">
      <c r="C482" s="95" t="s">
        <v>310</v>
      </c>
      <c r="D482" s="96">
        <v>2022</v>
      </c>
      <c r="E482" s="5" t="s">
        <v>92</v>
      </c>
      <c r="F482" s="5" t="s">
        <v>93</v>
      </c>
      <c r="G482" s="92" t="s">
        <v>158</v>
      </c>
      <c r="H482" s="93"/>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row>
    <row r="483" spans="3:58" ht="30.75" thickBot="1" x14ac:dyDescent="0.3">
      <c r="C483" s="95" t="s">
        <v>310</v>
      </c>
      <c r="D483" s="96">
        <v>2022</v>
      </c>
      <c r="E483" s="5" t="s">
        <v>92</v>
      </c>
      <c r="F483" s="5" t="s">
        <v>94</v>
      </c>
      <c r="G483" s="92" t="s">
        <v>158</v>
      </c>
      <c r="H483" s="93"/>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row>
    <row r="484" spans="3:58" ht="15.75" thickBot="1" x14ac:dyDescent="0.3">
      <c r="C484" s="95" t="s">
        <v>310</v>
      </c>
      <c r="D484" s="96">
        <v>2022</v>
      </c>
      <c r="E484" s="5" t="s">
        <v>92</v>
      </c>
      <c r="F484" s="5" t="s">
        <v>95</v>
      </c>
      <c r="G484" s="92" t="s">
        <v>75</v>
      </c>
      <c r="H484" s="93"/>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row>
    <row r="485" spans="3:58" ht="30.75" thickBot="1" x14ac:dyDescent="0.3">
      <c r="C485" s="95" t="s">
        <v>310</v>
      </c>
      <c r="D485" s="96">
        <v>2022</v>
      </c>
      <c r="E485" s="5" t="s">
        <v>96</v>
      </c>
      <c r="F485" s="5" t="s">
        <v>97</v>
      </c>
      <c r="G485" s="92" t="s">
        <v>158</v>
      </c>
      <c r="H485" s="93"/>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row>
    <row r="486" spans="3:58" ht="30.75" thickBot="1" x14ac:dyDescent="0.3">
      <c r="C486" s="95" t="s">
        <v>310</v>
      </c>
      <c r="D486" s="96">
        <v>2022</v>
      </c>
      <c r="E486" s="5" t="s">
        <v>96</v>
      </c>
      <c r="F486" s="5" t="s">
        <v>98</v>
      </c>
      <c r="G486" s="92" t="s">
        <v>158</v>
      </c>
      <c r="H486" s="93"/>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row>
    <row r="487" spans="3:58" ht="30.75" thickBot="1" x14ac:dyDescent="0.3">
      <c r="C487" s="95" t="s">
        <v>310</v>
      </c>
      <c r="D487" s="96">
        <v>2022</v>
      </c>
      <c r="E487" s="5" t="s">
        <v>96</v>
      </c>
      <c r="F487" s="5" t="s">
        <v>99</v>
      </c>
      <c r="G487" s="92" t="s">
        <v>75</v>
      </c>
      <c r="H487" s="93"/>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row>
    <row r="488" spans="3:58" ht="30.75" thickBot="1" x14ac:dyDescent="0.3">
      <c r="C488" s="95" t="s">
        <v>310</v>
      </c>
      <c r="D488" s="96">
        <v>2022</v>
      </c>
      <c r="E488" s="5" t="s">
        <v>100</v>
      </c>
      <c r="F488" s="5" t="s">
        <v>101</v>
      </c>
      <c r="G488" s="92" t="s">
        <v>75</v>
      </c>
      <c r="H488" s="93"/>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row>
    <row r="489" spans="3:58" ht="15.75" thickBot="1" x14ac:dyDescent="0.3">
      <c r="C489" s="95" t="s">
        <v>310</v>
      </c>
      <c r="D489" s="96">
        <v>2022</v>
      </c>
      <c r="E489" s="5" t="s">
        <v>100</v>
      </c>
      <c r="F489" s="5" t="s">
        <v>102</v>
      </c>
      <c r="G489" s="92" t="s">
        <v>75</v>
      </c>
      <c r="H489" s="93"/>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row>
    <row r="490" spans="3:58" ht="15.75" thickBot="1" x14ac:dyDescent="0.3">
      <c r="C490" s="95" t="s">
        <v>310</v>
      </c>
      <c r="D490" s="96">
        <v>2022</v>
      </c>
      <c r="E490" s="5" t="s">
        <v>100</v>
      </c>
      <c r="F490" s="5" t="s">
        <v>103</v>
      </c>
      <c r="G490" s="92" t="s">
        <v>75</v>
      </c>
      <c r="H490" s="93"/>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row>
    <row r="491" spans="3:58" ht="30.75" thickBot="1" x14ac:dyDescent="0.3">
      <c r="C491" s="95" t="s">
        <v>311</v>
      </c>
      <c r="D491" s="95" t="s">
        <v>322</v>
      </c>
      <c r="E491" s="5" t="s">
        <v>73</v>
      </c>
      <c r="F491" s="5" t="s">
        <v>74</v>
      </c>
      <c r="G491" s="92" t="s">
        <v>158</v>
      </c>
      <c r="H491" s="9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row>
    <row r="492" spans="3:58" ht="30.75" thickBot="1" x14ac:dyDescent="0.3">
      <c r="C492" s="95" t="s">
        <v>311</v>
      </c>
      <c r="D492" s="95" t="s">
        <v>322</v>
      </c>
      <c r="E492" s="5" t="s">
        <v>73</v>
      </c>
      <c r="F492" s="5" t="s">
        <v>77</v>
      </c>
      <c r="G492" s="92" t="s">
        <v>158</v>
      </c>
      <c r="H492" s="9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row>
    <row r="493" spans="3:58" ht="15.75" thickBot="1" x14ac:dyDescent="0.3">
      <c r="C493" s="95" t="s">
        <v>311</v>
      </c>
      <c r="D493" s="95" t="s">
        <v>322</v>
      </c>
      <c r="E493" s="5" t="s">
        <v>78</v>
      </c>
      <c r="F493" s="5" t="s">
        <v>79</v>
      </c>
      <c r="G493" s="92" t="s">
        <v>158</v>
      </c>
      <c r="H493" s="9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row>
    <row r="494" spans="3:58" ht="30.75" thickBot="1" x14ac:dyDescent="0.3">
      <c r="C494" s="95" t="s">
        <v>311</v>
      </c>
      <c r="D494" s="95" t="s">
        <v>322</v>
      </c>
      <c r="E494" s="5" t="s">
        <v>78</v>
      </c>
      <c r="F494" s="5" t="s">
        <v>80</v>
      </c>
      <c r="G494" s="92" t="s">
        <v>158</v>
      </c>
      <c r="H494" s="93"/>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row>
    <row r="495" spans="3:58" ht="30.75" thickBot="1" x14ac:dyDescent="0.3">
      <c r="C495" s="95" t="s">
        <v>311</v>
      </c>
      <c r="D495" s="95" t="s">
        <v>322</v>
      </c>
      <c r="E495" s="5" t="s">
        <v>78</v>
      </c>
      <c r="F495" s="5" t="s">
        <v>81</v>
      </c>
      <c r="G495" s="92" t="s">
        <v>75</v>
      </c>
      <c r="H495" s="93" t="s">
        <v>497</v>
      </c>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row>
    <row r="496" spans="3:58" ht="15.75" thickBot="1" x14ac:dyDescent="0.3">
      <c r="C496" s="95" t="s">
        <v>311</v>
      </c>
      <c r="D496" s="95" t="s">
        <v>322</v>
      </c>
      <c r="E496" s="5" t="s">
        <v>78</v>
      </c>
      <c r="F496" s="5" t="s">
        <v>82</v>
      </c>
      <c r="G496" s="92" t="s">
        <v>75</v>
      </c>
      <c r="H496" s="93" t="s">
        <v>498</v>
      </c>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row>
    <row r="497" spans="3:58" ht="30.75" thickBot="1" x14ac:dyDescent="0.3">
      <c r="C497" s="95" t="s">
        <v>311</v>
      </c>
      <c r="D497" s="95" t="s">
        <v>322</v>
      </c>
      <c r="E497" s="5" t="s">
        <v>78</v>
      </c>
      <c r="F497" s="5" t="s">
        <v>83</v>
      </c>
      <c r="G497" s="92" t="s">
        <v>75</v>
      </c>
      <c r="H497" s="93" t="s">
        <v>499</v>
      </c>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row>
    <row r="498" spans="3:58" ht="30.75" thickBot="1" x14ac:dyDescent="0.3">
      <c r="C498" s="95" t="s">
        <v>311</v>
      </c>
      <c r="D498" s="95" t="s">
        <v>322</v>
      </c>
      <c r="E498" s="5" t="s">
        <v>78</v>
      </c>
      <c r="F498" s="5" t="s">
        <v>84</v>
      </c>
      <c r="G498" s="92" t="s">
        <v>75</v>
      </c>
      <c r="H498" s="93" t="s">
        <v>619</v>
      </c>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row>
    <row r="499" spans="3:58" ht="15.75" thickBot="1" x14ac:dyDescent="0.3">
      <c r="C499" s="95" t="s">
        <v>311</v>
      </c>
      <c r="D499" s="95" t="s">
        <v>322</v>
      </c>
      <c r="E499" s="5" t="s">
        <v>85</v>
      </c>
      <c r="F499" s="5" t="s">
        <v>86</v>
      </c>
      <c r="G499" s="92" t="s">
        <v>158</v>
      </c>
      <c r="H499" s="93"/>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row>
    <row r="500" spans="3:58" ht="15.75" thickBot="1" x14ac:dyDescent="0.3">
      <c r="C500" s="95" t="s">
        <v>311</v>
      </c>
      <c r="D500" s="95" t="s">
        <v>322</v>
      </c>
      <c r="E500" s="5" t="s">
        <v>85</v>
      </c>
      <c r="F500" s="5" t="s">
        <v>87</v>
      </c>
      <c r="G500" s="92" t="s">
        <v>158</v>
      </c>
      <c r="H500" s="93"/>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row>
    <row r="501" spans="3:58" ht="15.75" thickBot="1" x14ac:dyDescent="0.3">
      <c r="C501" s="95" t="s">
        <v>311</v>
      </c>
      <c r="D501" s="95" t="s">
        <v>322</v>
      </c>
      <c r="E501" s="5" t="s">
        <v>85</v>
      </c>
      <c r="F501" s="5" t="s">
        <v>88</v>
      </c>
      <c r="G501" s="92" t="s">
        <v>158</v>
      </c>
      <c r="H501" s="93"/>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row>
    <row r="502" spans="3:58" ht="30.75" thickBot="1" x14ac:dyDescent="0.3">
      <c r="C502" s="95" t="s">
        <v>311</v>
      </c>
      <c r="D502" s="95" t="s">
        <v>322</v>
      </c>
      <c r="E502" s="5" t="s">
        <v>85</v>
      </c>
      <c r="F502" s="5" t="s">
        <v>89</v>
      </c>
      <c r="G502" s="92" t="s">
        <v>158</v>
      </c>
      <c r="H502" s="93"/>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row>
    <row r="503" spans="3:58" ht="30.75" thickBot="1" x14ac:dyDescent="0.3">
      <c r="C503" s="95" t="s">
        <v>311</v>
      </c>
      <c r="D503" s="95" t="s">
        <v>322</v>
      </c>
      <c r="E503" s="5" t="s">
        <v>85</v>
      </c>
      <c r="F503" s="5" t="s">
        <v>90</v>
      </c>
      <c r="G503" s="92" t="s">
        <v>75</v>
      </c>
      <c r="H503" s="93" t="s">
        <v>497</v>
      </c>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row>
    <row r="504" spans="3:58" ht="15.75" thickBot="1" x14ac:dyDescent="0.3">
      <c r="C504" s="95" t="s">
        <v>311</v>
      </c>
      <c r="D504" s="95" t="s">
        <v>322</v>
      </c>
      <c r="E504" s="5" t="s">
        <v>85</v>
      </c>
      <c r="F504" s="5" t="s">
        <v>91</v>
      </c>
      <c r="G504" s="92" t="s">
        <v>158</v>
      </c>
      <c r="H504" s="93"/>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row>
    <row r="505" spans="3:58" ht="45.75" thickBot="1" x14ac:dyDescent="0.3">
      <c r="C505" s="95" t="s">
        <v>311</v>
      </c>
      <c r="D505" s="95" t="s">
        <v>322</v>
      </c>
      <c r="E505" s="5" t="s">
        <v>92</v>
      </c>
      <c r="F505" s="5" t="s">
        <v>93</v>
      </c>
      <c r="G505" s="92" t="s">
        <v>158</v>
      </c>
      <c r="H505" s="93"/>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row>
    <row r="506" spans="3:58" ht="30.75" thickBot="1" x14ac:dyDescent="0.3">
      <c r="C506" s="95" t="s">
        <v>311</v>
      </c>
      <c r="D506" s="95" t="s">
        <v>322</v>
      </c>
      <c r="E506" s="5" t="s">
        <v>92</v>
      </c>
      <c r="F506" s="5" t="s">
        <v>94</v>
      </c>
      <c r="G506" s="92" t="s">
        <v>158</v>
      </c>
      <c r="H506" s="93"/>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row>
    <row r="507" spans="3:58" ht="15.75" thickBot="1" x14ac:dyDescent="0.3">
      <c r="C507" s="95" t="s">
        <v>311</v>
      </c>
      <c r="D507" s="95" t="s">
        <v>322</v>
      </c>
      <c r="E507" s="5" t="s">
        <v>92</v>
      </c>
      <c r="F507" s="5" t="s">
        <v>95</v>
      </c>
      <c r="G507" s="92" t="s">
        <v>75</v>
      </c>
      <c r="H507" s="93" t="s">
        <v>500</v>
      </c>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row>
    <row r="508" spans="3:58" ht="30.75" thickBot="1" x14ac:dyDescent="0.3">
      <c r="C508" s="95" t="s">
        <v>311</v>
      </c>
      <c r="D508" s="95" t="s">
        <v>322</v>
      </c>
      <c r="E508" s="5" t="s">
        <v>96</v>
      </c>
      <c r="F508" s="5" t="s">
        <v>97</v>
      </c>
      <c r="G508" s="92" t="s">
        <v>158</v>
      </c>
      <c r="H508" s="93"/>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row>
    <row r="509" spans="3:58" ht="30.75" thickBot="1" x14ac:dyDescent="0.3">
      <c r="C509" s="95" t="s">
        <v>311</v>
      </c>
      <c r="D509" s="95" t="s">
        <v>322</v>
      </c>
      <c r="E509" s="5" t="s">
        <v>96</v>
      </c>
      <c r="F509" s="5" t="s">
        <v>98</v>
      </c>
      <c r="G509" s="92" t="s">
        <v>158</v>
      </c>
      <c r="H509" s="93"/>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row>
    <row r="510" spans="3:58" ht="30.75" thickBot="1" x14ac:dyDescent="0.3">
      <c r="C510" s="95" t="s">
        <v>311</v>
      </c>
      <c r="D510" s="95" t="s">
        <v>322</v>
      </c>
      <c r="E510" s="5" t="s">
        <v>96</v>
      </c>
      <c r="F510" s="5" t="s">
        <v>99</v>
      </c>
      <c r="G510" s="92" t="s">
        <v>158</v>
      </c>
      <c r="H510" s="93"/>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row>
    <row r="511" spans="3:58" ht="30.75" thickBot="1" x14ac:dyDescent="0.3">
      <c r="C511" s="95" t="s">
        <v>311</v>
      </c>
      <c r="D511" s="95" t="s">
        <v>322</v>
      </c>
      <c r="E511" s="5" t="s">
        <v>100</v>
      </c>
      <c r="F511" s="5" t="s">
        <v>101</v>
      </c>
      <c r="G511" s="92" t="s">
        <v>75</v>
      </c>
      <c r="H511" s="93" t="s">
        <v>501</v>
      </c>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row>
    <row r="512" spans="3:58" ht="15.75" thickBot="1" x14ac:dyDescent="0.3">
      <c r="C512" s="95" t="s">
        <v>311</v>
      </c>
      <c r="D512" s="95" t="s">
        <v>322</v>
      </c>
      <c r="E512" s="5" t="s">
        <v>100</v>
      </c>
      <c r="F512" s="5" t="s">
        <v>102</v>
      </c>
      <c r="G512" s="92" t="s">
        <v>75</v>
      </c>
      <c r="H512" s="93" t="s">
        <v>620</v>
      </c>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row>
    <row r="513" spans="3:58" ht="15.75" thickBot="1" x14ac:dyDescent="0.3">
      <c r="C513" s="95" t="s">
        <v>311</v>
      </c>
      <c r="D513" s="95" t="s">
        <v>322</v>
      </c>
      <c r="E513" s="5" t="s">
        <v>100</v>
      </c>
      <c r="F513" s="5" t="s">
        <v>103</v>
      </c>
      <c r="G513" s="92" t="s">
        <v>158</v>
      </c>
      <c r="H513" s="93"/>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row>
    <row r="514" spans="3:58" ht="30.75" thickBot="1" x14ac:dyDescent="0.3">
      <c r="C514" s="88" t="s">
        <v>312</v>
      </c>
      <c r="D514" s="94">
        <v>2022</v>
      </c>
      <c r="E514" s="89" t="s">
        <v>73</v>
      </c>
      <c r="F514" s="89" t="s">
        <v>74</v>
      </c>
      <c r="G514" s="87" t="s">
        <v>75</v>
      </c>
      <c r="H514" s="87" t="s">
        <v>503</v>
      </c>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row>
    <row r="515" spans="3:58" ht="30.75" thickBot="1" x14ac:dyDescent="0.3">
      <c r="C515" s="88" t="s">
        <v>312</v>
      </c>
      <c r="D515" s="94">
        <v>2022</v>
      </c>
      <c r="E515" s="89" t="s">
        <v>73</v>
      </c>
      <c r="F515" s="89" t="s">
        <v>77</v>
      </c>
      <c r="G515" s="87" t="s">
        <v>158</v>
      </c>
      <c r="H515" s="87"/>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row>
    <row r="516" spans="3:58" ht="30.75" thickBot="1" x14ac:dyDescent="0.3">
      <c r="C516" s="88" t="s">
        <v>312</v>
      </c>
      <c r="D516" s="94">
        <v>2022</v>
      </c>
      <c r="E516" s="89" t="s">
        <v>78</v>
      </c>
      <c r="F516" s="89" t="s">
        <v>79</v>
      </c>
      <c r="G516" s="87" t="s">
        <v>75</v>
      </c>
      <c r="H516" s="87" t="s">
        <v>503</v>
      </c>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row>
    <row r="517" spans="3:58" ht="30.75" thickBot="1" x14ac:dyDescent="0.3">
      <c r="C517" s="88" t="s">
        <v>312</v>
      </c>
      <c r="D517" s="94">
        <v>2022</v>
      </c>
      <c r="E517" s="89" t="s">
        <v>78</v>
      </c>
      <c r="F517" s="89" t="s">
        <v>80</v>
      </c>
      <c r="G517" s="87" t="s">
        <v>75</v>
      </c>
      <c r="H517" s="90" t="s">
        <v>503</v>
      </c>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row>
    <row r="518" spans="3:58" ht="30.75" thickBot="1" x14ac:dyDescent="0.3">
      <c r="C518" s="88" t="s">
        <v>312</v>
      </c>
      <c r="D518" s="94">
        <v>2022</v>
      </c>
      <c r="E518" s="89" t="s">
        <v>78</v>
      </c>
      <c r="F518" s="89" t="s">
        <v>81</v>
      </c>
      <c r="G518" s="87" t="s">
        <v>158</v>
      </c>
      <c r="H518" s="90"/>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row>
    <row r="519" spans="3:58" ht="15.75" thickBot="1" x14ac:dyDescent="0.3">
      <c r="C519" s="88" t="s">
        <v>312</v>
      </c>
      <c r="D519" s="94">
        <v>2022</v>
      </c>
      <c r="E519" s="89" t="s">
        <v>78</v>
      </c>
      <c r="F519" s="89" t="s">
        <v>82</v>
      </c>
      <c r="G519" s="87" t="s">
        <v>158</v>
      </c>
      <c r="H519" s="90"/>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row>
    <row r="520" spans="3:58" ht="30.75" thickBot="1" x14ac:dyDescent="0.3">
      <c r="C520" s="88" t="s">
        <v>312</v>
      </c>
      <c r="D520" s="94">
        <v>2022</v>
      </c>
      <c r="E520" s="89" t="s">
        <v>78</v>
      </c>
      <c r="F520" s="89" t="s">
        <v>83</v>
      </c>
      <c r="G520" s="87" t="s">
        <v>75</v>
      </c>
      <c r="H520" s="90" t="s">
        <v>504</v>
      </c>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row>
    <row r="521" spans="3:58" ht="30.75" thickBot="1" x14ac:dyDescent="0.3">
      <c r="C521" s="88" t="s">
        <v>312</v>
      </c>
      <c r="D521" s="94">
        <v>2022</v>
      </c>
      <c r="E521" s="89" t="s">
        <v>78</v>
      </c>
      <c r="F521" s="89" t="s">
        <v>84</v>
      </c>
      <c r="G521" s="87" t="s">
        <v>158</v>
      </c>
      <c r="H521" s="90"/>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row>
    <row r="522" spans="3:58" ht="15.75" thickBot="1" x14ac:dyDescent="0.3">
      <c r="C522" s="88" t="s">
        <v>312</v>
      </c>
      <c r="D522" s="94">
        <v>2022</v>
      </c>
      <c r="E522" s="89" t="s">
        <v>85</v>
      </c>
      <c r="F522" s="89" t="s">
        <v>86</v>
      </c>
      <c r="G522" s="87" t="s">
        <v>158</v>
      </c>
      <c r="H522" s="90"/>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row>
    <row r="523" spans="3:58" ht="15.75" thickBot="1" x14ac:dyDescent="0.3">
      <c r="C523" s="88" t="s">
        <v>312</v>
      </c>
      <c r="D523" s="94">
        <v>2022</v>
      </c>
      <c r="E523" s="89" t="s">
        <v>85</v>
      </c>
      <c r="F523" s="89" t="s">
        <v>87</v>
      </c>
      <c r="G523" s="87" t="s">
        <v>158</v>
      </c>
      <c r="H523" s="90"/>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row>
    <row r="524" spans="3:58" ht="15.75" thickBot="1" x14ac:dyDescent="0.3">
      <c r="C524" s="88" t="s">
        <v>312</v>
      </c>
      <c r="D524" s="94">
        <v>2022</v>
      </c>
      <c r="E524" s="89" t="s">
        <v>85</v>
      </c>
      <c r="F524" s="89" t="s">
        <v>88</v>
      </c>
      <c r="G524" s="87" t="s">
        <v>75</v>
      </c>
      <c r="H524" s="90" t="s">
        <v>621</v>
      </c>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row>
    <row r="525" spans="3:58" ht="30.75" thickBot="1" x14ac:dyDescent="0.3">
      <c r="C525" s="88" t="s">
        <v>312</v>
      </c>
      <c r="D525" s="94">
        <v>2022</v>
      </c>
      <c r="E525" s="89" t="s">
        <v>85</v>
      </c>
      <c r="F525" s="89" t="s">
        <v>89</v>
      </c>
      <c r="G525" s="87" t="s">
        <v>158</v>
      </c>
      <c r="H525" s="90"/>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row>
    <row r="526" spans="3:58" ht="30.75" thickBot="1" x14ac:dyDescent="0.3">
      <c r="C526" s="88" t="s">
        <v>312</v>
      </c>
      <c r="D526" s="94">
        <v>2022</v>
      </c>
      <c r="E526" s="89" t="s">
        <v>85</v>
      </c>
      <c r="F526" s="89" t="s">
        <v>90</v>
      </c>
      <c r="G526" s="87" t="s">
        <v>75</v>
      </c>
      <c r="H526" s="90" t="s">
        <v>504</v>
      </c>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row>
    <row r="527" spans="3:58" ht="15.75" thickBot="1" x14ac:dyDescent="0.3">
      <c r="C527" s="88" t="s">
        <v>312</v>
      </c>
      <c r="D527" s="94">
        <v>2022</v>
      </c>
      <c r="E527" s="89" t="s">
        <v>85</v>
      </c>
      <c r="F527" s="89" t="s">
        <v>91</v>
      </c>
      <c r="G527" s="87" t="s">
        <v>75</v>
      </c>
      <c r="H527" s="90" t="s">
        <v>505</v>
      </c>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row>
    <row r="528" spans="3:58" ht="45.75" thickBot="1" x14ac:dyDescent="0.3">
      <c r="C528" s="88" t="s">
        <v>312</v>
      </c>
      <c r="D528" s="94">
        <v>2022</v>
      </c>
      <c r="E528" s="89" t="s">
        <v>92</v>
      </c>
      <c r="F528" s="89" t="s">
        <v>93</v>
      </c>
      <c r="G528" s="87" t="s">
        <v>158</v>
      </c>
      <c r="H528" s="90"/>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row>
    <row r="529" spans="3:58" ht="30.75" thickBot="1" x14ac:dyDescent="0.3">
      <c r="C529" s="88" t="s">
        <v>312</v>
      </c>
      <c r="D529" s="94">
        <v>2022</v>
      </c>
      <c r="E529" s="89" t="s">
        <v>92</v>
      </c>
      <c r="F529" s="89" t="s">
        <v>94</v>
      </c>
      <c r="G529" s="87" t="s">
        <v>158</v>
      </c>
      <c r="H529" s="90"/>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row>
    <row r="530" spans="3:58" ht="30.75" thickBot="1" x14ac:dyDescent="0.3">
      <c r="C530" s="88" t="s">
        <v>312</v>
      </c>
      <c r="D530" s="94">
        <v>2022</v>
      </c>
      <c r="E530" s="89" t="s">
        <v>92</v>
      </c>
      <c r="F530" s="89" t="s">
        <v>95</v>
      </c>
      <c r="G530" s="87" t="s">
        <v>75</v>
      </c>
      <c r="H530" s="90" t="s">
        <v>503</v>
      </c>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row>
    <row r="531" spans="3:58" ht="30.75" thickBot="1" x14ac:dyDescent="0.3">
      <c r="C531" s="88" t="s">
        <v>312</v>
      </c>
      <c r="D531" s="94">
        <v>2022</v>
      </c>
      <c r="E531" s="89" t="s">
        <v>96</v>
      </c>
      <c r="F531" s="89" t="s">
        <v>97</v>
      </c>
      <c r="G531" s="87" t="s">
        <v>158</v>
      </c>
      <c r="H531" s="90"/>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row>
    <row r="532" spans="3:58" ht="30.75" thickBot="1" x14ac:dyDescent="0.3">
      <c r="C532" s="88" t="s">
        <v>312</v>
      </c>
      <c r="D532" s="94">
        <v>2022</v>
      </c>
      <c r="E532" s="89" t="s">
        <v>96</v>
      </c>
      <c r="F532" s="89" t="s">
        <v>98</v>
      </c>
      <c r="G532" s="87" t="s">
        <v>158</v>
      </c>
      <c r="H532" s="90"/>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row>
    <row r="533" spans="3:58" ht="30.75" thickBot="1" x14ac:dyDescent="0.3">
      <c r="C533" s="88" t="s">
        <v>312</v>
      </c>
      <c r="D533" s="94">
        <v>2022</v>
      </c>
      <c r="E533" s="89" t="s">
        <v>96</v>
      </c>
      <c r="F533" s="89" t="s">
        <v>99</v>
      </c>
      <c r="G533" s="87" t="s">
        <v>158</v>
      </c>
      <c r="H533" s="90"/>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row>
    <row r="534" spans="3:58" ht="30.75" thickBot="1" x14ac:dyDescent="0.3">
      <c r="C534" s="88" t="s">
        <v>312</v>
      </c>
      <c r="D534" s="94">
        <v>2022</v>
      </c>
      <c r="E534" s="89" t="s">
        <v>100</v>
      </c>
      <c r="F534" s="89" t="s">
        <v>101</v>
      </c>
      <c r="G534" s="87" t="s">
        <v>75</v>
      </c>
      <c r="H534" s="90" t="s">
        <v>506</v>
      </c>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row>
    <row r="535" spans="3:58" ht="15.75" thickBot="1" x14ac:dyDescent="0.3">
      <c r="C535" s="88" t="s">
        <v>312</v>
      </c>
      <c r="D535" s="94">
        <v>2022</v>
      </c>
      <c r="E535" s="89" t="s">
        <v>100</v>
      </c>
      <c r="F535" s="89" t="s">
        <v>102</v>
      </c>
      <c r="G535" s="87" t="s">
        <v>75</v>
      </c>
      <c r="H535" s="90" t="s">
        <v>506</v>
      </c>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row>
    <row r="536" spans="3:58" ht="15.75" thickBot="1" x14ac:dyDescent="0.3">
      <c r="C536" s="88" t="s">
        <v>312</v>
      </c>
      <c r="D536" s="94">
        <v>2022</v>
      </c>
      <c r="E536" s="89" t="s">
        <v>100</v>
      </c>
      <c r="F536" s="89" t="s">
        <v>103</v>
      </c>
      <c r="G536" s="87" t="s">
        <v>75</v>
      </c>
      <c r="H536" s="90" t="s">
        <v>506</v>
      </c>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row>
    <row r="537" spans="3:58" ht="30.75" thickBot="1" x14ac:dyDescent="0.3">
      <c r="C537" s="95" t="s">
        <v>313</v>
      </c>
      <c r="D537" s="96">
        <v>2022</v>
      </c>
      <c r="E537" s="5" t="s">
        <v>73</v>
      </c>
      <c r="F537" s="5" t="s">
        <v>74</v>
      </c>
      <c r="G537" s="92" t="s">
        <v>75</v>
      </c>
      <c r="H537" s="92" t="s">
        <v>622</v>
      </c>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row>
    <row r="538" spans="3:58" ht="30.75" thickBot="1" x14ac:dyDescent="0.3">
      <c r="C538" s="95" t="s">
        <v>313</v>
      </c>
      <c r="D538" s="96">
        <v>2022</v>
      </c>
      <c r="E538" s="5" t="s">
        <v>73</v>
      </c>
      <c r="F538" s="5" t="s">
        <v>77</v>
      </c>
      <c r="G538" s="92" t="s">
        <v>158</v>
      </c>
      <c r="H538" s="9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row>
    <row r="539" spans="3:58" ht="15.75" thickBot="1" x14ac:dyDescent="0.3">
      <c r="C539" s="95" t="s">
        <v>313</v>
      </c>
      <c r="D539" s="96">
        <v>2022</v>
      </c>
      <c r="E539" s="5" t="s">
        <v>78</v>
      </c>
      <c r="F539" s="5" t="s">
        <v>79</v>
      </c>
      <c r="G539" s="92" t="s">
        <v>158</v>
      </c>
      <c r="H539" s="9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row>
    <row r="540" spans="3:58" ht="30.75" thickBot="1" x14ac:dyDescent="0.3">
      <c r="C540" s="95" t="s">
        <v>313</v>
      </c>
      <c r="D540" s="96">
        <v>2022</v>
      </c>
      <c r="E540" s="5" t="s">
        <v>78</v>
      </c>
      <c r="F540" s="5" t="s">
        <v>80</v>
      </c>
      <c r="G540" s="92" t="s">
        <v>158</v>
      </c>
      <c r="H540" s="93"/>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row>
    <row r="541" spans="3:58" ht="30.75" thickBot="1" x14ac:dyDescent="0.3">
      <c r="C541" s="95" t="s">
        <v>313</v>
      </c>
      <c r="D541" s="96">
        <v>2022</v>
      </c>
      <c r="E541" s="5" t="s">
        <v>78</v>
      </c>
      <c r="F541" s="5" t="s">
        <v>81</v>
      </c>
      <c r="G541" s="92" t="s">
        <v>158</v>
      </c>
      <c r="H541" s="93"/>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row>
    <row r="542" spans="3:58" ht="15.75" thickBot="1" x14ac:dyDescent="0.3">
      <c r="C542" s="95" t="s">
        <v>313</v>
      </c>
      <c r="D542" s="96">
        <v>2022</v>
      </c>
      <c r="E542" s="5" t="s">
        <v>78</v>
      </c>
      <c r="F542" s="5" t="s">
        <v>82</v>
      </c>
      <c r="G542" s="92" t="s">
        <v>158</v>
      </c>
      <c r="H542" s="93"/>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row>
    <row r="543" spans="3:58" ht="30.75" thickBot="1" x14ac:dyDescent="0.3">
      <c r="C543" s="95" t="s">
        <v>313</v>
      </c>
      <c r="D543" s="96">
        <v>2022</v>
      </c>
      <c r="E543" s="5" t="s">
        <v>78</v>
      </c>
      <c r="F543" s="5" t="s">
        <v>83</v>
      </c>
      <c r="G543" s="92" t="s">
        <v>158</v>
      </c>
      <c r="H543" s="93"/>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row>
    <row r="544" spans="3:58" ht="30.75" thickBot="1" x14ac:dyDescent="0.3">
      <c r="C544" s="95" t="s">
        <v>313</v>
      </c>
      <c r="D544" s="96">
        <v>2022</v>
      </c>
      <c r="E544" s="5" t="s">
        <v>78</v>
      </c>
      <c r="F544" s="5" t="s">
        <v>84</v>
      </c>
      <c r="G544" s="92" t="s">
        <v>158</v>
      </c>
      <c r="H544" s="93"/>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row>
    <row r="545" spans="3:58" ht="15.75" thickBot="1" x14ac:dyDescent="0.3">
      <c r="C545" s="95" t="s">
        <v>313</v>
      </c>
      <c r="D545" s="96">
        <v>2022</v>
      </c>
      <c r="E545" s="5" t="s">
        <v>85</v>
      </c>
      <c r="F545" s="5" t="s">
        <v>86</v>
      </c>
      <c r="G545" s="92" t="s">
        <v>158</v>
      </c>
      <c r="H545" s="93"/>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row>
    <row r="546" spans="3:58" ht="15.75" thickBot="1" x14ac:dyDescent="0.3">
      <c r="C546" s="95" t="s">
        <v>313</v>
      </c>
      <c r="D546" s="96">
        <v>2022</v>
      </c>
      <c r="E546" s="5" t="s">
        <v>85</v>
      </c>
      <c r="F546" s="5" t="s">
        <v>87</v>
      </c>
      <c r="G546" s="92" t="s">
        <v>75</v>
      </c>
      <c r="H546" s="93" t="s">
        <v>508</v>
      </c>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row>
    <row r="547" spans="3:58" ht="15.75" thickBot="1" x14ac:dyDescent="0.3">
      <c r="C547" s="95" t="s">
        <v>313</v>
      </c>
      <c r="D547" s="96">
        <v>2022</v>
      </c>
      <c r="E547" s="5" t="s">
        <v>85</v>
      </c>
      <c r="F547" s="5" t="s">
        <v>88</v>
      </c>
      <c r="G547" s="92" t="s">
        <v>158</v>
      </c>
      <c r="H547" s="93"/>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row>
    <row r="548" spans="3:58" ht="30.75" thickBot="1" x14ac:dyDescent="0.3">
      <c r="C548" s="95" t="s">
        <v>313</v>
      </c>
      <c r="D548" s="96">
        <v>2022</v>
      </c>
      <c r="E548" s="5" t="s">
        <v>85</v>
      </c>
      <c r="F548" s="5" t="s">
        <v>89</v>
      </c>
      <c r="G548" s="92" t="s">
        <v>158</v>
      </c>
      <c r="H548" s="93"/>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row>
    <row r="549" spans="3:58" ht="30.75" thickBot="1" x14ac:dyDescent="0.3">
      <c r="C549" s="95" t="s">
        <v>313</v>
      </c>
      <c r="D549" s="96">
        <v>2022</v>
      </c>
      <c r="E549" s="5" t="s">
        <v>85</v>
      </c>
      <c r="F549" s="5" t="s">
        <v>90</v>
      </c>
      <c r="G549" s="92" t="s">
        <v>158</v>
      </c>
      <c r="H549" s="93"/>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row>
    <row r="550" spans="3:58" ht="15.75" thickBot="1" x14ac:dyDescent="0.3">
      <c r="C550" s="95" t="s">
        <v>313</v>
      </c>
      <c r="D550" s="96">
        <v>2022</v>
      </c>
      <c r="E550" s="5" t="s">
        <v>85</v>
      </c>
      <c r="F550" s="5" t="s">
        <v>91</v>
      </c>
      <c r="G550" s="92" t="s">
        <v>158</v>
      </c>
      <c r="H550" s="93"/>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row>
    <row r="551" spans="3:58" ht="45.75" thickBot="1" x14ac:dyDescent="0.3">
      <c r="C551" s="95" t="s">
        <v>313</v>
      </c>
      <c r="D551" s="96">
        <v>2022</v>
      </c>
      <c r="E551" s="5" t="s">
        <v>92</v>
      </c>
      <c r="F551" s="5" t="s">
        <v>93</v>
      </c>
      <c r="G551" s="92" t="s">
        <v>158</v>
      </c>
      <c r="H551" s="93"/>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row>
    <row r="552" spans="3:58" ht="30.75" thickBot="1" x14ac:dyDescent="0.3">
      <c r="C552" s="95" t="s">
        <v>313</v>
      </c>
      <c r="D552" s="96">
        <v>2022</v>
      </c>
      <c r="E552" s="5" t="s">
        <v>92</v>
      </c>
      <c r="F552" s="5" t="s">
        <v>94</v>
      </c>
      <c r="G552" s="92" t="s">
        <v>158</v>
      </c>
      <c r="H552" s="93"/>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row>
    <row r="553" spans="3:58" ht="15.75" thickBot="1" x14ac:dyDescent="0.3">
      <c r="C553" s="95" t="s">
        <v>313</v>
      </c>
      <c r="D553" s="96">
        <v>2022</v>
      </c>
      <c r="E553" s="5" t="s">
        <v>92</v>
      </c>
      <c r="F553" s="5" t="s">
        <v>95</v>
      </c>
      <c r="G553" s="92" t="s">
        <v>158</v>
      </c>
      <c r="H553" s="93"/>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row>
    <row r="554" spans="3:58" ht="30.75" thickBot="1" x14ac:dyDescent="0.3">
      <c r="C554" s="95" t="s">
        <v>313</v>
      </c>
      <c r="D554" s="96">
        <v>2022</v>
      </c>
      <c r="E554" s="5" t="s">
        <v>96</v>
      </c>
      <c r="F554" s="5" t="s">
        <v>97</v>
      </c>
      <c r="G554" s="92" t="s">
        <v>75</v>
      </c>
      <c r="H554" s="93" t="s">
        <v>509</v>
      </c>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row>
    <row r="555" spans="3:58" ht="30.75" thickBot="1" x14ac:dyDescent="0.3">
      <c r="C555" s="95" t="s">
        <v>313</v>
      </c>
      <c r="D555" s="96">
        <v>2022</v>
      </c>
      <c r="E555" s="5" t="s">
        <v>96</v>
      </c>
      <c r="F555" s="5" t="s">
        <v>98</v>
      </c>
      <c r="G555" s="92" t="s">
        <v>158</v>
      </c>
      <c r="H555" s="93"/>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row>
    <row r="556" spans="3:58" ht="30.75" thickBot="1" x14ac:dyDescent="0.3">
      <c r="C556" s="95" t="s">
        <v>313</v>
      </c>
      <c r="D556" s="96">
        <v>2022</v>
      </c>
      <c r="E556" s="5" t="s">
        <v>96</v>
      </c>
      <c r="F556" s="5" t="s">
        <v>99</v>
      </c>
      <c r="G556" s="92" t="s">
        <v>158</v>
      </c>
      <c r="H556" s="93"/>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row>
    <row r="557" spans="3:58" ht="30.75" thickBot="1" x14ac:dyDescent="0.3">
      <c r="C557" s="95" t="s">
        <v>313</v>
      </c>
      <c r="D557" s="96">
        <v>2022</v>
      </c>
      <c r="E557" s="5" t="s">
        <v>100</v>
      </c>
      <c r="F557" s="5" t="s">
        <v>101</v>
      </c>
      <c r="G557" s="92" t="s">
        <v>158</v>
      </c>
      <c r="H557" s="93"/>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row>
    <row r="558" spans="3:58" ht="15.75" thickBot="1" x14ac:dyDescent="0.3">
      <c r="C558" s="95" t="s">
        <v>313</v>
      </c>
      <c r="D558" s="96">
        <v>2022</v>
      </c>
      <c r="E558" s="5" t="s">
        <v>100</v>
      </c>
      <c r="F558" s="5" t="s">
        <v>102</v>
      </c>
      <c r="G558" s="92" t="s">
        <v>158</v>
      </c>
      <c r="H558" s="93"/>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row>
    <row r="559" spans="3:58" ht="15.75" thickBot="1" x14ac:dyDescent="0.3">
      <c r="C559" s="95" t="s">
        <v>313</v>
      </c>
      <c r="D559" s="96">
        <v>2022</v>
      </c>
      <c r="E559" s="5" t="s">
        <v>100</v>
      </c>
      <c r="F559" s="5" t="s">
        <v>103</v>
      </c>
      <c r="G559" s="92" t="s">
        <v>158</v>
      </c>
      <c r="H559" s="93"/>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row>
    <row r="560" spans="3:58" ht="30.75" thickBot="1" x14ac:dyDescent="0.3">
      <c r="C560" s="88" t="s">
        <v>314</v>
      </c>
      <c r="D560" s="88" t="s">
        <v>322</v>
      </c>
      <c r="E560" s="89" t="s">
        <v>73</v>
      </c>
      <c r="F560" s="89" t="s">
        <v>74</v>
      </c>
      <c r="G560" s="87" t="s">
        <v>158</v>
      </c>
      <c r="H560" s="87"/>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row>
    <row r="561" spans="3:58" ht="30.75" thickBot="1" x14ac:dyDescent="0.3">
      <c r="C561" s="88" t="s">
        <v>314</v>
      </c>
      <c r="D561" s="88" t="s">
        <v>322</v>
      </c>
      <c r="E561" s="89" t="s">
        <v>73</v>
      </c>
      <c r="F561" s="89" t="s">
        <v>77</v>
      </c>
      <c r="G561" s="87" t="s">
        <v>158</v>
      </c>
      <c r="H561" s="87"/>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row>
    <row r="562" spans="3:58" ht="15.75" thickBot="1" x14ac:dyDescent="0.3">
      <c r="C562" s="88" t="s">
        <v>314</v>
      </c>
      <c r="D562" s="88" t="s">
        <v>322</v>
      </c>
      <c r="E562" s="89" t="s">
        <v>78</v>
      </c>
      <c r="F562" s="89" t="s">
        <v>79</v>
      </c>
      <c r="G562" s="87" t="s">
        <v>75</v>
      </c>
      <c r="H562" s="87"/>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row>
    <row r="563" spans="3:58" ht="30.75" thickBot="1" x14ac:dyDescent="0.3">
      <c r="C563" s="88" t="s">
        <v>314</v>
      </c>
      <c r="D563" s="88" t="s">
        <v>322</v>
      </c>
      <c r="E563" s="89" t="s">
        <v>78</v>
      </c>
      <c r="F563" s="89" t="s">
        <v>80</v>
      </c>
      <c r="G563" s="87" t="s">
        <v>75</v>
      </c>
      <c r="H563" s="90"/>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row>
    <row r="564" spans="3:58" ht="30.75" thickBot="1" x14ac:dyDescent="0.3">
      <c r="C564" s="88" t="s">
        <v>314</v>
      </c>
      <c r="D564" s="88" t="s">
        <v>322</v>
      </c>
      <c r="E564" s="89" t="s">
        <v>78</v>
      </c>
      <c r="F564" s="89" t="s">
        <v>81</v>
      </c>
      <c r="G564" s="87" t="s">
        <v>75</v>
      </c>
      <c r="H564" s="90"/>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row>
    <row r="565" spans="3:58" ht="15.75" thickBot="1" x14ac:dyDescent="0.3">
      <c r="C565" s="88" t="s">
        <v>314</v>
      </c>
      <c r="D565" s="88" t="s">
        <v>322</v>
      </c>
      <c r="E565" s="89" t="s">
        <v>78</v>
      </c>
      <c r="F565" s="89" t="s">
        <v>82</v>
      </c>
      <c r="G565" s="87" t="s">
        <v>158</v>
      </c>
      <c r="H565" s="90"/>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row>
    <row r="566" spans="3:58" ht="30.75" thickBot="1" x14ac:dyDescent="0.3">
      <c r="C566" s="88" t="s">
        <v>314</v>
      </c>
      <c r="D566" s="88" t="s">
        <v>322</v>
      </c>
      <c r="E566" s="89" t="s">
        <v>78</v>
      </c>
      <c r="F566" s="89" t="s">
        <v>83</v>
      </c>
      <c r="G566" s="87" t="s">
        <v>75</v>
      </c>
      <c r="H566" s="90" t="s">
        <v>623</v>
      </c>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row>
    <row r="567" spans="3:58" ht="30.75" thickBot="1" x14ac:dyDescent="0.3">
      <c r="C567" s="88" t="s">
        <v>314</v>
      </c>
      <c r="D567" s="88" t="s">
        <v>322</v>
      </c>
      <c r="E567" s="89" t="s">
        <v>78</v>
      </c>
      <c r="F567" s="89" t="s">
        <v>84</v>
      </c>
      <c r="G567" s="87" t="s">
        <v>75</v>
      </c>
      <c r="H567" s="90"/>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row>
    <row r="568" spans="3:58" ht="15.75" thickBot="1" x14ac:dyDescent="0.3">
      <c r="C568" s="88" t="s">
        <v>314</v>
      </c>
      <c r="D568" s="88" t="s">
        <v>322</v>
      </c>
      <c r="E568" s="89" t="s">
        <v>85</v>
      </c>
      <c r="F568" s="89" t="s">
        <v>86</v>
      </c>
      <c r="G568" s="87" t="s">
        <v>158</v>
      </c>
      <c r="H568" s="90"/>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row>
    <row r="569" spans="3:58" ht="15.75" thickBot="1" x14ac:dyDescent="0.3">
      <c r="C569" s="88" t="s">
        <v>314</v>
      </c>
      <c r="D569" s="88" t="s">
        <v>322</v>
      </c>
      <c r="E569" s="89" t="s">
        <v>85</v>
      </c>
      <c r="F569" s="89" t="s">
        <v>87</v>
      </c>
      <c r="G569" s="87" t="s">
        <v>158</v>
      </c>
      <c r="H569" s="90"/>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row>
    <row r="570" spans="3:58" ht="15.75" thickBot="1" x14ac:dyDescent="0.3">
      <c r="C570" s="88" t="s">
        <v>314</v>
      </c>
      <c r="D570" s="88" t="s">
        <v>322</v>
      </c>
      <c r="E570" s="89" t="s">
        <v>85</v>
      </c>
      <c r="F570" s="89" t="s">
        <v>88</v>
      </c>
      <c r="G570" s="87" t="s">
        <v>75</v>
      </c>
      <c r="H570" s="90"/>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row>
    <row r="571" spans="3:58" ht="30.75" thickBot="1" x14ac:dyDescent="0.3">
      <c r="C571" s="88" t="s">
        <v>314</v>
      </c>
      <c r="D571" s="88" t="s">
        <v>322</v>
      </c>
      <c r="E571" s="89" t="s">
        <v>85</v>
      </c>
      <c r="F571" s="89" t="s">
        <v>89</v>
      </c>
      <c r="G571" s="87" t="s">
        <v>158</v>
      </c>
      <c r="H571" s="90"/>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row>
    <row r="572" spans="3:58" ht="30.75" thickBot="1" x14ac:dyDescent="0.3">
      <c r="C572" s="88" t="s">
        <v>314</v>
      </c>
      <c r="D572" s="88" t="s">
        <v>322</v>
      </c>
      <c r="E572" s="89" t="s">
        <v>85</v>
      </c>
      <c r="F572" s="89" t="s">
        <v>90</v>
      </c>
      <c r="G572" s="87" t="s">
        <v>75</v>
      </c>
      <c r="H572" s="90"/>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row>
    <row r="573" spans="3:58" ht="15.75" thickBot="1" x14ac:dyDescent="0.3">
      <c r="C573" s="88" t="s">
        <v>314</v>
      </c>
      <c r="D573" s="88" t="s">
        <v>322</v>
      </c>
      <c r="E573" s="89" t="s">
        <v>85</v>
      </c>
      <c r="F573" s="89" t="s">
        <v>91</v>
      </c>
      <c r="G573" s="87" t="s">
        <v>75</v>
      </c>
      <c r="H573" s="90"/>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row>
    <row r="574" spans="3:58" ht="45.75" thickBot="1" x14ac:dyDescent="0.3">
      <c r="C574" s="88" t="s">
        <v>314</v>
      </c>
      <c r="D574" s="88" t="s">
        <v>322</v>
      </c>
      <c r="E574" s="89" t="s">
        <v>92</v>
      </c>
      <c r="F574" s="89" t="s">
        <v>93</v>
      </c>
      <c r="G574" s="87" t="s">
        <v>158</v>
      </c>
      <c r="H574" s="90"/>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row>
    <row r="575" spans="3:58" ht="30.75" thickBot="1" x14ac:dyDescent="0.3">
      <c r="C575" s="88" t="s">
        <v>314</v>
      </c>
      <c r="D575" s="88" t="s">
        <v>322</v>
      </c>
      <c r="E575" s="89" t="s">
        <v>92</v>
      </c>
      <c r="F575" s="89" t="s">
        <v>94</v>
      </c>
      <c r="G575" s="87" t="s">
        <v>158</v>
      </c>
      <c r="H575" s="90"/>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row>
    <row r="576" spans="3:58" ht="15.75" thickBot="1" x14ac:dyDescent="0.3">
      <c r="C576" s="88" t="s">
        <v>314</v>
      </c>
      <c r="D576" s="88" t="s">
        <v>322</v>
      </c>
      <c r="E576" s="89" t="s">
        <v>92</v>
      </c>
      <c r="F576" s="89" t="s">
        <v>95</v>
      </c>
      <c r="G576" s="87" t="s">
        <v>158</v>
      </c>
      <c r="H576" s="90"/>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row>
    <row r="577" spans="3:58" ht="30.75" thickBot="1" x14ac:dyDescent="0.3">
      <c r="C577" s="88" t="s">
        <v>314</v>
      </c>
      <c r="D577" s="88" t="s">
        <v>322</v>
      </c>
      <c r="E577" s="89" t="s">
        <v>96</v>
      </c>
      <c r="F577" s="89" t="s">
        <v>97</v>
      </c>
      <c r="G577" s="87" t="s">
        <v>158</v>
      </c>
      <c r="H577" s="90"/>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row>
    <row r="578" spans="3:58" ht="30.75" thickBot="1" x14ac:dyDescent="0.3">
      <c r="C578" s="88" t="s">
        <v>314</v>
      </c>
      <c r="D578" s="88" t="s">
        <v>322</v>
      </c>
      <c r="E578" s="89" t="s">
        <v>96</v>
      </c>
      <c r="F578" s="89" t="s">
        <v>98</v>
      </c>
      <c r="G578" s="87" t="s">
        <v>158</v>
      </c>
      <c r="H578" s="90"/>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row>
    <row r="579" spans="3:58" ht="30.75" thickBot="1" x14ac:dyDescent="0.3">
      <c r="C579" s="88" t="s">
        <v>314</v>
      </c>
      <c r="D579" s="88" t="s">
        <v>322</v>
      </c>
      <c r="E579" s="89" t="s">
        <v>96</v>
      </c>
      <c r="F579" s="89" t="s">
        <v>99</v>
      </c>
      <c r="G579" s="87" t="s">
        <v>158</v>
      </c>
      <c r="H579" s="90"/>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row>
    <row r="580" spans="3:58" ht="30.75" thickBot="1" x14ac:dyDescent="0.3">
      <c r="C580" s="88" t="s">
        <v>314</v>
      </c>
      <c r="D580" s="88" t="s">
        <v>322</v>
      </c>
      <c r="E580" s="89" t="s">
        <v>100</v>
      </c>
      <c r="F580" s="89" t="s">
        <v>101</v>
      </c>
      <c r="G580" s="87" t="s">
        <v>158</v>
      </c>
      <c r="H580" s="90"/>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row>
    <row r="581" spans="3:58" ht="15.75" thickBot="1" x14ac:dyDescent="0.3">
      <c r="C581" s="88" t="s">
        <v>314</v>
      </c>
      <c r="D581" s="88" t="s">
        <v>322</v>
      </c>
      <c r="E581" s="89" t="s">
        <v>100</v>
      </c>
      <c r="F581" s="89" t="s">
        <v>102</v>
      </c>
      <c r="G581" s="87" t="s">
        <v>75</v>
      </c>
      <c r="H581" s="90"/>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row>
    <row r="582" spans="3:58" ht="15.75" thickBot="1" x14ac:dyDescent="0.3">
      <c r="C582" s="88" t="s">
        <v>314</v>
      </c>
      <c r="D582" s="88" t="s">
        <v>322</v>
      </c>
      <c r="E582" s="89" t="s">
        <v>100</v>
      </c>
      <c r="F582" s="89" t="s">
        <v>103</v>
      </c>
      <c r="G582" s="87" t="s">
        <v>158</v>
      </c>
      <c r="H582" s="90"/>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row>
    <row r="583" spans="3:58" ht="15.75" thickBot="1" x14ac:dyDescent="0.3">
      <c r="C583" s="88" t="s">
        <v>314</v>
      </c>
      <c r="D583" s="88" t="s">
        <v>322</v>
      </c>
      <c r="E583" s="87" t="s">
        <v>78</v>
      </c>
      <c r="F583" s="87" t="s">
        <v>79</v>
      </c>
      <c r="G583" s="87" t="s">
        <v>75</v>
      </c>
      <c r="H583" s="90"/>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row>
    <row r="584" spans="3:58" ht="30.75" thickBot="1" x14ac:dyDescent="0.3">
      <c r="C584" s="88" t="s">
        <v>315</v>
      </c>
      <c r="D584" s="94">
        <v>2022</v>
      </c>
      <c r="E584" s="89" t="s">
        <v>73</v>
      </c>
      <c r="F584" s="89" t="s">
        <v>74</v>
      </c>
      <c r="G584" s="87" t="s">
        <v>75</v>
      </c>
      <c r="H584" s="87" t="s">
        <v>511</v>
      </c>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row>
    <row r="585" spans="3:58" ht="30.75" thickBot="1" x14ac:dyDescent="0.3">
      <c r="C585" s="88" t="s">
        <v>315</v>
      </c>
      <c r="D585" s="94">
        <v>2022</v>
      </c>
      <c r="E585" s="89" t="s">
        <v>73</v>
      </c>
      <c r="F585" s="89" t="s">
        <v>77</v>
      </c>
      <c r="G585" s="87" t="s">
        <v>158</v>
      </c>
      <c r="H585" s="87"/>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row>
    <row r="586" spans="3:58" ht="15.75" thickBot="1" x14ac:dyDescent="0.3">
      <c r="C586" s="88" t="s">
        <v>315</v>
      </c>
      <c r="D586" s="94">
        <v>2022</v>
      </c>
      <c r="E586" s="89" t="s">
        <v>78</v>
      </c>
      <c r="F586" s="89" t="s">
        <v>79</v>
      </c>
      <c r="G586" s="87" t="s">
        <v>75</v>
      </c>
      <c r="H586" s="87" t="s">
        <v>624</v>
      </c>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row>
    <row r="587" spans="3:58" ht="30.75" thickBot="1" x14ac:dyDescent="0.3">
      <c r="C587" s="88" t="s">
        <v>315</v>
      </c>
      <c r="D587" s="94">
        <v>2022</v>
      </c>
      <c r="E587" s="89" t="s">
        <v>78</v>
      </c>
      <c r="F587" s="89" t="s">
        <v>80</v>
      </c>
      <c r="G587" s="87" t="s">
        <v>75</v>
      </c>
      <c r="H587" s="90" t="s">
        <v>625</v>
      </c>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row>
    <row r="588" spans="3:58" ht="30.75" thickBot="1" x14ac:dyDescent="0.3">
      <c r="C588" s="88" t="s">
        <v>315</v>
      </c>
      <c r="D588" s="94">
        <v>2022</v>
      </c>
      <c r="E588" s="89" t="s">
        <v>78</v>
      </c>
      <c r="F588" s="89" t="s">
        <v>81</v>
      </c>
      <c r="G588" s="87" t="s">
        <v>75</v>
      </c>
      <c r="H588" s="90" t="s">
        <v>626</v>
      </c>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row>
    <row r="589" spans="3:58" ht="15.75" thickBot="1" x14ac:dyDescent="0.3">
      <c r="C589" s="88" t="s">
        <v>315</v>
      </c>
      <c r="D589" s="94">
        <v>2022</v>
      </c>
      <c r="E589" s="89" t="s">
        <v>78</v>
      </c>
      <c r="F589" s="89" t="s">
        <v>82</v>
      </c>
      <c r="G589" s="87" t="s">
        <v>158</v>
      </c>
      <c r="H589" s="90"/>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row>
    <row r="590" spans="3:58" ht="30.75" thickBot="1" x14ac:dyDescent="0.3">
      <c r="C590" s="88" t="s">
        <v>315</v>
      </c>
      <c r="D590" s="94">
        <v>2022</v>
      </c>
      <c r="E590" s="89" t="s">
        <v>78</v>
      </c>
      <c r="F590" s="89" t="s">
        <v>83</v>
      </c>
      <c r="G590" s="87" t="s">
        <v>75</v>
      </c>
      <c r="H590" s="90" t="s">
        <v>627</v>
      </c>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row>
    <row r="591" spans="3:58" ht="30.75" thickBot="1" x14ac:dyDescent="0.3">
      <c r="C591" s="88" t="s">
        <v>315</v>
      </c>
      <c r="D591" s="94">
        <v>2022</v>
      </c>
      <c r="E591" s="89" t="s">
        <v>78</v>
      </c>
      <c r="F591" s="89" t="s">
        <v>84</v>
      </c>
      <c r="G591" s="87" t="s">
        <v>75</v>
      </c>
      <c r="H591" s="90" t="s">
        <v>628</v>
      </c>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row>
    <row r="592" spans="3:58" ht="15.75" thickBot="1" x14ac:dyDescent="0.3">
      <c r="C592" s="88" t="s">
        <v>315</v>
      </c>
      <c r="D592" s="94">
        <v>2022</v>
      </c>
      <c r="E592" s="89" t="s">
        <v>85</v>
      </c>
      <c r="F592" s="89" t="s">
        <v>86</v>
      </c>
      <c r="G592" s="87" t="s">
        <v>75</v>
      </c>
      <c r="H592" s="90" t="s">
        <v>629</v>
      </c>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row>
    <row r="593" spans="3:58" ht="15.75" thickBot="1" x14ac:dyDescent="0.3">
      <c r="C593" s="88" t="s">
        <v>315</v>
      </c>
      <c r="D593" s="94">
        <v>2022</v>
      </c>
      <c r="E593" s="89" t="s">
        <v>85</v>
      </c>
      <c r="F593" s="89" t="s">
        <v>87</v>
      </c>
      <c r="G593" s="87" t="s">
        <v>75</v>
      </c>
      <c r="H593" s="90" t="s">
        <v>630</v>
      </c>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row>
    <row r="594" spans="3:58" ht="15.75" thickBot="1" x14ac:dyDescent="0.3">
      <c r="C594" s="88" t="s">
        <v>315</v>
      </c>
      <c r="D594" s="94">
        <v>2022</v>
      </c>
      <c r="E594" s="89" t="s">
        <v>85</v>
      </c>
      <c r="F594" s="89" t="s">
        <v>88</v>
      </c>
      <c r="G594" s="87" t="s">
        <v>158</v>
      </c>
      <c r="H594" s="90"/>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row>
    <row r="595" spans="3:58" ht="30.75" thickBot="1" x14ac:dyDescent="0.3">
      <c r="C595" s="88" t="s">
        <v>315</v>
      </c>
      <c r="D595" s="94">
        <v>2022</v>
      </c>
      <c r="E595" s="89" t="s">
        <v>85</v>
      </c>
      <c r="F595" s="89" t="s">
        <v>89</v>
      </c>
      <c r="G595" s="87" t="s">
        <v>158</v>
      </c>
      <c r="H595" s="90"/>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row>
    <row r="596" spans="3:58" ht="30.75" thickBot="1" x14ac:dyDescent="0.3">
      <c r="C596" s="88" t="s">
        <v>315</v>
      </c>
      <c r="D596" s="94">
        <v>2022</v>
      </c>
      <c r="E596" s="89" t="s">
        <v>85</v>
      </c>
      <c r="F596" s="89" t="s">
        <v>90</v>
      </c>
      <c r="G596" s="87" t="s">
        <v>158</v>
      </c>
      <c r="H596" s="90"/>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row>
    <row r="597" spans="3:58" ht="30.75" thickBot="1" x14ac:dyDescent="0.3">
      <c r="C597" s="88" t="s">
        <v>315</v>
      </c>
      <c r="D597" s="94">
        <v>2022</v>
      </c>
      <c r="E597" s="89" t="s">
        <v>85</v>
      </c>
      <c r="F597" s="89" t="s">
        <v>91</v>
      </c>
      <c r="G597" s="87" t="s">
        <v>75</v>
      </c>
      <c r="H597" s="90" t="s">
        <v>631</v>
      </c>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row>
    <row r="598" spans="3:58" ht="45.75" thickBot="1" x14ac:dyDescent="0.3">
      <c r="C598" s="88" t="s">
        <v>315</v>
      </c>
      <c r="D598" s="94">
        <v>2022</v>
      </c>
      <c r="E598" s="89" t="s">
        <v>92</v>
      </c>
      <c r="F598" s="89" t="s">
        <v>93</v>
      </c>
      <c r="G598" s="87" t="s">
        <v>75</v>
      </c>
      <c r="H598" s="90" t="s">
        <v>632</v>
      </c>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row>
    <row r="599" spans="3:58" ht="30.75" thickBot="1" x14ac:dyDescent="0.3">
      <c r="C599" s="88" t="s">
        <v>315</v>
      </c>
      <c r="D599" s="94">
        <v>2022</v>
      </c>
      <c r="E599" s="89" t="s">
        <v>92</v>
      </c>
      <c r="F599" s="89" t="s">
        <v>94</v>
      </c>
      <c r="G599" s="87" t="s">
        <v>158</v>
      </c>
      <c r="H599" s="90"/>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row>
    <row r="600" spans="3:58" ht="30.75" thickBot="1" x14ac:dyDescent="0.3">
      <c r="C600" s="88" t="s">
        <v>315</v>
      </c>
      <c r="D600" s="94">
        <v>2022</v>
      </c>
      <c r="E600" s="89" t="s">
        <v>92</v>
      </c>
      <c r="F600" s="89" t="s">
        <v>95</v>
      </c>
      <c r="G600" s="87" t="s">
        <v>75</v>
      </c>
      <c r="H600" s="90" t="s">
        <v>633</v>
      </c>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row>
    <row r="601" spans="3:58" ht="30.75" thickBot="1" x14ac:dyDescent="0.3">
      <c r="C601" s="88" t="s">
        <v>315</v>
      </c>
      <c r="D601" s="94">
        <v>2022</v>
      </c>
      <c r="E601" s="89" t="s">
        <v>96</v>
      </c>
      <c r="F601" s="89" t="s">
        <v>97</v>
      </c>
      <c r="G601" s="87" t="s">
        <v>158</v>
      </c>
      <c r="H601" s="90"/>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row>
    <row r="602" spans="3:58" ht="30.75" thickBot="1" x14ac:dyDescent="0.3">
      <c r="C602" s="88" t="s">
        <v>315</v>
      </c>
      <c r="D602" s="94">
        <v>2022</v>
      </c>
      <c r="E602" s="89" t="s">
        <v>96</v>
      </c>
      <c r="F602" s="89" t="s">
        <v>98</v>
      </c>
      <c r="G602" s="87" t="s">
        <v>158</v>
      </c>
      <c r="H602" s="90"/>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row>
    <row r="603" spans="3:58" ht="30.75" thickBot="1" x14ac:dyDescent="0.3">
      <c r="C603" s="88" t="s">
        <v>315</v>
      </c>
      <c r="D603" s="94">
        <v>2022</v>
      </c>
      <c r="E603" s="89" t="s">
        <v>96</v>
      </c>
      <c r="F603" s="89" t="s">
        <v>99</v>
      </c>
      <c r="G603" s="87" t="s">
        <v>158</v>
      </c>
      <c r="H603" s="90"/>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row>
    <row r="604" spans="3:58" ht="30.75" thickBot="1" x14ac:dyDescent="0.3">
      <c r="C604" s="88" t="s">
        <v>315</v>
      </c>
      <c r="D604" s="94">
        <v>2022</v>
      </c>
      <c r="E604" s="89" t="s">
        <v>100</v>
      </c>
      <c r="F604" s="89" t="s">
        <v>101</v>
      </c>
      <c r="G604" s="87" t="s">
        <v>158</v>
      </c>
      <c r="H604" s="90"/>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row>
    <row r="605" spans="3:58" ht="15.75" thickBot="1" x14ac:dyDescent="0.3">
      <c r="C605" s="88" t="s">
        <v>315</v>
      </c>
      <c r="D605" s="94">
        <v>2022</v>
      </c>
      <c r="E605" s="89" t="s">
        <v>100</v>
      </c>
      <c r="F605" s="89" t="s">
        <v>102</v>
      </c>
      <c r="G605" s="87" t="s">
        <v>75</v>
      </c>
      <c r="H605" s="90" t="s">
        <v>634</v>
      </c>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row>
    <row r="606" spans="3:58" ht="15.75" thickBot="1" x14ac:dyDescent="0.3">
      <c r="C606" s="88" t="s">
        <v>315</v>
      </c>
      <c r="D606" s="94">
        <v>2022</v>
      </c>
      <c r="E606" s="89" t="s">
        <v>100</v>
      </c>
      <c r="F606" s="89" t="s">
        <v>103</v>
      </c>
      <c r="G606" s="87" t="s">
        <v>158</v>
      </c>
      <c r="H606" s="90"/>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row>
    <row r="607" spans="3:58" ht="45.75" thickBot="1" x14ac:dyDescent="0.3">
      <c r="C607" s="88" t="s">
        <v>315</v>
      </c>
      <c r="D607" s="94">
        <v>2022</v>
      </c>
      <c r="E607" s="87" t="s">
        <v>92</v>
      </c>
      <c r="F607" s="87" t="s">
        <v>93</v>
      </c>
      <c r="G607" s="87" t="s">
        <v>75</v>
      </c>
      <c r="H607" s="90" t="s">
        <v>635</v>
      </c>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row>
    <row r="608" spans="3:58" ht="30.75" thickBot="1" x14ac:dyDescent="0.3">
      <c r="C608" s="88" t="s">
        <v>315</v>
      </c>
      <c r="D608" s="94">
        <v>2022</v>
      </c>
      <c r="E608" s="87" t="s">
        <v>78</v>
      </c>
      <c r="F608" s="87" t="s">
        <v>84</v>
      </c>
      <c r="G608" s="87" t="s">
        <v>75</v>
      </c>
      <c r="H608" s="90" t="s">
        <v>624</v>
      </c>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row>
    <row r="609" spans="3:58" ht="30.75" thickBot="1" x14ac:dyDescent="0.3">
      <c r="C609" s="95" t="s">
        <v>316</v>
      </c>
      <c r="D609" s="95" t="s">
        <v>322</v>
      </c>
      <c r="E609" s="5" t="s">
        <v>73</v>
      </c>
      <c r="F609" s="5" t="s">
        <v>74</v>
      </c>
      <c r="G609" s="92" t="s">
        <v>75</v>
      </c>
      <c r="H609" s="92" t="s">
        <v>520</v>
      </c>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row>
    <row r="610" spans="3:58" ht="30.75" thickBot="1" x14ac:dyDescent="0.3">
      <c r="C610" s="95" t="s">
        <v>316</v>
      </c>
      <c r="D610" s="95" t="s">
        <v>322</v>
      </c>
      <c r="E610" s="5" t="s">
        <v>73</v>
      </c>
      <c r="F610" s="5" t="s">
        <v>77</v>
      </c>
      <c r="G610" s="92" t="s">
        <v>158</v>
      </c>
      <c r="H610" s="9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row>
    <row r="611" spans="3:58" ht="15.75" thickBot="1" x14ac:dyDescent="0.3">
      <c r="C611" s="95" t="s">
        <v>316</v>
      </c>
      <c r="D611" s="95" t="s">
        <v>322</v>
      </c>
      <c r="E611" s="5" t="s">
        <v>78</v>
      </c>
      <c r="F611" s="5" t="s">
        <v>79</v>
      </c>
      <c r="G611" s="92" t="s">
        <v>158</v>
      </c>
      <c r="H611" s="9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row>
    <row r="612" spans="3:58" ht="30.75" thickBot="1" x14ac:dyDescent="0.3">
      <c r="C612" s="95" t="s">
        <v>316</v>
      </c>
      <c r="D612" s="95" t="s">
        <v>322</v>
      </c>
      <c r="E612" s="5" t="s">
        <v>78</v>
      </c>
      <c r="F612" s="5" t="s">
        <v>80</v>
      </c>
      <c r="G612" s="92" t="s">
        <v>158</v>
      </c>
      <c r="H612" s="93"/>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row>
    <row r="613" spans="3:58" ht="30.75" thickBot="1" x14ac:dyDescent="0.3">
      <c r="C613" s="95" t="s">
        <v>316</v>
      </c>
      <c r="D613" s="95" t="s">
        <v>322</v>
      </c>
      <c r="E613" s="5" t="s">
        <v>78</v>
      </c>
      <c r="F613" s="5" t="s">
        <v>81</v>
      </c>
      <c r="G613" s="92" t="s">
        <v>158</v>
      </c>
      <c r="H613" s="93"/>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row>
    <row r="614" spans="3:58" ht="15.75" thickBot="1" x14ac:dyDescent="0.3">
      <c r="C614" s="95" t="s">
        <v>316</v>
      </c>
      <c r="D614" s="95" t="s">
        <v>322</v>
      </c>
      <c r="E614" s="5" t="s">
        <v>78</v>
      </c>
      <c r="F614" s="5" t="s">
        <v>82</v>
      </c>
      <c r="G614" s="92" t="s">
        <v>158</v>
      </c>
      <c r="H614" s="93"/>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row>
    <row r="615" spans="3:58" ht="30.75" thickBot="1" x14ac:dyDescent="0.3">
      <c r="C615" s="95" t="s">
        <v>316</v>
      </c>
      <c r="D615" s="95" t="s">
        <v>322</v>
      </c>
      <c r="E615" s="5" t="s">
        <v>78</v>
      </c>
      <c r="F615" s="5" t="s">
        <v>83</v>
      </c>
      <c r="G615" s="92" t="s">
        <v>75</v>
      </c>
      <c r="H615" s="93" t="s">
        <v>636</v>
      </c>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row>
    <row r="616" spans="3:58" ht="30.75" thickBot="1" x14ac:dyDescent="0.3">
      <c r="C616" s="95" t="s">
        <v>316</v>
      </c>
      <c r="D616" s="95" t="s">
        <v>322</v>
      </c>
      <c r="E616" s="5" t="s">
        <v>78</v>
      </c>
      <c r="F616" s="5" t="s">
        <v>84</v>
      </c>
      <c r="G616" s="92" t="s">
        <v>158</v>
      </c>
      <c r="H616" s="93"/>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row>
    <row r="617" spans="3:58" ht="15.75" thickBot="1" x14ac:dyDescent="0.3">
      <c r="C617" s="95" t="s">
        <v>316</v>
      </c>
      <c r="D617" s="95" t="s">
        <v>322</v>
      </c>
      <c r="E617" s="5" t="s">
        <v>85</v>
      </c>
      <c r="F617" s="5" t="s">
        <v>86</v>
      </c>
      <c r="G617" s="92" t="s">
        <v>158</v>
      </c>
      <c r="H617" s="93"/>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row>
    <row r="618" spans="3:58" ht="15.75" thickBot="1" x14ac:dyDescent="0.3">
      <c r="C618" s="95" t="s">
        <v>316</v>
      </c>
      <c r="D618" s="95" t="s">
        <v>322</v>
      </c>
      <c r="E618" s="5" t="s">
        <v>85</v>
      </c>
      <c r="F618" s="5" t="s">
        <v>87</v>
      </c>
      <c r="G618" s="92" t="s">
        <v>158</v>
      </c>
      <c r="H618" s="93"/>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row>
    <row r="619" spans="3:58" ht="15.75" thickBot="1" x14ac:dyDescent="0.3">
      <c r="C619" s="95" t="s">
        <v>316</v>
      </c>
      <c r="D619" s="95" t="s">
        <v>322</v>
      </c>
      <c r="E619" s="5" t="s">
        <v>85</v>
      </c>
      <c r="F619" s="5" t="s">
        <v>88</v>
      </c>
      <c r="G619" s="92" t="s">
        <v>158</v>
      </c>
      <c r="H619" s="93"/>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row>
    <row r="620" spans="3:58" ht="30.75" thickBot="1" x14ac:dyDescent="0.3">
      <c r="C620" s="95" t="s">
        <v>316</v>
      </c>
      <c r="D620" s="95" t="s">
        <v>322</v>
      </c>
      <c r="E620" s="5" t="s">
        <v>85</v>
      </c>
      <c r="F620" s="5" t="s">
        <v>89</v>
      </c>
      <c r="G620" s="92" t="s">
        <v>158</v>
      </c>
      <c r="H620" s="93"/>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row>
    <row r="621" spans="3:58" ht="30.75" thickBot="1" x14ac:dyDescent="0.3">
      <c r="C621" s="95" t="s">
        <v>316</v>
      </c>
      <c r="D621" s="95" t="s">
        <v>322</v>
      </c>
      <c r="E621" s="5" t="s">
        <v>85</v>
      </c>
      <c r="F621" s="5" t="s">
        <v>90</v>
      </c>
      <c r="G621" s="92" t="s">
        <v>75</v>
      </c>
      <c r="H621" s="93" t="s">
        <v>637</v>
      </c>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row>
    <row r="622" spans="3:58" ht="15.75" thickBot="1" x14ac:dyDescent="0.3">
      <c r="C622" s="95" t="s">
        <v>316</v>
      </c>
      <c r="D622" s="95" t="s">
        <v>322</v>
      </c>
      <c r="E622" s="5" t="s">
        <v>85</v>
      </c>
      <c r="F622" s="5" t="s">
        <v>91</v>
      </c>
      <c r="G622" s="92" t="s">
        <v>158</v>
      </c>
      <c r="H622" s="93"/>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row>
    <row r="623" spans="3:58" ht="45.75" thickBot="1" x14ac:dyDescent="0.3">
      <c r="C623" s="95" t="s">
        <v>316</v>
      </c>
      <c r="D623" s="95" t="s">
        <v>322</v>
      </c>
      <c r="E623" s="5" t="s">
        <v>92</v>
      </c>
      <c r="F623" s="5" t="s">
        <v>93</v>
      </c>
      <c r="G623" s="92" t="s">
        <v>158</v>
      </c>
      <c r="H623" s="93"/>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row>
    <row r="624" spans="3:58" ht="30.75" thickBot="1" x14ac:dyDescent="0.3">
      <c r="C624" s="95" t="s">
        <v>316</v>
      </c>
      <c r="D624" s="95" t="s">
        <v>322</v>
      </c>
      <c r="E624" s="5" t="s">
        <v>92</v>
      </c>
      <c r="F624" s="5" t="s">
        <v>94</v>
      </c>
      <c r="G624" s="92" t="s">
        <v>158</v>
      </c>
      <c r="H624" s="93"/>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row>
    <row r="625" spans="3:58" ht="15.75" thickBot="1" x14ac:dyDescent="0.3">
      <c r="C625" s="95" t="s">
        <v>316</v>
      </c>
      <c r="D625" s="95" t="s">
        <v>322</v>
      </c>
      <c r="E625" s="5" t="s">
        <v>92</v>
      </c>
      <c r="F625" s="5" t="s">
        <v>95</v>
      </c>
      <c r="G625" s="92" t="s">
        <v>158</v>
      </c>
      <c r="H625" s="93"/>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row>
    <row r="626" spans="3:58" ht="30.75" thickBot="1" x14ac:dyDescent="0.3">
      <c r="C626" s="95" t="s">
        <v>316</v>
      </c>
      <c r="D626" s="95" t="s">
        <v>322</v>
      </c>
      <c r="E626" s="5" t="s">
        <v>96</v>
      </c>
      <c r="F626" s="5" t="s">
        <v>97</v>
      </c>
      <c r="G626" s="92" t="s">
        <v>158</v>
      </c>
      <c r="H626" s="93"/>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row>
    <row r="627" spans="3:58" ht="30.75" thickBot="1" x14ac:dyDescent="0.3">
      <c r="C627" s="95" t="s">
        <v>316</v>
      </c>
      <c r="D627" s="95" t="s">
        <v>322</v>
      </c>
      <c r="E627" s="5" t="s">
        <v>96</v>
      </c>
      <c r="F627" s="5" t="s">
        <v>98</v>
      </c>
      <c r="G627" s="92" t="s">
        <v>158</v>
      </c>
      <c r="H627" s="93"/>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row>
    <row r="628" spans="3:58" ht="30.75" thickBot="1" x14ac:dyDescent="0.3">
      <c r="C628" s="95" t="s">
        <v>316</v>
      </c>
      <c r="D628" s="95" t="s">
        <v>322</v>
      </c>
      <c r="E628" s="5" t="s">
        <v>96</v>
      </c>
      <c r="F628" s="5" t="s">
        <v>99</v>
      </c>
      <c r="G628" s="92" t="s">
        <v>158</v>
      </c>
      <c r="H628" s="93"/>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row>
    <row r="629" spans="3:58" ht="30.75" thickBot="1" x14ac:dyDescent="0.3">
      <c r="C629" s="95" t="s">
        <v>316</v>
      </c>
      <c r="D629" s="95" t="s">
        <v>322</v>
      </c>
      <c r="E629" s="5" t="s">
        <v>100</v>
      </c>
      <c r="F629" s="5" t="s">
        <v>101</v>
      </c>
      <c r="G629" s="92" t="s">
        <v>158</v>
      </c>
      <c r="H629" s="93"/>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row>
    <row r="630" spans="3:58" ht="15.75" thickBot="1" x14ac:dyDescent="0.3">
      <c r="C630" s="95" t="s">
        <v>316</v>
      </c>
      <c r="D630" s="95" t="s">
        <v>322</v>
      </c>
      <c r="E630" s="5" t="s">
        <v>100</v>
      </c>
      <c r="F630" s="5" t="s">
        <v>102</v>
      </c>
      <c r="G630" s="92" t="s">
        <v>158</v>
      </c>
      <c r="H630" s="93"/>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row>
    <row r="631" spans="3:58" ht="15.75" thickBot="1" x14ac:dyDescent="0.3">
      <c r="C631" s="95" t="s">
        <v>316</v>
      </c>
      <c r="D631" s="95" t="s">
        <v>322</v>
      </c>
      <c r="E631" s="5" t="s">
        <v>100</v>
      </c>
      <c r="F631" s="5" t="s">
        <v>103</v>
      </c>
      <c r="G631" s="92" t="s">
        <v>158</v>
      </c>
      <c r="H631" s="93"/>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row>
    <row r="632" spans="3:58" ht="15.75" thickBot="1" x14ac:dyDescent="0.3">
      <c r="C632" s="95" t="s">
        <v>316</v>
      </c>
      <c r="D632" s="95" t="s">
        <v>322</v>
      </c>
      <c r="E632" s="92" t="s">
        <v>100</v>
      </c>
      <c r="F632" s="92" t="s">
        <v>523</v>
      </c>
      <c r="G632" s="92" t="s">
        <v>158</v>
      </c>
      <c r="H632" s="93" t="s">
        <v>524</v>
      </c>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row>
    <row r="633" spans="3:58" ht="30.75" thickBot="1" x14ac:dyDescent="0.3">
      <c r="C633" s="95" t="s">
        <v>316</v>
      </c>
      <c r="D633" s="95" t="s">
        <v>322</v>
      </c>
      <c r="E633" s="92" t="s">
        <v>100</v>
      </c>
      <c r="F633" s="92" t="s">
        <v>525</v>
      </c>
      <c r="G633" s="92" t="s">
        <v>75</v>
      </c>
      <c r="H633" s="93" t="s">
        <v>526</v>
      </c>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row>
    <row r="634" spans="3:58" ht="30.75" thickBot="1" x14ac:dyDescent="0.3">
      <c r="C634" s="95" t="s">
        <v>316</v>
      </c>
      <c r="D634" s="95" t="s">
        <v>322</v>
      </c>
      <c r="E634" s="92" t="s">
        <v>78</v>
      </c>
      <c r="F634" s="92" t="s">
        <v>638</v>
      </c>
      <c r="G634" s="92" t="s">
        <v>75</v>
      </c>
      <c r="H634" s="93" t="s">
        <v>527</v>
      </c>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row>
    <row r="635" spans="3:58" ht="30.75" thickBot="1" x14ac:dyDescent="0.3">
      <c r="C635" s="95" t="s">
        <v>317</v>
      </c>
      <c r="D635" s="95" t="s">
        <v>322</v>
      </c>
      <c r="E635" s="5" t="s">
        <v>73</v>
      </c>
      <c r="F635" s="5" t="s">
        <v>74</v>
      </c>
      <c r="G635" s="92" t="s">
        <v>158</v>
      </c>
      <c r="H635" s="9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row>
    <row r="636" spans="3:58" ht="30.75" thickBot="1" x14ac:dyDescent="0.3">
      <c r="C636" s="95" t="s">
        <v>317</v>
      </c>
      <c r="D636" s="95" t="s">
        <v>322</v>
      </c>
      <c r="E636" s="5" t="s">
        <v>73</v>
      </c>
      <c r="F636" s="5" t="s">
        <v>77</v>
      </c>
      <c r="G636" s="92" t="s">
        <v>158</v>
      </c>
      <c r="H636" s="9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row>
    <row r="637" spans="3:58" ht="15.75" thickBot="1" x14ac:dyDescent="0.3">
      <c r="C637" s="95" t="s">
        <v>317</v>
      </c>
      <c r="D637" s="95" t="s">
        <v>322</v>
      </c>
      <c r="E637" s="5" t="s">
        <v>78</v>
      </c>
      <c r="F637" s="5" t="s">
        <v>79</v>
      </c>
      <c r="G637" s="92" t="s">
        <v>75</v>
      </c>
      <c r="H637" s="9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row>
    <row r="638" spans="3:58" ht="30.75" thickBot="1" x14ac:dyDescent="0.3">
      <c r="C638" s="95" t="s">
        <v>317</v>
      </c>
      <c r="D638" s="95" t="s">
        <v>322</v>
      </c>
      <c r="E638" s="5" t="s">
        <v>78</v>
      </c>
      <c r="F638" s="5" t="s">
        <v>80</v>
      </c>
      <c r="G638" s="92" t="s">
        <v>75</v>
      </c>
      <c r="H638" s="93"/>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row>
    <row r="639" spans="3:58" ht="30.75" thickBot="1" x14ac:dyDescent="0.3">
      <c r="C639" s="95" t="s">
        <v>317</v>
      </c>
      <c r="D639" s="95" t="s">
        <v>322</v>
      </c>
      <c r="E639" s="5" t="s">
        <v>78</v>
      </c>
      <c r="F639" s="5" t="s">
        <v>81</v>
      </c>
      <c r="G639" s="92" t="s">
        <v>158</v>
      </c>
      <c r="H639" s="93"/>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row>
    <row r="640" spans="3:58" ht="15.75" thickBot="1" x14ac:dyDescent="0.3">
      <c r="C640" s="95" t="s">
        <v>317</v>
      </c>
      <c r="D640" s="95" t="s">
        <v>322</v>
      </c>
      <c r="E640" s="5" t="s">
        <v>78</v>
      </c>
      <c r="F640" s="5" t="s">
        <v>82</v>
      </c>
      <c r="G640" s="92" t="s">
        <v>158</v>
      </c>
      <c r="H640" s="93"/>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row>
    <row r="641" spans="3:58" ht="30.75" thickBot="1" x14ac:dyDescent="0.3">
      <c r="C641" s="95" t="s">
        <v>317</v>
      </c>
      <c r="D641" s="95" t="s">
        <v>322</v>
      </c>
      <c r="E641" s="5" t="s">
        <v>78</v>
      </c>
      <c r="F641" s="5" t="s">
        <v>83</v>
      </c>
      <c r="G641" s="92" t="s">
        <v>75</v>
      </c>
      <c r="H641" s="93"/>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row>
    <row r="642" spans="3:58" ht="30.75" thickBot="1" x14ac:dyDescent="0.3">
      <c r="C642" s="95" t="s">
        <v>317</v>
      </c>
      <c r="D642" s="95" t="s">
        <v>322</v>
      </c>
      <c r="E642" s="5" t="s">
        <v>78</v>
      </c>
      <c r="F642" s="5" t="s">
        <v>84</v>
      </c>
      <c r="G642" s="92" t="s">
        <v>75</v>
      </c>
      <c r="H642" s="93"/>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row>
    <row r="643" spans="3:58" ht="15.75" thickBot="1" x14ac:dyDescent="0.3">
      <c r="C643" s="95" t="s">
        <v>317</v>
      </c>
      <c r="D643" s="95" t="s">
        <v>322</v>
      </c>
      <c r="E643" s="5" t="s">
        <v>85</v>
      </c>
      <c r="F643" s="5" t="s">
        <v>86</v>
      </c>
      <c r="G643" s="92" t="s">
        <v>158</v>
      </c>
      <c r="H643" s="93"/>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row>
    <row r="644" spans="3:58" ht="15.75" thickBot="1" x14ac:dyDescent="0.3">
      <c r="C644" s="95" t="s">
        <v>317</v>
      </c>
      <c r="D644" s="95" t="s">
        <v>322</v>
      </c>
      <c r="E644" s="5" t="s">
        <v>85</v>
      </c>
      <c r="F644" s="5" t="s">
        <v>87</v>
      </c>
      <c r="G644" s="92" t="s">
        <v>75</v>
      </c>
      <c r="H644" s="93"/>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row>
    <row r="645" spans="3:58" ht="15.75" thickBot="1" x14ac:dyDescent="0.3">
      <c r="C645" s="95" t="s">
        <v>317</v>
      </c>
      <c r="D645" s="95" t="s">
        <v>322</v>
      </c>
      <c r="E645" s="5" t="s">
        <v>85</v>
      </c>
      <c r="F645" s="5" t="s">
        <v>88</v>
      </c>
      <c r="G645" s="92" t="s">
        <v>75</v>
      </c>
      <c r="H645" s="93"/>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row>
    <row r="646" spans="3:58" ht="30.75" thickBot="1" x14ac:dyDescent="0.3">
      <c r="C646" s="95" t="s">
        <v>317</v>
      </c>
      <c r="D646" s="95" t="s">
        <v>322</v>
      </c>
      <c r="E646" s="5" t="s">
        <v>85</v>
      </c>
      <c r="F646" s="5" t="s">
        <v>89</v>
      </c>
      <c r="G646" s="92" t="s">
        <v>158</v>
      </c>
      <c r="H646" s="93"/>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row>
    <row r="647" spans="3:58" ht="30.75" thickBot="1" x14ac:dyDescent="0.3">
      <c r="C647" s="95" t="s">
        <v>317</v>
      </c>
      <c r="D647" s="95" t="s">
        <v>322</v>
      </c>
      <c r="E647" s="5" t="s">
        <v>85</v>
      </c>
      <c r="F647" s="5" t="s">
        <v>90</v>
      </c>
      <c r="G647" s="92" t="s">
        <v>158</v>
      </c>
      <c r="H647" s="93"/>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row>
    <row r="648" spans="3:58" ht="15.75" thickBot="1" x14ac:dyDescent="0.3">
      <c r="C648" s="95" t="s">
        <v>317</v>
      </c>
      <c r="D648" s="95" t="s">
        <v>322</v>
      </c>
      <c r="E648" s="5" t="s">
        <v>85</v>
      </c>
      <c r="F648" s="5" t="s">
        <v>91</v>
      </c>
      <c r="G648" s="92" t="s">
        <v>75</v>
      </c>
      <c r="H648" s="93"/>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row>
    <row r="649" spans="3:58" ht="45.75" thickBot="1" x14ac:dyDescent="0.3">
      <c r="C649" s="95" t="s">
        <v>317</v>
      </c>
      <c r="D649" s="95" t="s">
        <v>322</v>
      </c>
      <c r="E649" s="5" t="s">
        <v>92</v>
      </c>
      <c r="F649" s="5" t="s">
        <v>93</v>
      </c>
      <c r="G649" s="92" t="s">
        <v>75</v>
      </c>
      <c r="H649" s="93"/>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row>
    <row r="650" spans="3:58" ht="30.75" thickBot="1" x14ac:dyDescent="0.3">
      <c r="C650" s="95" t="s">
        <v>317</v>
      </c>
      <c r="D650" s="95" t="s">
        <v>322</v>
      </c>
      <c r="E650" s="5" t="s">
        <v>92</v>
      </c>
      <c r="F650" s="5" t="s">
        <v>94</v>
      </c>
      <c r="G650" s="92" t="s">
        <v>75</v>
      </c>
      <c r="H650" s="93"/>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row>
    <row r="651" spans="3:58" ht="15.75" thickBot="1" x14ac:dyDescent="0.3">
      <c r="C651" s="95" t="s">
        <v>317</v>
      </c>
      <c r="D651" s="95" t="s">
        <v>322</v>
      </c>
      <c r="E651" s="5" t="s">
        <v>92</v>
      </c>
      <c r="F651" s="5" t="s">
        <v>95</v>
      </c>
      <c r="G651" s="92" t="s">
        <v>75</v>
      </c>
      <c r="H651" s="93"/>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row>
    <row r="652" spans="3:58" ht="30.75" thickBot="1" x14ac:dyDescent="0.3">
      <c r="C652" s="95" t="s">
        <v>317</v>
      </c>
      <c r="D652" s="95" t="s">
        <v>322</v>
      </c>
      <c r="E652" s="5" t="s">
        <v>96</v>
      </c>
      <c r="F652" s="5" t="s">
        <v>97</v>
      </c>
      <c r="G652" s="92" t="s">
        <v>158</v>
      </c>
      <c r="H652" s="93"/>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row>
    <row r="653" spans="3:58" ht="30.75" thickBot="1" x14ac:dyDescent="0.3">
      <c r="C653" s="95" t="s">
        <v>317</v>
      </c>
      <c r="D653" s="95" t="s">
        <v>322</v>
      </c>
      <c r="E653" s="5" t="s">
        <v>96</v>
      </c>
      <c r="F653" s="5" t="s">
        <v>98</v>
      </c>
      <c r="G653" s="92" t="s">
        <v>158</v>
      </c>
      <c r="H653" s="93"/>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row>
    <row r="654" spans="3:58" ht="30.75" thickBot="1" x14ac:dyDescent="0.3">
      <c r="C654" s="95" t="s">
        <v>317</v>
      </c>
      <c r="D654" s="95" t="s">
        <v>322</v>
      </c>
      <c r="E654" s="5" t="s">
        <v>96</v>
      </c>
      <c r="F654" s="5" t="s">
        <v>99</v>
      </c>
      <c r="G654" s="92" t="s">
        <v>158</v>
      </c>
      <c r="H654" s="93"/>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row>
    <row r="655" spans="3:58" ht="30.75" thickBot="1" x14ac:dyDescent="0.3">
      <c r="C655" s="95" t="s">
        <v>317</v>
      </c>
      <c r="D655" s="95" t="s">
        <v>322</v>
      </c>
      <c r="E655" s="5" t="s">
        <v>100</v>
      </c>
      <c r="F655" s="5" t="s">
        <v>101</v>
      </c>
      <c r="G655" s="92" t="s">
        <v>75</v>
      </c>
      <c r="H655" s="93"/>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row>
    <row r="656" spans="3:58" ht="15.75" thickBot="1" x14ac:dyDescent="0.3">
      <c r="C656" s="95" t="s">
        <v>317</v>
      </c>
      <c r="D656" s="95" t="s">
        <v>322</v>
      </c>
      <c r="E656" s="5" t="s">
        <v>100</v>
      </c>
      <c r="F656" s="5" t="s">
        <v>102</v>
      </c>
      <c r="G656" s="92" t="s">
        <v>75</v>
      </c>
      <c r="H656" s="93"/>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row>
    <row r="657" spans="3:58" ht="15.75" thickBot="1" x14ac:dyDescent="0.3">
      <c r="C657" s="95" t="s">
        <v>317</v>
      </c>
      <c r="D657" s="95" t="s">
        <v>322</v>
      </c>
      <c r="E657" s="5" t="s">
        <v>100</v>
      </c>
      <c r="F657" s="5" t="s">
        <v>103</v>
      </c>
      <c r="G657" s="92" t="s">
        <v>158</v>
      </c>
      <c r="H657" s="93"/>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row>
    <row r="658" spans="3:58" ht="30.75" thickBot="1" x14ac:dyDescent="0.3">
      <c r="C658" s="88" t="s">
        <v>318</v>
      </c>
      <c r="D658" s="94">
        <v>2022</v>
      </c>
      <c r="E658" s="89" t="s">
        <v>73</v>
      </c>
      <c r="F658" s="89" t="s">
        <v>74</v>
      </c>
      <c r="G658" s="87" t="s">
        <v>75</v>
      </c>
      <c r="H658" s="87" t="s">
        <v>528</v>
      </c>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row>
    <row r="659" spans="3:58" ht="30.75" thickBot="1" x14ac:dyDescent="0.3">
      <c r="C659" s="88" t="s">
        <v>318</v>
      </c>
      <c r="D659" s="94">
        <v>2022</v>
      </c>
      <c r="E659" s="89" t="s">
        <v>73</v>
      </c>
      <c r="F659" s="89" t="s">
        <v>77</v>
      </c>
      <c r="G659" s="87" t="s">
        <v>158</v>
      </c>
      <c r="H659" s="87"/>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row>
    <row r="660" spans="3:58" ht="15.75" thickBot="1" x14ac:dyDescent="0.3">
      <c r="C660" s="88" t="s">
        <v>318</v>
      </c>
      <c r="D660" s="94">
        <v>2022</v>
      </c>
      <c r="E660" s="89" t="s">
        <v>78</v>
      </c>
      <c r="F660" s="89" t="s">
        <v>79</v>
      </c>
      <c r="G660" s="87" t="s">
        <v>75</v>
      </c>
      <c r="H660" s="87" t="s">
        <v>528</v>
      </c>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row>
    <row r="661" spans="3:58" ht="30.75" thickBot="1" x14ac:dyDescent="0.3">
      <c r="C661" s="88" t="s">
        <v>318</v>
      </c>
      <c r="D661" s="94">
        <v>2022</v>
      </c>
      <c r="E661" s="89" t="s">
        <v>78</v>
      </c>
      <c r="F661" s="89" t="s">
        <v>80</v>
      </c>
      <c r="G661" s="87" t="s">
        <v>158</v>
      </c>
      <c r="H661" s="90"/>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row>
    <row r="662" spans="3:58" ht="30.75" thickBot="1" x14ac:dyDescent="0.3">
      <c r="C662" s="88" t="s">
        <v>318</v>
      </c>
      <c r="D662" s="94">
        <v>2022</v>
      </c>
      <c r="E662" s="89" t="s">
        <v>78</v>
      </c>
      <c r="F662" s="89" t="s">
        <v>81</v>
      </c>
      <c r="G662" s="87" t="s">
        <v>75</v>
      </c>
      <c r="H662" s="90" t="s">
        <v>528</v>
      </c>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row>
    <row r="663" spans="3:58" ht="15.75" thickBot="1" x14ac:dyDescent="0.3">
      <c r="C663" s="88" t="s">
        <v>318</v>
      </c>
      <c r="D663" s="94">
        <v>2022</v>
      </c>
      <c r="E663" s="89" t="s">
        <v>78</v>
      </c>
      <c r="F663" s="89" t="s">
        <v>82</v>
      </c>
      <c r="G663" s="87" t="s">
        <v>75</v>
      </c>
      <c r="H663" s="90" t="s">
        <v>528</v>
      </c>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row>
    <row r="664" spans="3:58" ht="30.75" thickBot="1" x14ac:dyDescent="0.3">
      <c r="C664" s="88" t="s">
        <v>318</v>
      </c>
      <c r="D664" s="94">
        <v>2022</v>
      </c>
      <c r="E664" s="89" t="s">
        <v>78</v>
      </c>
      <c r="F664" s="89" t="s">
        <v>83</v>
      </c>
      <c r="G664" s="87" t="s">
        <v>158</v>
      </c>
      <c r="H664" s="90"/>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row>
    <row r="665" spans="3:58" ht="30.75" thickBot="1" x14ac:dyDescent="0.3">
      <c r="C665" s="88" t="s">
        <v>318</v>
      </c>
      <c r="D665" s="94">
        <v>2022</v>
      </c>
      <c r="E665" s="89" t="s">
        <v>78</v>
      </c>
      <c r="F665" s="89" t="s">
        <v>84</v>
      </c>
      <c r="G665" s="87" t="s">
        <v>158</v>
      </c>
      <c r="H665" s="90"/>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row>
    <row r="666" spans="3:58" ht="15.75" thickBot="1" x14ac:dyDescent="0.3">
      <c r="C666" s="88" t="s">
        <v>318</v>
      </c>
      <c r="D666" s="94">
        <v>2022</v>
      </c>
      <c r="E666" s="89" t="s">
        <v>85</v>
      </c>
      <c r="F666" s="89" t="s">
        <v>86</v>
      </c>
      <c r="G666" s="87" t="s">
        <v>75</v>
      </c>
      <c r="H666" s="90" t="s">
        <v>529</v>
      </c>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row>
    <row r="667" spans="3:58" ht="15.75" thickBot="1" x14ac:dyDescent="0.3">
      <c r="C667" s="88" t="s">
        <v>318</v>
      </c>
      <c r="D667" s="94">
        <v>2022</v>
      </c>
      <c r="E667" s="89" t="s">
        <v>85</v>
      </c>
      <c r="F667" s="89" t="s">
        <v>87</v>
      </c>
      <c r="G667" s="87" t="s">
        <v>158</v>
      </c>
      <c r="H667" s="90"/>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row>
    <row r="668" spans="3:58" ht="15.75" thickBot="1" x14ac:dyDescent="0.3">
      <c r="C668" s="88" t="s">
        <v>318</v>
      </c>
      <c r="D668" s="94">
        <v>2022</v>
      </c>
      <c r="E668" s="89" t="s">
        <v>85</v>
      </c>
      <c r="F668" s="89" t="s">
        <v>88</v>
      </c>
      <c r="G668" s="87" t="s">
        <v>75</v>
      </c>
      <c r="H668" s="90" t="s">
        <v>528</v>
      </c>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row>
    <row r="669" spans="3:58" ht="30.75" thickBot="1" x14ac:dyDescent="0.3">
      <c r="C669" s="88" t="s">
        <v>318</v>
      </c>
      <c r="D669" s="94">
        <v>2022</v>
      </c>
      <c r="E669" s="89" t="s">
        <v>85</v>
      </c>
      <c r="F669" s="89" t="s">
        <v>89</v>
      </c>
      <c r="G669" s="87" t="s">
        <v>158</v>
      </c>
      <c r="H669" s="90"/>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row>
    <row r="670" spans="3:58" ht="30.75" thickBot="1" x14ac:dyDescent="0.3">
      <c r="C670" s="88" t="s">
        <v>318</v>
      </c>
      <c r="D670" s="94">
        <v>2022</v>
      </c>
      <c r="E670" s="89" t="s">
        <v>85</v>
      </c>
      <c r="F670" s="89" t="s">
        <v>90</v>
      </c>
      <c r="G670" s="87" t="s">
        <v>158</v>
      </c>
      <c r="H670" s="90"/>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row>
    <row r="671" spans="3:58" ht="15.75" thickBot="1" x14ac:dyDescent="0.3">
      <c r="C671" s="88" t="s">
        <v>318</v>
      </c>
      <c r="D671" s="94">
        <v>2022</v>
      </c>
      <c r="E671" s="89" t="s">
        <v>85</v>
      </c>
      <c r="F671" s="89" t="s">
        <v>91</v>
      </c>
      <c r="G671" s="87" t="s">
        <v>75</v>
      </c>
      <c r="H671" s="90" t="s">
        <v>530</v>
      </c>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row>
    <row r="672" spans="3:58" ht="45.75" thickBot="1" x14ac:dyDescent="0.3">
      <c r="C672" s="88" t="s">
        <v>318</v>
      </c>
      <c r="D672" s="94">
        <v>2022</v>
      </c>
      <c r="E672" s="89" t="s">
        <v>92</v>
      </c>
      <c r="F672" s="89" t="s">
        <v>93</v>
      </c>
      <c r="G672" s="87" t="s">
        <v>158</v>
      </c>
      <c r="H672" s="90"/>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row>
    <row r="673" spans="3:58" ht="30.75" thickBot="1" x14ac:dyDescent="0.3">
      <c r="C673" s="88" t="s">
        <v>318</v>
      </c>
      <c r="D673" s="94">
        <v>2022</v>
      </c>
      <c r="E673" s="89" t="s">
        <v>92</v>
      </c>
      <c r="F673" s="89" t="s">
        <v>94</v>
      </c>
      <c r="G673" s="87" t="s">
        <v>158</v>
      </c>
      <c r="H673" s="90"/>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row>
    <row r="674" spans="3:58" ht="15.75" thickBot="1" x14ac:dyDescent="0.3">
      <c r="C674" s="88" t="s">
        <v>318</v>
      </c>
      <c r="D674" s="94">
        <v>2022</v>
      </c>
      <c r="E674" s="89" t="s">
        <v>92</v>
      </c>
      <c r="F674" s="89" t="s">
        <v>95</v>
      </c>
      <c r="G674" s="87" t="s">
        <v>158</v>
      </c>
      <c r="H674" s="90"/>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row>
    <row r="675" spans="3:58" ht="30.75" thickBot="1" x14ac:dyDescent="0.3">
      <c r="C675" s="88" t="s">
        <v>318</v>
      </c>
      <c r="D675" s="94">
        <v>2022</v>
      </c>
      <c r="E675" s="89" t="s">
        <v>96</v>
      </c>
      <c r="F675" s="89" t="s">
        <v>97</v>
      </c>
      <c r="G675" s="87" t="s">
        <v>158</v>
      </c>
      <c r="H675" s="90"/>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row>
    <row r="676" spans="3:58" ht="30.75" thickBot="1" x14ac:dyDescent="0.3">
      <c r="C676" s="88" t="s">
        <v>318</v>
      </c>
      <c r="D676" s="94">
        <v>2022</v>
      </c>
      <c r="E676" s="89" t="s">
        <v>96</v>
      </c>
      <c r="F676" s="89" t="s">
        <v>98</v>
      </c>
      <c r="G676" s="87" t="s">
        <v>158</v>
      </c>
      <c r="H676" s="90"/>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row>
    <row r="677" spans="3:58" ht="30.75" thickBot="1" x14ac:dyDescent="0.3">
      <c r="C677" s="88" t="s">
        <v>318</v>
      </c>
      <c r="D677" s="94">
        <v>2022</v>
      </c>
      <c r="E677" s="89" t="s">
        <v>96</v>
      </c>
      <c r="F677" s="89" t="s">
        <v>99</v>
      </c>
      <c r="G677" s="87" t="s">
        <v>158</v>
      </c>
      <c r="H677" s="90"/>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row>
    <row r="678" spans="3:58" ht="30.75" thickBot="1" x14ac:dyDescent="0.3">
      <c r="C678" s="88" t="s">
        <v>318</v>
      </c>
      <c r="D678" s="94">
        <v>2022</v>
      </c>
      <c r="E678" s="89" t="s">
        <v>100</v>
      </c>
      <c r="F678" s="89" t="s">
        <v>101</v>
      </c>
      <c r="G678" s="87" t="s">
        <v>75</v>
      </c>
      <c r="H678" s="90" t="s">
        <v>531</v>
      </c>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row>
    <row r="679" spans="3:58" ht="15.75" thickBot="1" x14ac:dyDescent="0.3">
      <c r="C679" s="88" t="s">
        <v>318</v>
      </c>
      <c r="D679" s="94">
        <v>2022</v>
      </c>
      <c r="E679" s="89" t="s">
        <v>100</v>
      </c>
      <c r="F679" s="89" t="s">
        <v>102</v>
      </c>
      <c r="G679" s="87" t="s">
        <v>158</v>
      </c>
      <c r="H679" s="90"/>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row>
    <row r="680" spans="3:58" ht="15.75" thickBot="1" x14ac:dyDescent="0.3">
      <c r="C680" s="88" t="s">
        <v>318</v>
      </c>
      <c r="D680" s="94">
        <v>2022</v>
      </c>
      <c r="E680" s="89" t="s">
        <v>100</v>
      </c>
      <c r="F680" s="89" t="s">
        <v>103</v>
      </c>
      <c r="G680" s="87" t="s">
        <v>158</v>
      </c>
      <c r="H680" s="90"/>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row>
    <row r="681" spans="3:58" ht="30.75" thickBot="1" x14ac:dyDescent="0.3">
      <c r="C681" s="88" t="s">
        <v>319</v>
      </c>
      <c r="D681" s="88" t="s">
        <v>322</v>
      </c>
      <c r="E681" s="89" t="s">
        <v>73</v>
      </c>
      <c r="F681" s="89" t="s">
        <v>74</v>
      </c>
      <c r="G681" s="87" t="s">
        <v>158</v>
      </c>
      <c r="H681" s="87" t="s">
        <v>532</v>
      </c>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row>
    <row r="682" spans="3:58" ht="30.75" thickBot="1" x14ac:dyDescent="0.3">
      <c r="C682" s="88" t="s">
        <v>319</v>
      </c>
      <c r="D682" s="88" t="s">
        <v>322</v>
      </c>
      <c r="E682" s="89" t="s">
        <v>73</v>
      </c>
      <c r="F682" s="89" t="s">
        <v>77</v>
      </c>
      <c r="G682" s="87" t="s">
        <v>75</v>
      </c>
      <c r="H682" s="87" t="s">
        <v>639</v>
      </c>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row>
    <row r="683" spans="3:58" ht="15.75" thickBot="1" x14ac:dyDescent="0.3">
      <c r="C683" s="88" t="s">
        <v>319</v>
      </c>
      <c r="D683" s="88" t="s">
        <v>322</v>
      </c>
      <c r="E683" s="89" t="s">
        <v>78</v>
      </c>
      <c r="F683" s="89" t="s">
        <v>79</v>
      </c>
      <c r="G683" s="87" t="s">
        <v>158</v>
      </c>
      <c r="H683" s="87"/>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row>
    <row r="684" spans="3:58" ht="30.75" thickBot="1" x14ac:dyDescent="0.3">
      <c r="C684" s="88" t="s">
        <v>319</v>
      </c>
      <c r="D684" s="88" t="s">
        <v>322</v>
      </c>
      <c r="E684" s="89" t="s">
        <v>78</v>
      </c>
      <c r="F684" s="89" t="s">
        <v>80</v>
      </c>
      <c r="G684" s="87" t="s">
        <v>158</v>
      </c>
      <c r="H684" s="90" t="s">
        <v>640</v>
      </c>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row>
    <row r="685" spans="3:58" ht="30.75" thickBot="1" x14ac:dyDescent="0.3">
      <c r="C685" s="88" t="s">
        <v>319</v>
      </c>
      <c r="D685" s="88" t="s">
        <v>322</v>
      </c>
      <c r="E685" s="89" t="s">
        <v>78</v>
      </c>
      <c r="F685" s="89" t="s">
        <v>81</v>
      </c>
      <c r="G685" s="87" t="s">
        <v>75</v>
      </c>
      <c r="H685" s="90" t="s">
        <v>534</v>
      </c>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row>
    <row r="686" spans="3:58" ht="15.75" thickBot="1" x14ac:dyDescent="0.3">
      <c r="C686" s="88" t="s">
        <v>319</v>
      </c>
      <c r="D686" s="88" t="s">
        <v>322</v>
      </c>
      <c r="E686" s="89" t="s">
        <v>78</v>
      </c>
      <c r="F686" s="89" t="s">
        <v>82</v>
      </c>
      <c r="G686" s="87" t="s">
        <v>158</v>
      </c>
      <c r="H686" s="90"/>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row>
    <row r="687" spans="3:58" ht="30.75" thickBot="1" x14ac:dyDescent="0.3">
      <c r="C687" s="88" t="s">
        <v>319</v>
      </c>
      <c r="D687" s="88" t="s">
        <v>322</v>
      </c>
      <c r="E687" s="89" t="s">
        <v>78</v>
      </c>
      <c r="F687" s="89" t="s">
        <v>83</v>
      </c>
      <c r="G687" s="87" t="s">
        <v>158</v>
      </c>
      <c r="H687" s="90" t="s">
        <v>535</v>
      </c>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row>
    <row r="688" spans="3:58" ht="30.75" thickBot="1" x14ac:dyDescent="0.3">
      <c r="C688" s="88" t="s">
        <v>319</v>
      </c>
      <c r="D688" s="88" t="s">
        <v>322</v>
      </c>
      <c r="E688" s="89" t="s">
        <v>78</v>
      </c>
      <c r="F688" s="89" t="s">
        <v>84</v>
      </c>
      <c r="G688" s="87" t="s">
        <v>75</v>
      </c>
      <c r="H688" s="90" t="s">
        <v>538</v>
      </c>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row>
    <row r="689" spans="3:58" ht="15.75" thickBot="1" x14ac:dyDescent="0.3">
      <c r="C689" s="88" t="s">
        <v>319</v>
      </c>
      <c r="D689" s="88" t="s">
        <v>322</v>
      </c>
      <c r="E689" s="89" t="s">
        <v>85</v>
      </c>
      <c r="F689" s="89" t="s">
        <v>86</v>
      </c>
      <c r="G689" s="87" t="s">
        <v>75</v>
      </c>
      <c r="H689" s="90" t="s">
        <v>536</v>
      </c>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row>
    <row r="690" spans="3:58" ht="15.75" thickBot="1" x14ac:dyDescent="0.3">
      <c r="C690" s="88" t="s">
        <v>319</v>
      </c>
      <c r="D690" s="88" t="s">
        <v>322</v>
      </c>
      <c r="E690" s="89" t="s">
        <v>85</v>
      </c>
      <c r="F690" s="89" t="s">
        <v>87</v>
      </c>
      <c r="G690" s="87" t="s">
        <v>158</v>
      </c>
      <c r="H690" s="90" t="s">
        <v>534</v>
      </c>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row>
    <row r="691" spans="3:58" ht="15.75" thickBot="1" x14ac:dyDescent="0.3">
      <c r="C691" s="88" t="s">
        <v>319</v>
      </c>
      <c r="D691" s="88" t="s">
        <v>322</v>
      </c>
      <c r="E691" s="89" t="s">
        <v>85</v>
      </c>
      <c r="F691" s="89" t="s">
        <v>88</v>
      </c>
      <c r="G691" s="87" t="s">
        <v>158</v>
      </c>
      <c r="H691" s="90"/>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row>
    <row r="692" spans="3:58" ht="30.75" thickBot="1" x14ac:dyDescent="0.3">
      <c r="C692" s="88" t="s">
        <v>319</v>
      </c>
      <c r="D692" s="88" t="s">
        <v>322</v>
      </c>
      <c r="E692" s="89" t="s">
        <v>85</v>
      </c>
      <c r="F692" s="89" t="s">
        <v>89</v>
      </c>
      <c r="G692" s="87" t="s">
        <v>158</v>
      </c>
      <c r="H692" s="90"/>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row>
    <row r="693" spans="3:58" ht="30.75" thickBot="1" x14ac:dyDescent="0.3">
      <c r="C693" s="88" t="s">
        <v>319</v>
      </c>
      <c r="D693" s="88" t="s">
        <v>322</v>
      </c>
      <c r="E693" s="89" t="s">
        <v>85</v>
      </c>
      <c r="F693" s="89" t="s">
        <v>90</v>
      </c>
      <c r="G693" s="87" t="s">
        <v>158</v>
      </c>
      <c r="H693" s="90"/>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row>
    <row r="694" spans="3:58" ht="15.75" thickBot="1" x14ac:dyDescent="0.3">
      <c r="C694" s="88" t="s">
        <v>319</v>
      </c>
      <c r="D694" s="88" t="s">
        <v>322</v>
      </c>
      <c r="E694" s="89" t="s">
        <v>85</v>
      </c>
      <c r="F694" s="89" t="s">
        <v>91</v>
      </c>
      <c r="G694" s="87" t="s">
        <v>158</v>
      </c>
      <c r="H694" s="90" t="s">
        <v>537</v>
      </c>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row>
    <row r="695" spans="3:58" ht="45.75" thickBot="1" x14ac:dyDescent="0.3">
      <c r="C695" s="88" t="s">
        <v>319</v>
      </c>
      <c r="D695" s="88" t="s">
        <v>322</v>
      </c>
      <c r="E695" s="89" t="s">
        <v>92</v>
      </c>
      <c r="F695" s="89" t="s">
        <v>93</v>
      </c>
      <c r="G695" s="87" t="s">
        <v>158</v>
      </c>
      <c r="H695" s="90"/>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row>
    <row r="696" spans="3:58" ht="30.75" thickBot="1" x14ac:dyDescent="0.3">
      <c r="C696" s="88" t="s">
        <v>319</v>
      </c>
      <c r="D696" s="88" t="s">
        <v>322</v>
      </c>
      <c r="E696" s="89" t="s">
        <v>92</v>
      </c>
      <c r="F696" s="89" t="s">
        <v>94</v>
      </c>
      <c r="G696" s="87" t="s">
        <v>158</v>
      </c>
      <c r="H696" s="90"/>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row>
    <row r="697" spans="3:58" ht="15.75" thickBot="1" x14ac:dyDescent="0.3">
      <c r="C697" s="88" t="s">
        <v>319</v>
      </c>
      <c r="D697" s="88" t="s">
        <v>322</v>
      </c>
      <c r="E697" s="89" t="s">
        <v>92</v>
      </c>
      <c r="F697" s="89" t="s">
        <v>95</v>
      </c>
      <c r="G697" s="87" t="s">
        <v>158</v>
      </c>
      <c r="H697" s="90"/>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row>
    <row r="698" spans="3:58" ht="30.75" thickBot="1" x14ac:dyDescent="0.3">
      <c r="C698" s="88" t="s">
        <v>319</v>
      </c>
      <c r="D698" s="88" t="s">
        <v>322</v>
      </c>
      <c r="E698" s="89" t="s">
        <v>96</v>
      </c>
      <c r="F698" s="89" t="s">
        <v>97</v>
      </c>
      <c r="G698" s="87" t="s">
        <v>158</v>
      </c>
      <c r="H698" s="90"/>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row>
    <row r="699" spans="3:58" ht="30.75" thickBot="1" x14ac:dyDescent="0.3">
      <c r="C699" s="88" t="s">
        <v>319</v>
      </c>
      <c r="D699" s="88" t="s">
        <v>322</v>
      </c>
      <c r="E699" s="89" t="s">
        <v>96</v>
      </c>
      <c r="F699" s="89" t="s">
        <v>98</v>
      </c>
      <c r="G699" s="87" t="s">
        <v>158</v>
      </c>
      <c r="H699" s="90"/>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row>
    <row r="700" spans="3:58" ht="30.75" thickBot="1" x14ac:dyDescent="0.3">
      <c r="C700" s="88" t="s">
        <v>319</v>
      </c>
      <c r="D700" s="88" t="s">
        <v>322</v>
      </c>
      <c r="E700" s="89" t="s">
        <v>96</v>
      </c>
      <c r="F700" s="89" t="s">
        <v>99</v>
      </c>
      <c r="G700" s="87" t="s">
        <v>158</v>
      </c>
      <c r="H700" s="90"/>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row>
    <row r="701" spans="3:58" ht="45.75" thickBot="1" x14ac:dyDescent="0.3">
      <c r="C701" s="88" t="s">
        <v>319</v>
      </c>
      <c r="D701" s="88" t="s">
        <v>322</v>
      </c>
      <c r="E701" s="89" t="s">
        <v>100</v>
      </c>
      <c r="F701" s="89" t="s">
        <v>101</v>
      </c>
      <c r="G701" s="87" t="s">
        <v>158</v>
      </c>
      <c r="H701" s="90" t="s">
        <v>641</v>
      </c>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row>
    <row r="702" spans="3:58" ht="15.75" thickBot="1" x14ac:dyDescent="0.3">
      <c r="C702" s="88" t="s">
        <v>319</v>
      </c>
      <c r="D702" s="88" t="s">
        <v>322</v>
      </c>
      <c r="E702" s="89" t="s">
        <v>100</v>
      </c>
      <c r="F702" s="89" t="s">
        <v>102</v>
      </c>
      <c r="G702" s="87" t="s">
        <v>158</v>
      </c>
      <c r="H702" s="90"/>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row>
    <row r="703" spans="3:58" ht="15.75" thickBot="1" x14ac:dyDescent="0.3">
      <c r="C703" s="88" t="s">
        <v>319</v>
      </c>
      <c r="D703" s="88" t="s">
        <v>322</v>
      </c>
      <c r="E703" s="89" t="s">
        <v>100</v>
      </c>
      <c r="F703" s="89" t="s">
        <v>103</v>
      </c>
      <c r="G703" s="87" t="s">
        <v>158</v>
      </c>
      <c r="H703" s="90"/>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row>
    <row r="704" spans="3:58" ht="15.75" thickBot="1" x14ac:dyDescent="0.3">
      <c r="C704" s="88" t="s">
        <v>319</v>
      </c>
      <c r="D704" s="88" t="s">
        <v>322</v>
      </c>
      <c r="E704" s="89" t="s">
        <v>85</v>
      </c>
      <c r="F704" s="89" t="s">
        <v>91</v>
      </c>
      <c r="G704" s="87" t="s">
        <v>75</v>
      </c>
      <c r="H704" s="90" t="s">
        <v>642</v>
      </c>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row>
    <row r="705" spans="3:58" ht="15.75" thickBot="1" x14ac:dyDescent="0.3">
      <c r="C705" s="88" t="s">
        <v>319</v>
      </c>
      <c r="D705" s="88" t="s">
        <v>322</v>
      </c>
      <c r="E705" s="87" t="s">
        <v>85</v>
      </c>
      <c r="F705" s="87" t="s">
        <v>259</v>
      </c>
      <c r="G705" s="87" t="s">
        <v>75</v>
      </c>
      <c r="H705" s="90" t="s">
        <v>532</v>
      </c>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row>
    <row r="706" spans="3:58" ht="30.75" thickBot="1" x14ac:dyDescent="0.3">
      <c r="C706" s="95" t="s">
        <v>320</v>
      </c>
      <c r="D706" s="95" t="s">
        <v>322</v>
      </c>
      <c r="E706" s="5" t="s">
        <v>73</v>
      </c>
      <c r="F706" s="5" t="s">
        <v>74</v>
      </c>
      <c r="G706" s="92" t="s">
        <v>75</v>
      </c>
      <c r="H706" s="92" t="s">
        <v>540</v>
      </c>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row>
    <row r="707" spans="3:58" ht="30.75" thickBot="1" x14ac:dyDescent="0.3">
      <c r="C707" s="95" t="s">
        <v>320</v>
      </c>
      <c r="D707" s="95" t="s">
        <v>322</v>
      </c>
      <c r="E707" s="5" t="s">
        <v>73</v>
      </c>
      <c r="F707" s="5" t="s">
        <v>77</v>
      </c>
      <c r="G707" s="92" t="s">
        <v>75</v>
      </c>
      <c r="H707" s="92" t="s">
        <v>541</v>
      </c>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row>
    <row r="708" spans="3:58" ht="15.75" thickBot="1" x14ac:dyDescent="0.3">
      <c r="C708" s="95" t="s">
        <v>320</v>
      </c>
      <c r="D708" s="95" t="s">
        <v>322</v>
      </c>
      <c r="E708" s="5" t="s">
        <v>78</v>
      </c>
      <c r="F708" s="5" t="s">
        <v>79</v>
      </c>
      <c r="G708" s="92" t="s">
        <v>158</v>
      </c>
      <c r="H708" s="9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row>
    <row r="709" spans="3:58" ht="30.75" thickBot="1" x14ac:dyDescent="0.3">
      <c r="C709" s="95" t="s">
        <v>320</v>
      </c>
      <c r="D709" s="95" t="s">
        <v>322</v>
      </c>
      <c r="E709" s="5" t="s">
        <v>78</v>
      </c>
      <c r="F709" s="5" t="s">
        <v>80</v>
      </c>
      <c r="G709" s="92" t="s">
        <v>75</v>
      </c>
      <c r="H709" s="93" t="s">
        <v>542</v>
      </c>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row>
    <row r="710" spans="3:58" ht="30.75" thickBot="1" x14ac:dyDescent="0.3">
      <c r="C710" s="95" t="s">
        <v>320</v>
      </c>
      <c r="D710" s="95" t="s">
        <v>322</v>
      </c>
      <c r="E710" s="5" t="s">
        <v>78</v>
      </c>
      <c r="F710" s="5" t="s">
        <v>81</v>
      </c>
      <c r="G710" s="92" t="s">
        <v>158</v>
      </c>
      <c r="H710" s="93"/>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row>
    <row r="711" spans="3:58" ht="30.75" thickBot="1" x14ac:dyDescent="0.3">
      <c r="C711" s="95" t="s">
        <v>320</v>
      </c>
      <c r="D711" s="95" t="s">
        <v>322</v>
      </c>
      <c r="E711" s="5" t="s">
        <v>78</v>
      </c>
      <c r="F711" s="5" t="s">
        <v>82</v>
      </c>
      <c r="G711" s="92" t="s">
        <v>75</v>
      </c>
      <c r="H711" s="93" t="s">
        <v>542</v>
      </c>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row>
    <row r="712" spans="3:58" ht="30.75" thickBot="1" x14ac:dyDescent="0.3">
      <c r="C712" s="95" t="s">
        <v>320</v>
      </c>
      <c r="D712" s="95" t="s">
        <v>322</v>
      </c>
      <c r="E712" s="5" t="s">
        <v>78</v>
      </c>
      <c r="F712" s="5" t="s">
        <v>83</v>
      </c>
      <c r="G712" s="92" t="s">
        <v>75</v>
      </c>
      <c r="H712" s="93" t="s">
        <v>542</v>
      </c>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row>
    <row r="713" spans="3:58" ht="30.75" thickBot="1" x14ac:dyDescent="0.3">
      <c r="C713" s="95" t="s">
        <v>320</v>
      </c>
      <c r="D713" s="95" t="s">
        <v>322</v>
      </c>
      <c r="E713" s="5" t="s">
        <v>78</v>
      </c>
      <c r="F713" s="5" t="s">
        <v>84</v>
      </c>
      <c r="G713" s="92" t="s">
        <v>158</v>
      </c>
      <c r="H713" s="93"/>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row>
    <row r="714" spans="3:58" ht="15.75" thickBot="1" x14ac:dyDescent="0.3">
      <c r="C714" s="95" t="s">
        <v>320</v>
      </c>
      <c r="D714" s="95" t="s">
        <v>322</v>
      </c>
      <c r="E714" s="5" t="s">
        <v>85</v>
      </c>
      <c r="F714" s="5" t="s">
        <v>86</v>
      </c>
      <c r="G714" s="92" t="s">
        <v>75</v>
      </c>
      <c r="H714" s="93" t="s">
        <v>543</v>
      </c>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row>
    <row r="715" spans="3:58" ht="15.75" thickBot="1" x14ac:dyDescent="0.3">
      <c r="C715" s="95" t="s">
        <v>320</v>
      </c>
      <c r="D715" s="95" t="s">
        <v>322</v>
      </c>
      <c r="E715" s="5" t="s">
        <v>85</v>
      </c>
      <c r="F715" s="5" t="s">
        <v>87</v>
      </c>
      <c r="G715" s="92" t="s">
        <v>75</v>
      </c>
      <c r="H715" s="93" t="s">
        <v>643</v>
      </c>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row>
    <row r="716" spans="3:58" ht="15.75" thickBot="1" x14ac:dyDescent="0.3">
      <c r="C716" s="95" t="s">
        <v>320</v>
      </c>
      <c r="D716" s="95" t="s">
        <v>322</v>
      </c>
      <c r="E716" s="5" t="s">
        <v>85</v>
      </c>
      <c r="F716" s="5" t="s">
        <v>88</v>
      </c>
      <c r="G716" s="92" t="s">
        <v>158</v>
      </c>
      <c r="H716" s="93"/>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row>
    <row r="717" spans="3:58" ht="30.75" thickBot="1" x14ac:dyDescent="0.3">
      <c r="C717" s="95" t="s">
        <v>320</v>
      </c>
      <c r="D717" s="95" t="s">
        <v>322</v>
      </c>
      <c r="E717" s="5" t="s">
        <v>85</v>
      </c>
      <c r="F717" s="5" t="s">
        <v>89</v>
      </c>
      <c r="G717" s="92" t="s">
        <v>158</v>
      </c>
      <c r="H717" s="93"/>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row>
    <row r="718" spans="3:58" ht="30.75" thickBot="1" x14ac:dyDescent="0.3">
      <c r="C718" s="95" t="s">
        <v>320</v>
      </c>
      <c r="D718" s="95" t="s">
        <v>322</v>
      </c>
      <c r="E718" s="5" t="s">
        <v>85</v>
      </c>
      <c r="F718" s="5" t="s">
        <v>90</v>
      </c>
      <c r="G718" s="92" t="s">
        <v>158</v>
      </c>
      <c r="H718" s="93"/>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row>
    <row r="719" spans="3:58" ht="15.75" thickBot="1" x14ac:dyDescent="0.3">
      <c r="C719" s="95" t="s">
        <v>320</v>
      </c>
      <c r="D719" s="95" t="s">
        <v>322</v>
      </c>
      <c r="E719" s="5" t="s">
        <v>85</v>
      </c>
      <c r="F719" s="5" t="s">
        <v>91</v>
      </c>
      <c r="G719" s="92" t="s">
        <v>75</v>
      </c>
      <c r="H719" s="93" t="s">
        <v>545</v>
      </c>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row>
    <row r="720" spans="3:58" ht="45.75" thickBot="1" x14ac:dyDescent="0.3">
      <c r="C720" s="95" t="s">
        <v>320</v>
      </c>
      <c r="D720" s="95" t="s">
        <v>322</v>
      </c>
      <c r="E720" s="5" t="s">
        <v>92</v>
      </c>
      <c r="F720" s="5" t="s">
        <v>93</v>
      </c>
      <c r="G720" s="92" t="s">
        <v>75</v>
      </c>
      <c r="H720" s="93" t="s">
        <v>644</v>
      </c>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row>
    <row r="721" spans="3:58" ht="30.75" thickBot="1" x14ac:dyDescent="0.3">
      <c r="C721" s="95" t="s">
        <v>320</v>
      </c>
      <c r="D721" s="95" t="s">
        <v>322</v>
      </c>
      <c r="E721" s="5" t="s">
        <v>92</v>
      </c>
      <c r="F721" s="5" t="s">
        <v>94</v>
      </c>
      <c r="G721" s="92" t="s">
        <v>158</v>
      </c>
      <c r="H721" s="93"/>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row>
    <row r="722" spans="3:58" ht="30.75" thickBot="1" x14ac:dyDescent="0.3">
      <c r="C722" s="95" t="s">
        <v>320</v>
      </c>
      <c r="D722" s="95" t="s">
        <v>322</v>
      </c>
      <c r="E722" s="5" t="s">
        <v>92</v>
      </c>
      <c r="F722" s="5" t="s">
        <v>95</v>
      </c>
      <c r="G722" s="92" t="s">
        <v>75</v>
      </c>
      <c r="H722" s="93" t="s">
        <v>645</v>
      </c>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row>
    <row r="723" spans="3:58" ht="30.75" thickBot="1" x14ac:dyDescent="0.3">
      <c r="C723" s="95" t="s">
        <v>320</v>
      </c>
      <c r="D723" s="95" t="s">
        <v>322</v>
      </c>
      <c r="E723" s="5" t="s">
        <v>96</v>
      </c>
      <c r="F723" s="5" t="s">
        <v>97</v>
      </c>
      <c r="G723" s="92" t="s">
        <v>158</v>
      </c>
      <c r="H723" s="93"/>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row>
    <row r="724" spans="3:58" ht="30.75" thickBot="1" x14ac:dyDescent="0.3">
      <c r="C724" s="95" t="s">
        <v>320</v>
      </c>
      <c r="D724" s="95" t="s">
        <v>322</v>
      </c>
      <c r="E724" s="5" t="s">
        <v>96</v>
      </c>
      <c r="F724" s="5" t="s">
        <v>98</v>
      </c>
      <c r="G724" s="92" t="s">
        <v>158</v>
      </c>
      <c r="H724" s="93"/>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row>
    <row r="725" spans="3:58" ht="30.75" thickBot="1" x14ac:dyDescent="0.3">
      <c r="C725" s="95" t="s">
        <v>320</v>
      </c>
      <c r="D725" s="95" t="s">
        <v>322</v>
      </c>
      <c r="E725" s="5" t="s">
        <v>96</v>
      </c>
      <c r="F725" s="5" t="s">
        <v>99</v>
      </c>
      <c r="G725" s="92" t="s">
        <v>158</v>
      </c>
      <c r="H725" s="93"/>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row>
    <row r="726" spans="3:58" ht="30.75" thickBot="1" x14ac:dyDescent="0.3">
      <c r="C726" s="95" t="s">
        <v>320</v>
      </c>
      <c r="D726" s="95" t="s">
        <v>322</v>
      </c>
      <c r="E726" s="5" t="s">
        <v>100</v>
      </c>
      <c r="F726" s="5" t="s">
        <v>101</v>
      </c>
      <c r="G726" s="92" t="s">
        <v>75</v>
      </c>
      <c r="H726" s="112" t="s">
        <v>646</v>
      </c>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row>
    <row r="727" spans="3:58" ht="15.75" thickBot="1" x14ac:dyDescent="0.3">
      <c r="C727" s="95" t="s">
        <v>320</v>
      </c>
      <c r="D727" s="95" t="s">
        <v>322</v>
      </c>
      <c r="E727" s="5" t="s">
        <v>100</v>
      </c>
      <c r="F727" s="5" t="s">
        <v>102</v>
      </c>
      <c r="G727" s="92" t="s">
        <v>75</v>
      </c>
      <c r="H727" s="93"/>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row>
    <row r="728" spans="3:58" ht="15.75" thickBot="1" x14ac:dyDescent="0.3">
      <c r="C728" s="95" t="s">
        <v>320</v>
      </c>
      <c r="D728" s="95" t="s">
        <v>322</v>
      </c>
      <c r="E728" s="5" t="s">
        <v>100</v>
      </c>
      <c r="F728" s="5" t="s">
        <v>103</v>
      </c>
      <c r="G728" s="92" t="s">
        <v>158</v>
      </c>
      <c r="H728" s="93"/>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row>
    <row r="729" spans="3:58" ht="30.75" thickBot="1" x14ac:dyDescent="0.3">
      <c r="C729" s="95" t="s">
        <v>320</v>
      </c>
      <c r="D729" s="95" t="s">
        <v>322</v>
      </c>
      <c r="E729" s="92" t="s">
        <v>85</v>
      </c>
      <c r="F729" s="92" t="s">
        <v>86</v>
      </c>
      <c r="G729" s="92" t="s">
        <v>75</v>
      </c>
      <c r="H729" s="93" t="s">
        <v>542</v>
      </c>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row>
    <row r="730" spans="3:58" x14ac:dyDescent="0.25">
      <c r="C730" s="2"/>
      <c r="D730" s="2"/>
      <c r="E730" s="176"/>
      <c r="F730" s="176"/>
      <c r="G730" s="2"/>
      <c r="H730" s="176"/>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row>
    <row r="731" spans="3:58" x14ac:dyDescent="0.25">
      <c r="C731" s="2"/>
      <c r="D731" s="2"/>
      <c r="E731" s="176"/>
      <c r="F731" s="176"/>
      <c r="G731" s="2"/>
      <c r="H731" s="176"/>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row>
    <row r="732" spans="3:58" x14ac:dyDescent="0.25">
      <c r="C732" s="2"/>
      <c r="D732" s="2"/>
      <c r="E732" s="176"/>
      <c r="F732" s="176"/>
      <c r="G732" s="2"/>
      <c r="H732" s="176"/>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row>
    <row r="733" spans="3:58" x14ac:dyDescent="0.25">
      <c r="C733" s="2"/>
      <c r="D733" s="2"/>
      <c r="E733" s="176"/>
      <c r="F733" s="176"/>
      <c r="G733" s="2"/>
      <c r="H733" s="176"/>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row>
    <row r="734" spans="3:58" x14ac:dyDescent="0.25">
      <c r="C734" s="2"/>
      <c r="D734" s="2"/>
      <c r="E734" s="176"/>
      <c r="F734" s="176"/>
      <c r="G734" s="2"/>
      <c r="H734" s="176"/>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row>
    <row r="735" spans="3:58" x14ac:dyDescent="0.25">
      <c r="C735" s="2"/>
      <c r="D735" s="2"/>
      <c r="E735" s="176"/>
      <c r="F735" s="176"/>
      <c r="G735" s="2"/>
      <c r="H735" s="176"/>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row>
    <row r="736" spans="3:58" x14ac:dyDescent="0.25">
      <c r="C736" s="2"/>
      <c r="D736" s="2"/>
      <c r="E736" s="176"/>
      <c r="F736" s="176"/>
      <c r="G736" s="2"/>
      <c r="H736" s="176"/>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row>
    <row r="737" spans="3:58" x14ac:dyDescent="0.25">
      <c r="C737" s="2"/>
      <c r="D737" s="2"/>
      <c r="E737" s="176"/>
      <c r="F737" s="176"/>
      <c r="G737" s="2"/>
      <c r="H737" s="176"/>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row>
    <row r="738" spans="3:58" x14ac:dyDescent="0.25">
      <c r="C738" s="2"/>
      <c r="D738" s="2"/>
      <c r="E738" s="176"/>
      <c r="F738" s="176"/>
      <c r="G738" s="2"/>
      <c r="H738" s="176"/>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row>
    <row r="739" spans="3:58" x14ac:dyDescent="0.25">
      <c r="C739" s="2"/>
      <c r="D739" s="2"/>
      <c r="E739" s="176"/>
      <c r="F739" s="176"/>
      <c r="G739" s="2"/>
      <c r="H739" s="176"/>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row>
    <row r="740" spans="3:58" x14ac:dyDescent="0.25">
      <c r="C740" s="2"/>
      <c r="D740" s="2"/>
      <c r="E740" s="176"/>
      <c r="F740" s="176"/>
      <c r="G740" s="2"/>
      <c r="H740" s="176"/>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row>
    <row r="741" spans="3:58" x14ac:dyDescent="0.25">
      <c r="C741" s="2"/>
      <c r="D741" s="2"/>
      <c r="E741" s="176"/>
      <c r="F741" s="176"/>
      <c r="G741" s="2"/>
      <c r="H741" s="176"/>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row>
    <row r="742" spans="3:58" x14ac:dyDescent="0.25">
      <c r="C742" s="2"/>
      <c r="D742" s="2"/>
      <c r="E742" s="176"/>
      <c r="F742" s="176"/>
      <c r="G742" s="2"/>
      <c r="H742" s="176"/>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row>
    <row r="743" spans="3:58" x14ac:dyDescent="0.25">
      <c r="C743" s="2"/>
      <c r="D743" s="2"/>
      <c r="E743" s="176"/>
      <c r="F743" s="176"/>
      <c r="G743" s="2"/>
      <c r="H743" s="176"/>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row>
    <row r="744" spans="3:58" x14ac:dyDescent="0.25">
      <c r="C744" s="2"/>
      <c r="D744" s="2"/>
      <c r="E744" s="176"/>
      <c r="F744" s="176"/>
      <c r="G744" s="2"/>
      <c r="H744" s="176"/>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row>
    <row r="745" spans="3:58" x14ac:dyDescent="0.25">
      <c r="C745" s="2"/>
      <c r="D745" s="2"/>
      <c r="E745" s="176"/>
      <c r="F745" s="176"/>
      <c r="G745" s="2"/>
      <c r="H745" s="176"/>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row>
    <row r="746" spans="3:58" x14ac:dyDescent="0.25">
      <c r="C746" s="2"/>
      <c r="D746" s="2"/>
      <c r="E746" s="176"/>
      <c r="F746" s="176"/>
      <c r="G746" s="2"/>
      <c r="H746" s="176"/>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row>
    <row r="747" spans="3:58" x14ac:dyDescent="0.25">
      <c r="C747" s="2"/>
      <c r="D747" s="2"/>
      <c r="E747" s="176"/>
      <c r="F747" s="176"/>
      <c r="G747" s="2"/>
      <c r="H747" s="176"/>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row>
    <row r="748" spans="3:58" x14ac:dyDescent="0.25">
      <c r="C748" s="2"/>
      <c r="D748" s="2"/>
      <c r="E748" s="176"/>
      <c r="F748" s="176"/>
      <c r="G748" s="2"/>
      <c r="H748" s="176"/>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row>
    <row r="749" spans="3:58" x14ac:dyDescent="0.25">
      <c r="C749" s="2"/>
      <c r="D749" s="2"/>
      <c r="E749" s="176"/>
      <c r="F749" s="176"/>
      <c r="G749" s="2"/>
      <c r="H749" s="176"/>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row>
    <row r="750" spans="3:58" x14ac:dyDescent="0.25">
      <c r="C750" s="2"/>
      <c r="D750" s="2"/>
      <c r="E750" s="176"/>
      <c r="F750" s="176"/>
      <c r="G750" s="2"/>
      <c r="H750" s="176"/>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row>
    <row r="751" spans="3:58" x14ac:dyDescent="0.25">
      <c r="C751" s="2"/>
      <c r="D751" s="2"/>
      <c r="E751" s="176"/>
      <c r="F751" s="176"/>
      <c r="G751" s="2"/>
      <c r="H751" s="176"/>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row>
    <row r="752" spans="3:58" x14ac:dyDescent="0.25">
      <c r="C752" s="2"/>
      <c r="D752" s="2"/>
      <c r="E752" s="176"/>
      <c r="F752" s="176"/>
      <c r="G752" s="2"/>
      <c r="H752" s="176"/>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row>
    <row r="753" spans="3:58" x14ac:dyDescent="0.25">
      <c r="C753" s="2"/>
      <c r="D753" s="2"/>
      <c r="E753" s="176"/>
      <c r="F753" s="176"/>
      <c r="G753" s="2"/>
      <c r="H753" s="176"/>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row>
    <row r="754" spans="3:58" x14ac:dyDescent="0.25">
      <c r="C754" s="2"/>
      <c r="D754" s="2"/>
      <c r="E754" s="176"/>
      <c r="F754" s="176"/>
      <c r="G754" s="2"/>
      <c r="H754" s="176"/>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row>
    <row r="755" spans="3:58" x14ac:dyDescent="0.25">
      <c r="C755" s="2"/>
      <c r="D755" s="2"/>
      <c r="E755" s="176"/>
      <c r="F755" s="176"/>
      <c r="G755" s="2"/>
      <c r="H755" s="176"/>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row>
    <row r="756" spans="3:58" x14ac:dyDescent="0.25">
      <c r="C756" s="2"/>
      <c r="D756" s="2"/>
      <c r="E756" s="176"/>
      <c r="F756" s="176"/>
      <c r="G756" s="2"/>
      <c r="H756" s="176"/>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row>
    <row r="757" spans="3:58" x14ac:dyDescent="0.25">
      <c r="C757" s="2"/>
      <c r="D757" s="2"/>
      <c r="E757" s="176"/>
      <c r="F757" s="176"/>
      <c r="G757" s="2"/>
      <c r="H757" s="176"/>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row>
    <row r="758" spans="3:58" x14ac:dyDescent="0.25">
      <c r="C758" s="2"/>
      <c r="D758" s="2"/>
      <c r="E758" s="176"/>
      <c r="F758" s="176"/>
      <c r="G758" s="2"/>
      <c r="H758" s="176"/>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row>
    <row r="759" spans="3:58" x14ac:dyDescent="0.25">
      <c r="C759" s="2"/>
      <c r="D759" s="2"/>
      <c r="E759" s="176"/>
      <c r="F759" s="176"/>
      <c r="G759" s="2"/>
      <c r="H759" s="176"/>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row>
    <row r="760" spans="3:58" x14ac:dyDescent="0.25">
      <c r="C760" s="2"/>
      <c r="D760" s="2"/>
      <c r="E760" s="176"/>
      <c r="F760" s="176"/>
      <c r="G760" s="2"/>
      <c r="H760" s="176"/>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row>
    <row r="761" spans="3:58" x14ac:dyDescent="0.25">
      <c r="C761" s="2"/>
      <c r="D761" s="2"/>
      <c r="E761" s="176"/>
      <c r="F761" s="176"/>
      <c r="G761" s="2"/>
      <c r="H761" s="176"/>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row>
    <row r="762" spans="3:58" x14ac:dyDescent="0.25">
      <c r="C762" s="2"/>
      <c r="D762" s="2"/>
      <c r="E762" s="176"/>
      <c r="F762" s="176"/>
      <c r="G762" s="2"/>
      <c r="H762" s="176"/>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row>
    <row r="763" spans="3:58" x14ac:dyDescent="0.25">
      <c r="C763" s="2"/>
      <c r="D763" s="2"/>
      <c r="E763" s="176"/>
      <c r="F763" s="176"/>
      <c r="G763" s="2"/>
      <c r="H763" s="176"/>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row>
    <row r="764" spans="3:58" x14ac:dyDescent="0.25">
      <c r="C764" s="2"/>
      <c r="D764" s="2"/>
      <c r="E764" s="176"/>
      <c r="F764" s="176"/>
      <c r="G764" s="2"/>
      <c r="H764" s="176"/>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row>
    <row r="765" spans="3:58" x14ac:dyDescent="0.25">
      <c r="C765" s="2"/>
      <c r="D765" s="2"/>
      <c r="E765" s="176"/>
      <c r="F765" s="176"/>
      <c r="G765" s="2"/>
      <c r="H765" s="176"/>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row>
    <row r="766" spans="3:58" x14ac:dyDescent="0.25">
      <c r="C766" s="2"/>
      <c r="D766" s="2"/>
      <c r="E766" s="176"/>
      <c r="F766" s="176"/>
      <c r="G766" s="2"/>
      <c r="H766" s="176"/>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row>
    <row r="767" spans="3:58" x14ac:dyDescent="0.25">
      <c r="C767" s="2"/>
      <c r="D767" s="2"/>
      <c r="E767" s="176"/>
      <c r="F767" s="176"/>
      <c r="G767" s="2"/>
      <c r="H767" s="176"/>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row>
    <row r="768" spans="3:58" x14ac:dyDescent="0.25">
      <c r="C768" s="2"/>
      <c r="D768" s="2"/>
      <c r="E768" s="176"/>
      <c r="F768" s="176"/>
      <c r="G768" s="2"/>
      <c r="H768" s="176"/>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row>
    <row r="769" spans="3:58" x14ac:dyDescent="0.25">
      <c r="C769" s="2"/>
      <c r="D769" s="2"/>
      <c r="E769" s="176"/>
      <c r="F769" s="176"/>
      <c r="G769" s="2"/>
      <c r="H769" s="176"/>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row>
    <row r="770" spans="3:58" x14ac:dyDescent="0.25">
      <c r="C770" s="2"/>
      <c r="D770" s="2"/>
      <c r="E770" s="176"/>
      <c r="F770" s="176"/>
      <c r="G770" s="2"/>
      <c r="H770" s="176"/>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row>
    <row r="771" spans="3:58" x14ac:dyDescent="0.25">
      <c r="C771" s="2"/>
      <c r="D771" s="2"/>
      <c r="E771" s="176"/>
      <c r="F771" s="176"/>
      <c r="G771" s="2"/>
      <c r="H771" s="176"/>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row>
    <row r="772" spans="3:58" x14ac:dyDescent="0.25">
      <c r="C772" s="2"/>
      <c r="D772" s="2"/>
      <c r="E772" s="176"/>
      <c r="F772" s="176"/>
      <c r="G772" s="2"/>
      <c r="H772" s="176"/>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row>
    <row r="773" spans="3:58" x14ac:dyDescent="0.25">
      <c r="C773" s="2"/>
      <c r="D773" s="2"/>
      <c r="E773" s="176"/>
      <c r="F773" s="176"/>
      <c r="G773" s="2"/>
      <c r="H773" s="176"/>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row>
    <row r="774" spans="3:58" x14ac:dyDescent="0.25">
      <c r="C774" s="2"/>
      <c r="D774" s="2"/>
      <c r="E774" s="176"/>
      <c r="F774" s="176"/>
      <c r="G774" s="2"/>
      <c r="H774" s="176"/>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row>
    <row r="775" spans="3:58" x14ac:dyDescent="0.25">
      <c r="C775" s="2"/>
      <c r="D775" s="2"/>
      <c r="E775" s="176"/>
      <c r="F775" s="176"/>
      <c r="G775" s="2"/>
      <c r="H775" s="176"/>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row>
    <row r="776" spans="3:58" x14ac:dyDescent="0.25">
      <c r="C776" s="2"/>
      <c r="D776" s="2"/>
      <c r="E776" s="176"/>
      <c r="F776" s="176"/>
      <c r="G776" s="2"/>
      <c r="H776" s="176"/>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row>
    <row r="777" spans="3:58" x14ac:dyDescent="0.25">
      <c r="C777" s="2"/>
      <c r="D777" s="2"/>
      <c r="E777" s="176"/>
      <c r="F777" s="176"/>
      <c r="G777" s="2"/>
      <c r="H777" s="176"/>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row>
    <row r="778" spans="3:58" x14ac:dyDescent="0.25">
      <c r="C778" s="2"/>
      <c r="D778" s="2"/>
      <c r="E778" s="176"/>
      <c r="F778" s="176"/>
      <c r="G778" s="2"/>
      <c r="H778" s="176"/>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row>
    <row r="779" spans="3:58" x14ac:dyDescent="0.25">
      <c r="C779" s="2"/>
      <c r="D779" s="2"/>
      <c r="E779" s="176"/>
      <c r="F779" s="176"/>
      <c r="G779" s="2"/>
      <c r="H779" s="176"/>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row>
    <row r="780" spans="3:58" x14ac:dyDescent="0.25">
      <c r="C780" s="2"/>
      <c r="D780" s="2"/>
      <c r="E780" s="176"/>
      <c r="F780" s="176"/>
      <c r="G780" s="2"/>
      <c r="H780" s="176"/>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row>
    <row r="781" spans="3:58" x14ac:dyDescent="0.25">
      <c r="C781" s="2"/>
      <c r="D781" s="2"/>
      <c r="E781" s="176"/>
      <c r="F781" s="176"/>
      <c r="G781" s="2"/>
      <c r="H781" s="176"/>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row>
    <row r="782" spans="3:58" x14ac:dyDescent="0.25">
      <c r="C782" s="2"/>
      <c r="D782" s="2"/>
      <c r="E782" s="176"/>
      <c r="F782" s="176"/>
      <c r="G782" s="2"/>
      <c r="H782" s="176"/>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row>
    <row r="783" spans="3:58" x14ac:dyDescent="0.25">
      <c r="C783" s="2"/>
      <c r="D783" s="2"/>
      <c r="E783" s="176"/>
      <c r="F783" s="176"/>
      <c r="G783" s="2"/>
      <c r="H783" s="176"/>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row>
    <row r="784" spans="3:58" x14ac:dyDescent="0.25">
      <c r="C784" s="2"/>
      <c r="D784" s="2"/>
      <c r="E784" s="176"/>
      <c r="F784" s="176"/>
      <c r="G784" s="2"/>
      <c r="H784" s="176"/>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row>
    <row r="785" spans="3:58" x14ac:dyDescent="0.25">
      <c r="C785" s="2"/>
      <c r="D785" s="2"/>
      <c r="E785" s="176"/>
      <c r="F785" s="176"/>
      <c r="G785" s="2"/>
      <c r="H785" s="176"/>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row>
    <row r="786" spans="3:58" x14ac:dyDescent="0.25">
      <c r="C786" s="2"/>
      <c r="D786" s="2"/>
      <c r="E786" s="176"/>
      <c r="F786" s="176"/>
      <c r="G786" s="2"/>
      <c r="H786" s="176"/>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row>
    <row r="787" spans="3:58" x14ac:dyDescent="0.25">
      <c r="C787" s="2"/>
      <c r="D787" s="2"/>
      <c r="E787" s="176"/>
      <c r="F787" s="176"/>
      <c r="G787" s="2"/>
      <c r="H787" s="176"/>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row>
    <row r="788" spans="3:58" x14ac:dyDescent="0.25">
      <c r="C788" s="2"/>
      <c r="D788" s="2"/>
      <c r="E788" s="176"/>
      <c r="F788" s="176"/>
      <c r="G788" s="2"/>
      <c r="H788" s="176"/>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row>
    <row r="789" spans="3:58" x14ac:dyDescent="0.25">
      <c r="C789" s="2"/>
      <c r="D789" s="2"/>
      <c r="E789" s="176"/>
      <c r="F789" s="176"/>
      <c r="G789" s="2"/>
      <c r="H789" s="176"/>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row>
    <row r="790" spans="3:58" x14ac:dyDescent="0.25">
      <c r="C790" s="2"/>
      <c r="D790" s="2"/>
      <c r="E790" s="176"/>
      <c r="F790" s="176"/>
      <c r="G790" s="2"/>
      <c r="H790" s="176"/>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row>
    <row r="791" spans="3:58" x14ac:dyDescent="0.25">
      <c r="C791" s="2"/>
      <c r="D791" s="2"/>
      <c r="E791" s="176"/>
      <c r="F791" s="176"/>
      <c r="G791" s="2"/>
      <c r="H791" s="176"/>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row>
    <row r="792" spans="3:58" x14ac:dyDescent="0.25">
      <c r="C792" s="2"/>
      <c r="D792" s="2"/>
      <c r="E792" s="176"/>
      <c r="F792" s="176"/>
      <c r="G792" s="2"/>
      <c r="H792" s="176"/>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row>
    <row r="793" spans="3:58" x14ac:dyDescent="0.25">
      <c r="C793" s="2"/>
      <c r="D793" s="2"/>
      <c r="E793" s="176"/>
      <c r="F793" s="176"/>
      <c r="G793" s="2"/>
      <c r="H793" s="176"/>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row>
    <row r="794" spans="3:58" x14ac:dyDescent="0.25">
      <c r="C794" s="2"/>
      <c r="D794" s="2"/>
      <c r="E794" s="176"/>
      <c r="F794" s="176"/>
      <c r="G794" s="2"/>
      <c r="H794" s="176"/>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row>
    <row r="795" spans="3:58" x14ac:dyDescent="0.25">
      <c r="C795" s="2"/>
      <c r="D795" s="2"/>
      <c r="E795" s="176"/>
      <c r="F795" s="176"/>
      <c r="G795" s="2"/>
      <c r="H795" s="176"/>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row>
    <row r="796" spans="3:58" x14ac:dyDescent="0.25">
      <c r="C796" s="2"/>
      <c r="D796" s="2"/>
      <c r="E796" s="176"/>
      <c r="F796" s="176"/>
      <c r="G796" s="2"/>
      <c r="H796" s="176"/>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row>
    <row r="797" spans="3:58" x14ac:dyDescent="0.25">
      <c r="C797" s="2"/>
      <c r="D797" s="2"/>
      <c r="E797" s="176"/>
      <c r="F797" s="176"/>
      <c r="G797" s="2"/>
      <c r="H797" s="176"/>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row>
    <row r="798" spans="3:58" x14ac:dyDescent="0.25">
      <c r="C798" s="2"/>
      <c r="D798" s="2"/>
      <c r="E798" s="176"/>
      <c r="F798" s="176"/>
      <c r="G798" s="2"/>
      <c r="H798" s="176"/>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row>
    <row r="799" spans="3:58" x14ac:dyDescent="0.25">
      <c r="C799" s="2"/>
      <c r="D799" s="2"/>
      <c r="E799" s="176"/>
      <c r="F799" s="176"/>
      <c r="G799" s="2"/>
      <c r="H799" s="176"/>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row>
    <row r="800" spans="3:58" x14ac:dyDescent="0.25">
      <c r="C800" s="2"/>
      <c r="D800" s="2"/>
      <c r="E800" s="176"/>
      <c r="F800" s="176"/>
      <c r="G800" s="2"/>
      <c r="H800" s="176"/>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row>
    <row r="801" spans="3:58" x14ac:dyDescent="0.25">
      <c r="C801" s="2"/>
      <c r="D801" s="2"/>
      <c r="E801" s="176"/>
      <c r="F801" s="176"/>
      <c r="G801" s="2"/>
      <c r="H801" s="176"/>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row>
    <row r="802" spans="3:58" x14ac:dyDescent="0.25">
      <c r="C802" s="2"/>
      <c r="D802" s="2"/>
      <c r="E802" s="176"/>
      <c r="F802" s="176"/>
      <c r="G802" s="2"/>
      <c r="H802" s="176"/>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row>
    <row r="803" spans="3:58" x14ac:dyDescent="0.25">
      <c r="C803" s="2"/>
      <c r="D803" s="2"/>
      <c r="E803" s="176"/>
      <c r="F803" s="176"/>
      <c r="G803" s="2"/>
      <c r="H803" s="176"/>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row>
    <row r="804" spans="3:58" x14ac:dyDescent="0.25">
      <c r="C804" s="2"/>
      <c r="D804" s="2"/>
      <c r="E804" s="176"/>
      <c r="F804" s="176"/>
      <c r="G804" s="2"/>
      <c r="H804" s="176"/>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row>
    <row r="805" spans="3:58" x14ac:dyDescent="0.25">
      <c r="C805" s="2"/>
      <c r="D805" s="2"/>
      <c r="E805" s="176"/>
      <c r="F805" s="176"/>
      <c r="G805" s="2"/>
      <c r="H805" s="176"/>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row>
    <row r="806" spans="3:58" x14ac:dyDescent="0.25">
      <c r="C806" s="2"/>
      <c r="D806" s="2"/>
      <c r="E806" s="176"/>
      <c r="F806" s="176"/>
      <c r="G806" s="2"/>
      <c r="H806" s="176"/>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row>
    <row r="807" spans="3:58" x14ac:dyDescent="0.25">
      <c r="C807" s="2"/>
      <c r="D807" s="2"/>
      <c r="E807" s="176"/>
      <c r="F807" s="176"/>
      <c r="G807" s="2"/>
      <c r="H807" s="176"/>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row>
    <row r="808" spans="3:58" x14ac:dyDescent="0.25">
      <c r="C808" s="2"/>
      <c r="D808" s="2"/>
      <c r="E808" s="176"/>
      <c r="F808" s="176"/>
      <c r="G808" s="2"/>
      <c r="H808" s="176"/>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row>
    <row r="809" spans="3:58" x14ac:dyDescent="0.25">
      <c r="C809" s="2"/>
      <c r="D809" s="2"/>
      <c r="E809" s="176"/>
      <c r="F809" s="176"/>
      <c r="G809" s="2"/>
      <c r="H809" s="176"/>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row>
    <row r="810" spans="3:58" x14ac:dyDescent="0.25">
      <c r="C810" s="2"/>
      <c r="D810" s="2"/>
      <c r="E810" s="176"/>
      <c r="F810" s="176"/>
      <c r="G810" s="2"/>
      <c r="H810" s="176"/>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row>
    <row r="811" spans="3:58" x14ac:dyDescent="0.25">
      <c r="C811" s="2"/>
      <c r="D811" s="2"/>
      <c r="E811" s="176"/>
      <c r="F811" s="176"/>
      <c r="G811" s="2"/>
      <c r="H811" s="176"/>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row>
    <row r="812" spans="3:58" x14ac:dyDescent="0.25">
      <c r="C812" s="2"/>
      <c r="D812" s="2"/>
      <c r="E812" s="176"/>
      <c r="F812" s="176"/>
      <c r="G812" s="2"/>
      <c r="H812" s="176"/>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row>
    <row r="813" spans="3:58" x14ac:dyDescent="0.25">
      <c r="C813" s="2"/>
      <c r="D813" s="2"/>
      <c r="E813" s="176"/>
      <c r="F813" s="176"/>
      <c r="G813" s="2"/>
      <c r="H813" s="176"/>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row>
    <row r="814" spans="3:58" x14ac:dyDescent="0.25">
      <c r="C814" s="2"/>
      <c r="D814" s="2"/>
      <c r="E814" s="176"/>
      <c r="F814" s="176"/>
      <c r="G814" s="2"/>
      <c r="H814" s="176"/>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row>
    <row r="815" spans="3:58" x14ac:dyDescent="0.25">
      <c r="C815" s="2"/>
      <c r="D815" s="2"/>
      <c r="E815" s="176"/>
      <c r="F815" s="176"/>
      <c r="G815" s="2"/>
      <c r="H815" s="176"/>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row>
    <row r="816" spans="3:58" x14ac:dyDescent="0.25">
      <c r="C816" s="2"/>
      <c r="D816" s="2"/>
      <c r="E816" s="176"/>
      <c r="F816" s="176"/>
      <c r="G816" s="2"/>
      <c r="H816" s="176"/>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row>
    <row r="817" spans="3:58" x14ac:dyDescent="0.25">
      <c r="C817" s="2"/>
      <c r="D817" s="2"/>
      <c r="E817" s="176"/>
      <c r="F817" s="176"/>
      <c r="G817" s="2"/>
      <c r="H817" s="176"/>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row>
    <row r="818" spans="3:58" x14ac:dyDescent="0.25">
      <c r="C818" s="2"/>
      <c r="D818" s="2"/>
      <c r="E818" s="176"/>
      <c r="F818" s="176"/>
      <c r="G818" s="2"/>
      <c r="H818" s="176"/>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row>
    <row r="819" spans="3:58" x14ac:dyDescent="0.25">
      <c r="C819" s="2"/>
      <c r="D819" s="2"/>
      <c r="E819" s="176"/>
      <c r="F819" s="176"/>
      <c r="G819" s="2"/>
      <c r="H819" s="176"/>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row>
    <row r="820" spans="3:58" x14ac:dyDescent="0.25">
      <c r="C820" s="2"/>
      <c r="D820" s="2"/>
      <c r="E820" s="176"/>
      <c r="F820" s="176"/>
      <c r="G820" s="2"/>
      <c r="H820" s="176"/>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row>
    <row r="821" spans="3:58" x14ac:dyDescent="0.25">
      <c r="C821" s="2"/>
      <c r="D821" s="2"/>
      <c r="E821" s="176"/>
      <c r="F821" s="176"/>
      <c r="G821" s="2"/>
      <c r="H821" s="176"/>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row>
    <row r="822" spans="3:58" x14ac:dyDescent="0.25">
      <c r="C822" s="2"/>
      <c r="D822" s="2"/>
      <c r="E822" s="176"/>
      <c r="F822" s="176"/>
      <c r="G822" s="2"/>
      <c r="H822" s="176"/>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row>
    <row r="823" spans="3:58" x14ac:dyDescent="0.25">
      <c r="C823" s="2"/>
      <c r="D823" s="2"/>
      <c r="E823" s="176"/>
      <c r="F823" s="176"/>
      <c r="G823" s="2"/>
      <c r="H823" s="176"/>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row>
    <row r="824" spans="3:58" x14ac:dyDescent="0.25">
      <c r="C824" s="2"/>
      <c r="D824" s="2"/>
      <c r="E824" s="176"/>
      <c r="F824" s="176"/>
      <c r="G824" s="2"/>
      <c r="H824" s="176"/>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row>
    <row r="825" spans="3:58" x14ac:dyDescent="0.25">
      <c r="C825" s="2"/>
      <c r="D825" s="2"/>
      <c r="E825" s="176"/>
      <c r="F825" s="176"/>
      <c r="G825" s="2"/>
      <c r="H825" s="176"/>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row>
    <row r="826" spans="3:58" x14ac:dyDescent="0.25">
      <c r="C826" s="2"/>
      <c r="D826" s="2"/>
      <c r="E826" s="176"/>
      <c r="F826" s="176"/>
      <c r="G826" s="2"/>
      <c r="H826" s="176"/>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row>
    <row r="827" spans="3:58" x14ac:dyDescent="0.25">
      <c r="C827" s="2"/>
      <c r="D827" s="2"/>
      <c r="E827" s="176"/>
      <c r="F827" s="176"/>
      <c r="G827" s="2"/>
      <c r="H827" s="176"/>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row>
    <row r="828" spans="3:58" x14ac:dyDescent="0.25">
      <c r="C828" s="2"/>
      <c r="D828" s="2"/>
      <c r="E828" s="176"/>
      <c r="F828" s="176"/>
      <c r="G828" s="2"/>
      <c r="H828" s="176"/>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row>
    <row r="829" spans="3:58" x14ac:dyDescent="0.25">
      <c r="C829" s="2"/>
      <c r="D829" s="2"/>
      <c r="E829" s="176"/>
      <c r="F829" s="176"/>
      <c r="G829" s="2"/>
      <c r="H829" s="176"/>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row>
    <row r="830" spans="3:58" x14ac:dyDescent="0.25">
      <c r="C830" s="2"/>
      <c r="D830" s="2"/>
      <c r="E830" s="176"/>
      <c r="F830" s="176"/>
      <c r="G830" s="2"/>
      <c r="H830" s="176"/>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row>
    <row r="831" spans="3:58" x14ac:dyDescent="0.25">
      <c r="C831" s="2"/>
      <c r="D831" s="2"/>
      <c r="E831" s="176"/>
      <c r="F831" s="176"/>
      <c r="G831" s="2"/>
      <c r="H831" s="176"/>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row>
    <row r="832" spans="3:58" x14ac:dyDescent="0.25">
      <c r="C832" s="2"/>
      <c r="D832" s="2"/>
      <c r="E832" s="176"/>
      <c r="F832" s="176"/>
      <c r="G832" s="2"/>
      <c r="H832" s="176"/>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row>
    <row r="833" spans="3:58" x14ac:dyDescent="0.25">
      <c r="C833" s="2"/>
      <c r="D833" s="2"/>
      <c r="E833" s="176"/>
      <c r="F833" s="176"/>
      <c r="G833" s="2"/>
      <c r="H833" s="176"/>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row>
    <row r="834" spans="3:58" x14ac:dyDescent="0.25">
      <c r="C834" s="2"/>
      <c r="D834" s="2"/>
      <c r="E834" s="176"/>
      <c r="F834" s="176"/>
      <c r="G834" s="2"/>
      <c r="H834" s="176"/>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row>
    <row r="835" spans="3:58" x14ac:dyDescent="0.25">
      <c r="C835" s="2"/>
      <c r="D835" s="2"/>
      <c r="E835" s="176"/>
      <c r="F835" s="176"/>
      <c r="G835" s="2"/>
      <c r="H835" s="176"/>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row>
    <row r="836" spans="3:58" x14ac:dyDescent="0.25">
      <c r="C836" s="2"/>
      <c r="D836" s="2"/>
      <c r="E836" s="176"/>
      <c r="F836" s="176"/>
      <c r="G836" s="2"/>
      <c r="H836" s="176"/>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row>
    <row r="837" spans="3:58" x14ac:dyDescent="0.25">
      <c r="C837" s="2"/>
      <c r="D837" s="2"/>
      <c r="E837" s="176"/>
      <c r="F837" s="176"/>
      <c r="G837" s="2"/>
      <c r="H837" s="176"/>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row>
    <row r="838" spans="3:58" x14ac:dyDescent="0.25">
      <c r="C838" s="2"/>
      <c r="D838" s="2"/>
      <c r="E838" s="176"/>
      <c r="F838" s="176"/>
      <c r="G838" s="2"/>
      <c r="H838" s="176"/>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row>
    <row r="839" spans="3:58" x14ac:dyDescent="0.25">
      <c r="C839" s="2"/>
      <c r="D839" s="2"/>
      <c r="E839" s="176"/>
      <c r="F839" s="176"/>
      <c r="G839" s="2"/>
      <c r="H839" s="176"/>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row>
    <row r="840" spans="3:58" x14ac:dyDescent="0.25">
      <c r="C840" s="2"/>
      <c r="D840" s="2"/>
      <c r="E840" s="176"/>
      <c r="F840" s="176"/>
      <c r="G840" s="2"/>
      <c r="H840" s="176"/>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row>
    <row r="841" spans="3:58" x14ac:dyDescent="0.25">
      <c r="C841" s="2"/>
      <c r="D841" s="2"/>
      <c r="E841" s="176"/>
      <c r="F841" s="176"/>
      <c r="G841" s="2"/>
      <c r="H841" s="176"/>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row>
    <row r="842" spans="3:58" x14ac:dyDescent="0.25">
      <c r="C842" s="2"/>
      <c r="D842" s="2"/>
      <c r="E842" s="176"/>
      <c r="F842" s="176"/>
      <c r="G842" s="2"/>
      <c r="H842" s="176"/>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row>
    <row r="843" spans="3:58" x14ac:dyDescent="0.25">
      <c r="C843" s="2"/>
      <c r="D843" s="2"/>
      <c r="E843" s="176"/>
      <c r="F843" s="176"/>
      <c r="G843" s="2"/>
      <c r="H843" s="176"/>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row>
    <row r="844" spans="3:58" x14ac:dyDescent="0.25">
      <c r="C844" s="2"/>
      <c r="D844" s="2"/>
      <c r="E844" s="176"/>
      <c r="F844" s="176"/>
      <c r="G844" s="2"/>
      <c r="H844" s="176"/>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row>
    <row r="845" spans="3:58" x14ac:dyDescent="0.25">
      <c r="C845" s="2"/>
      <c r="D845" s="2"/>
      <c r="E845" s="176"/>
      <c r="F845" s="176"/>
      <c r="G845" s="2"/>
      <c r="H845" s="176"/>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row>
    <row r="846" spans="3:58" x14ac:dyDescent="0.25">
      <c r="C846" s="2"/>
      <c r="D846" s="2"/>
      <c r="E846" s="176"/>
      <c r="F846" s="176"/>
      <c r="G846" s="2"/>
      <c r="H846" s="176"/>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row>
    <row r="847" spans="3:58" x14ac:dyDescent="0.25">
      <c r="C847" s="2"/>
      <c r="D847" s="2"/>
      <c r="E847" s="176"/>
      <c r="F847" s="176"/>
      <c r="G847" s="2"/>
      <c r="H847" s="176"/>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row>
    <row r="848" spans="3:58" x14ac:dyDescent="0.25">
      <c r="C848" s="2"/>
      <c r="D848" s="2"/>
      <c r="E848" s="176"/>
      <c r="F848" s="176"/>
      <c r="G848" s="2"/>
      <c r="H848" s="176"/>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row>
    <row r="849" spans="3:58" x14ac:dyDescent="0.25">
      <c r="C849" s="2"/>
      <c r="D849" s="2"/>
      <c r="E849" s="176"/>
      <c r="F849" s="176"/>
      <c r="G849" s="2"/>
      <c r="H849" s="176"/>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row>
    <row r="850" spans="3:58" x14ac:dyDescent="0.25">
      <c r="C850" s="2"/>
      <c r="D850" s="2"/>
      <c r="E850" s="176"/>
      <c r="F850" s="176"/>
      <c r="G850" s="2"/>
      <c r="H850" s="176"/>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row>
    <row r="851" spans="3:58" x14ac:dyDescent="0.25">
      <c r="C851" s="2"/>
      <c r="D851" s="2"/>
      <c r="E851" s="176"/>
      <c r="F851" s="176"/>
      <c r="G851" s="2"/>
      <c r="H851" s="176"/>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row>
    <row r="852" spans="3:58" x14ac:dyDescent="0.25">
      <c r="C852" s="2"/>
      <c r="D852" s="2"/>
      <c r="E852" s="176"/>
      <c r="F852" s="176"/>
      <c r="G852" s="2"/>
      <c r="H852" s="176"/>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row>
    <row r="853" spans="3:58" x14ac:dyDescent="0.25">
      <c r="C853" s="2"/>
      <c r="D853" s="2"/>
      <c r="E853" s="176"/>
      <c r="F853" s="176"/>
      <c r="G853" s="2"/>
      <c r="H853" s="176"/>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row>
    <row r="854" spans="3:58" x14ac:dyDescent="0.25">
      <c r="C854" s="2"/>
      <c r="D854" s="2"/>
      <c r="E854" s="176"/>
      <c r="F854" s="176"/>
      <c r="G854" s="2"/>
      <c r="H854" s="176"/>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row>
    <row r="855" spans="3:58" x14ac:dyDescent="0.25">
      <c r="C855" s="2"/>
      <c r="D855" s="2"/>
      <c r="E855" s="176"/>
      <c r="F855" s="176"/>
      <c r="G855" s="2"/>
      <c r="H855" s="176"/>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row>
    <row r="856" spans="3:58" x14ac:dyDescent="0.25">
      <c r="C856" s="2"/>
      <c r="D856" s="2"/>
      <c r="E856" s="176"/>
      <c r="F856" s="176"/>
      <c r="G856" s="2"/>
      <c r="H856" s="176"/>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row>
    <row r="857" spans="3:58" x14ac:dyDescent="0.25">
      <c r="C857" s="2"/>
      <c r="D857" s="2"/>
      <c r="E857" s="176"/>
      <c r="F857" s="176"/>
      <c r="G857" s="2"/>
      <c r="H857" s="176"/>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row>
    <row r="858" spans="3:58" x14ac:dyDescent="0.25">
      <c r="C858" s="2"/>
      <c r="D858" s="2"/>
      <c r="E858" s="176"/>
      <c r="F858" s="176"/>
      <c r="G858" s="2"/>
      <c r="H858" s="176"/>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row>
    <row r="859" spans="3:58" x14ac:dyDescent="0.25">
      <c r="C859" s="2"/>
      <c r="D859" s="2"/>
      <c r="E859" s="176"/>
      <c r="F859" s="176"/>
      <c r="G859" s="2"/>
      <c r="H859" s="176"/>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row>
    <row r="860" spans="3:58" x14ac:dyDescent="0.25">
      <c r="C860" s="2"/>
      <c r="D860" s="2"/>
      <c r="E860" s="176"/>
      <c r="F860" s="176"/>
      <c r="G860" s="2"/>
      <c r="H860" s="176"/>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row>
    <row r="861" spans="3:58" x14ac:dyDescent="0.25">
      <c r="C861" s="2"/>
      <c r="D861" s="2"/>
      <c r="E861" s="176"/>
      <c r="F861" s="176"/>
      <c r="G861" s="2"/>
      <c r="H861" s="176"/>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row>
    <row r="862" spans="3:58" x14ac:dyDescent="0.25">
      <c r="C862" s="2"/>
      <c r="D862" s="2"/>
      <c r="E862" s="176"/>
      <c r="F862" s="176"/>
      <c r="G862" s="2"/>
      <c r="H862" s="176"/>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row>
    <row r="863" spans="3:58" x14ac:dyDescent="0.25">
      <c r="C863" s="2"/>
      <c r="D863" s="2"/>
      <c r="E863" s="176"/>
      <c r="F863" s="176"/>
      <c r="G863" s="2"/>
      <c r="H863" s="176"/>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row>
    <row r="864" spans="3:58" x14ac:dyDescent="0.25">
      <c r="C864" s="2"/>
      <c r="D864" s="2"/>
      <c r="E864" s="176"/>
      <c r="F864" s="176"/>
      <c r="G864" s="2"/>
      <c r="H864" s="176"/>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row>
    <row r="865" spans="3:58" x14ac:dyDescent="0.25">
      <c r="C865" s="2"/>
      <c r="D865" s="2"/>
      <c r="E865" s="176"/>
      <c r="F865" s="176"/>
      <c r="G865" s="2"/>
      <c r="H865" s="176"/>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row>
    <row r="866" spans="3:58" x14ac:dyDescent="0.25">
      <c r="C866" s="2"/>
      <c r="D866" s="2"/>
      <c r="E866" s="176"/>
      <c r="F866" s="176"/>
      <c r="G866" s="2"/>
      <c r="H866" s="176"/>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row>
    <row r="867" spans="3:58" x14ac:dyDescent="0.25">
      <c r="C867" s="2"/>
      <c r="D867" s="2"/>
      <c r="E867" s="176"/>
      <c r="F867" s="176"/>
      <c r="G867" s="2"/>
      <c r="H867" s="176"/>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row>
    <row r="868" spans="3:58" x14ac:dyDescent="0.25">
      <c r="C868" s="2"/>
      <c r="D868" s="2"/>
      <c r="E868" s="176"/>
      <c r="F868" s="176"/>
      <c r="G868" s="2"/>
      <c r="H868" s="176"/>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row>
    <row r="869" spans="3:58" x14ac:dyDescent="0.25">
      <c r="C869" s="2"/>
      <c r="D869" s="2"/>
      <c r="E869" s="176"/>
      <c r="F869" s="176"/>
      <c r="G869" s="2"/>
      <c r="H869" s="176"/>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row>
    <row r="870" spans="3:58" x14ac:dyDescent="0.25">
      <c r="C870" s="2"/>
      <c r="D870" s="2"/>
      <c r="E870" s="176"/>
      <c r="F870" s="176"/>
      <c r="G870" s="2"/>
      <c r="H870" s="176"/>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row>
    <row r="871" spans="3:58" x14ac:dyDescent="0.25">
      <c r="C871" s="2"/>
      <c r="D871" s="2"/>
      <c r="E871" s="176"/>
      <c r="F871" s="176"/>
      <c r="G871" s="2"/>
      <c r="H871" s="176"/>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row>
    <row r="872" spans="3:58" x14ac:dyDescent="0.25">
      <c r="C872" s="2"/>
      <c r="D872" s="2"/>
      <c r="E872" s="176"/>
      <c r="F872" s="176"/>
      <c r="G872" s="2"/>
      <c r="H872" s="176"/>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row>
    <row r="873" spans="3:58" x14ac:dyDescent="0.25">
      <c r="C873" s="2"/>
      <c r="D873" s="2"/>
      <c r="E873" s="176"/>
      <c r="F873" s="176"/>
      <c r="G873" s="2"/>
      <c r="H873" s="176"/>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row>
    <row r="874" spans="3:58" x14ac:dyDescent="0.25">
      <c r="C874" s="2"/>
      <c r="D874" s="2"/>
      <c r="E874" s="176"/>
      <c r="F874" s="176"/>
      <c r="G874" s="2"/>
      <c r="H874" s="176"/>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row>
    <row r="875" spans="3:58" x14ac:dyDescent="0.25">
      <c r="C875" s="2"/>
      <c r="D875" s="2"/>
      <c r="E875" s="176"/>
      <c r="F875" s="176"/>
      <c r="G875" s="2"/>
      <c r="H875" s="176"/>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row>
    <row r="876" spans="3:58" x14ac:dyDescent="0.25">
      <c r="C876" s="2"/>
      <c r="D876" s="2"/>
      <c r="E876" s="176"/>
      <c r="F876" s="176"/>
      <c r="G876" s="2"/>
      <c r="H876" s="176"/>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row>
    <row r="877" spans="3:58" x14ac:dyDescent="0.25">
      <c r="C877" s="2"/>
      <c r="D877" s="2"/>
      <c r="E877" s="176"/>
      <c r="F877" s="176"/>
      <c r="G877" s="2"/>
      <c r="H877" s="176"/>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row>
    <row r="878" spans="3:58" x14ac:dyDescent="0.25">
      <c r="C878" s="2"/>
      <c r="D878" s="2"/>
      <c r="E878" s="176"/>
      <c r="F878" s="176"/>
      <c r="G878" s="2"/>
      <c r="H878" s="176"/>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row>
    <row r="879" spans="3:58" x14ac:dyDescent="0.25">
      <c r="C879" s="2"/>
      <c r="D879" s="2"/>
      <c r="E879" s="176"/>
      <c r="F879" s="176"/>
      <c r="G879" s="2"/>
      <c r="H879" s="176"/>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row>
    <row r="880" spans="3:58" x14ac:dyDescent="0.25">
      <c r="C880" s="2"/>
      <c r="D880" s="2"/>
      <c r="E880" s="176"/>
      <c r="F880" s="176"/>
      <c r="G880" s="2"/>
      <c r="H880" s="176"/>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row>
    <row r="881" spans="3:58" x14ac:dyDescent="0.25">
      <c r="C881" s="2"/>
      <c r="D881" s="2"/>
      <c r="E881" s="176"/>
      <c r="F881" s="176"/>
      <c r="G881" s="2"/>
      <c r="H881" s="176"/>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row>
    <row r="882" spans="3:58" x14ac:dyDescent="0.25">
      <c r="C882" s="2"/>
      <c r="D882" s="2"/>
      <c r="E882" s="176"/>
      <c r="F882" s="176"/>
      <c r="G882" s="2"/>
      <c r="H882" s="176"/>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row>
    <row r="883" spans="3:58" x14ac:dyDescent="0.25">
      <c r="C883" s="2"/>
      <c r="D883" s="2"/>
      <c r="E883" s="176"/>
      <c r="F883" s="176"/>
      <c r="G883" s="2"/>
      <c r="H883" s="176"/>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row>
    <row r="884" spans="3:58" x14ac:dyDescent="0.25">
      <c r="C884" s="2"/>
      <c r="D884" s="2"/>
      <c r="E884" s="176"/>
      <c r="F884" s="176"/>
      <c r="G884" s="2"/>
      <c r="H884" s="176"/>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row>
    <row r="885" spans="3:58" x14ac:dyDescent="0.25">
      <c r="C885" s="2"/>
      <c r="D885" s="2"/>
      <c r="E885" s="176"/>
      <c r="F885" s="176"/>
      <c r="G885" s="2"/>
      <c r="H885" s="176"/>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row>
    <row r="886" spans="3:58" x14ac:dyDescent="0.25">
      <c r="C886" s="2"/>
      <c r="D886" s="2"/>
      <c r="E886" s="176"/>
      <c r="F886" s="176"/>
      <c r="G886" s="2"/>
      <c r="H886" s="176"/>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row>
    <row r="887" spans="3:58" x14ac:dyDescent="0.25">
      <c r="C887" s="2"/>
      <c r="D887" s="2"/>
      <c r="E887" s="176"/>
      <c r="F887" s="176"/>
      <c r="G887" s="2"/>
      <c r="H887" s="176"/>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row>
    <row r="888" spans="3:58" x14ac:dyDescent="0.25">
      <c r="C888" s="2"/>
      <c r="D888" s="2"/>
      <c r="E888" s="176"/>
      <c r="F888" s="176"/>
      <c r="G888" s="2"/>
      <c r="H888" s="176"/>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row>
    <row r="889" spans="3:58" x14ac:dyDescent="0.25">
      <c r="C889" s="2"/>
      <c r="D889" s="2"/>
      <c r="E889" s="176"/>
      <c r="F889" s="176"/>
      <c r="G889" s="2"/>
      <c r="H889" s="176"/>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row>
    <row r="890" spans="3:58" x14ac:dyDescent="0.25">
      <c r="C890" s="2"/>
      <c r="D890" s="2"/>
      <c r="E890" s="176"/>
      <c r="F890" s="176"/>
      <c r="G890" s="2"/>
      <c r="H890" s="176"/>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row>
    <row r="891" spans="3:58" x14ac:dyDescent="0.25">
      <c r="C891" s="2"/>
      <c r="D891" s="2"/>
      <c r="E891" s="176"/>
      <c r="F891" s="176"/>
      <c r="G891" s="2"/>
      <c r="H891" s="176"/>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row>
    <row r="892" spans="3:58" x14ac:dyDescent="0.25">
      <c r="C892" s="2"/>
      <c r="D892" s="2"/>
      <c r="E892" s="176"/>
      <c r="F892" s="176"/>
      <c r="G892" s="2"/>
      <c r="H892" s="176"/>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row>
    <row r="893" spans="3:58" x14ac:dyDescent="0.25">
      <c r="C893" s="2"/>
      <c r="D893" s="2"/>
      <c r="E893" s="176"/>
      <c r="F893" s="176"/>
      <c r="G893" s="2"/>
      <c r="H893" s="176"/>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row>
    <row r="894" spans="3:58" x14ac:dyDescent="0.25">
      <c r="C894" s="2"/>
      <c r="D894" s="2"/>
      <c r="E894" s="176"/>
      <c r="F894" s="176"/>
      <c r="G894" s="2"/>
      <c r="H894" s="176"/>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row>
    <row r="895" spans="3:58" x14ac:dyDescent="0.25">
      <c r="C895" s="2"/>
      <c r="D895" s="2"/>
      <c r="E895" s="176"/>
      <c r="F895" s="176"/>
      <c r="G895" s="2"/>
      <c r="H895" s="176"/>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row>
    <row r="896" spans="3:58" x14ac:dyDescent="0.25">
      <c r="C896" s="2"/>
      <c r="D896" s="2"/>
      <c r="E896" s="176"/>
      <c r="F896" s="176"/>
      <c r="G896" s="2"/>
      <c r="H896" s="176"/>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row>
    <row r="897" spans="3:58" x14ac:dyDescent="0.25">
      <c r="C897" s="2"/>
      <c r="D897" s="2"/>
      <c r="E897" s="176"/>
      <c r="F897" s="176"/>
      <c r="G897" s="2"/>
      <c r="H897" s="176"/>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row>
    <row r="898" spans="3:58" x14ac:dyDescent="0.25">
      <c r="C898" s="2"/>
      <c r="D898" s="2"/>
      <c r="E898" s="176"/>
      <c r="F898" s="176"/>
      <c r="G898" s="2"/>
      <c r="H898" s="176"/>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row>
    <row r="899" spans="3:58" x14ac:dyDescent="0.25">
      <c r="C899" s="2"/>
      <c r="D899" s="2"/>
      <c r="E899" s="176"/>
      <c r="F899" s="176"/>
      <c r="G899" s="2"/>
      <c r="H899" s="176"/>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row>
    <row r="900" spans="3:58" x14ac:dyDescent="0.25">
      <c r="C900" s="2"/>
      <c r="D900" s="2"/>
      <c r="E900" s="176"/>
      <c r="F900" s="176"/>
      <c r="G900" s="2"/>
      <c r="H900" s="176"/>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row>
    <row r="901" spans="3:58" x14ac:dyDescent="0.25">
      <c r="C901" s="2"/>
      <c r="D901" s="2"/>
      <c r="E901" s="176"/>
      <c r="F901" s="176"/>
      <c r="G901" s="2"/>
      <c r="H901" s="176"/>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row>
    <row r="902" spans="3:58" x14ac:dyDescent="0.25">
      <c r="C902" s="2"/>
      <c r="D902" s="2"/>
      <c r="E902" s="176"/>
      <c r="F902" s="176"/>
      <c r="G902" s="2"/>
      <c r="H902" s="176"/>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row>
    <row r="903" spans="3:58" x14ac:dyDescent="0.25">
      <c r="C903" s="2"/>
      <c r="D903" s="2"/>
      <c r="E903" s="176"/>
      <c r="F903" s="176"/>
      <c r="G903" s="2"/>
      <c r="H903" s="176"/>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row>
    <row r="904" spans="3:58" x14ac:dyDescent="0.25">
      <c r="C904" s="2"/>
      <c r="D904" s="2"/>
      <c r="E904" s="176"/>
      <c r="F904" s="176"/>
      <c r="G904" s="2"/>
      <c r="H904" s="176"/>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row>
    <row r="905" spans="3:58" x14ac:dyDescent="0.25">
      <c r="C905" s="2"/>
      <c r="D905" s="2"/>
      <c r="E905" s="176"/>
      <c r="F905" s="176"/>
      <c r="G905" s="2"/>
      <c r="H905" s="176"/>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row>
    <row r="906" spans="3:58" x14ac:dyDescent="0.25">
      <c r="C906" s="2"/>
      <c r="D906" s="2"/>
      <c r="E906" s="176"/>
      <c r="F906" s="176"/>
      <c r="G906" s="2"/>
      <c r="H906" s="176"/>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row>
    <row r="907" spans="3:58" x14ac:dyDescent="0.25">
      <c r="C907" s="2"/>
      <c r="D907" s="2"/>
      <c r="E907" s="176"/>
      <c r="F907" s="176"/>
      <c r="G907" s="2"/>
      <c r="H907" s="176"/>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row>
    <row r="908" spans="3:58" x14ac:dyDescent="0.25">
      <c r="C908" s="2"/>
      <c r="D908" s="2"/>
      <c r="E908" s="176"/>
      <c r="F908" s="176"/>
      <c r="G908" s="2"/>
      <c r="H908" s="176"/>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row>
    <row r="909" spans="3:58" x14ac:dyDescent="0.25">
      <c r="C909" s="2"/>
      <c r="D909" s="2"/>
      <c r="E909" s="176"/>
      <c r="F909" s="176"/>
      <c r="G909" s="2"/>
      <c r="H909" s="176"/>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row>
    <row r="910" spans="3:58" x14ac:dyDescent="0.25">
      <c r="C910" s="2"/>
      <c r="D910" s="2"/>
      <c r="E910" s="176"/>
      <c r="F910" s="176"/>
      <c r="G910" s="2"/>
      <c r="H910" s="176"/>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row>
    <row r="911" spans="3:58" x14ac:dyDescent="0.25">
      <c r="C911" s="2"/>
      <c r="D911" s="2"/>
      <c r="E911" s="176"/>
      <c r="F911" s="176"/>
      <c r="G911" s="2"/>
      <c r="H911" s="176"/>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row>
    <row r="912" spans="3:58" x14ac:dyDescent="0.25">
      <c r="C912" s="2"/>
      <c r="D912" s="2"/>
      <c r="E912" s="176"/>
      <c r="F912" s="176"/>
      <c r="G912" s="2"/>
      <c r="H912" s="176"/>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row>
    <row r="913" spans="3:58" x14ac:dyDescent="0.25">
      <c r="C913" s="2"/>
      <c r="D913" s="2"/>
      <c r="E913" s="176"/>
      <c r="F913" s="176"/>
      <c r="G913" s="2"/>
      <c r="H913" s="176"/>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row>
    <row r="914" spans="3:58" x14ac:dyDescent="0.25">
      <c r="C914" s="2"/>
      <c r="D914" s="2"/>
      <c r="E914" s="176"/>
      <c r="F914" s="176"/>
      <c r="G914" s="2"/>
      <c r="H914" s="176"/>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row>
    <row r="915" spans="3:58" x14ac:dyDescent="0.25">
      <c r="C915" s="2"/>
      <c r="D915" s="2"/>
      <c r="E915" s="176"/>
      <c r="F915" s="176"/>
      <c r="G915" s="2"/>
      <c r="H915" s="176"/>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row>
    <row r="916" spans="3:58" x14ac:dyDescent="0.25">
      <c r="C916" s="2"/>
      <c r="D916" s="2"/>
      <c r="E916" s="176"/>
      <c r="F916" s="176"/>
      <c r="G916" s="2"/>
      <c r="H916" s="176"/>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row>
    <row r="917" spans="3:58" x14ac:dyDescent="0.25">
      <c r="C917" s="2"/>
      <c r="D917" s="2"/>
      <c r="E917" s="176"/>
      <c r="F917" s="176"/>
      <c r="G917" s="2"/>
      <c r="H917" s="176"/>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row>
    <row r="918" spans="3:58" x14ac:dyDescent="0.25">
      <c r="C918" s="2"/>
      <c r="D918" s="2"/>
      <c r="E918" s="176"/>
      <c r="F918" s="176"/>
      <c r="G918" s="2"/>
      <c r="H918" s="176"/>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row>
    <row r="919" spans="3:58" x14ac:dyDescent="0.25">
      <c r="C919" s="2"/>
      <c r="D919" s="2"/>
      <c r="E919" s="176"/>
      <c r="F919" s="176"/>
      <c r="G919" s="2"/>
      <c r="H919" s="176"/>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row>
    <row r="920" spans="3:58" x14ac:dyDescent="0.25">
      <c r="C920" s="2"/>
      <c r="D920" s="2"/>
      <c r="E920" s="176"/>
      <c r="F920" s="176"/>
      <c r="G920" s="2"/>
      <c r="H920" s="176"/>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row>
    <row r="921" spans="3:58" x14ac:dyDescent="0.25">
      <c r="C921" s="2"/>
      <c r="D921" s="2"/>
      <c r="E921" s="176"/>
      <c r="F921" s="176"/>
      <c r="G921" s="2"/>
      <c r="H921" s="176"/>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row>
    <row r="922" spans="3:58" x14ac:dyDescent="0.25">
      <c r="C922" s="2"/>
      <c r="D922" s="2"/>
      <c r="E922" s="176"/>
      <c r="F922" s="176"/>
      <c r="G922" s="2"/>
      <c r="H922" s="176"/>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row>
    <row r="923" spans="3:58" x14ac:dyDescent="0.25">
      <c r="C923" s="2"/>
      <c r="D923" s="2"/>
      <c r="E923" s="176"/>
      <c r="F923" s="176"/>
      <c r="G923" s="2"/>
      <c r="H923" s="176"/>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row>
    <row r="924" spans="3:58" x14ac:dyDescent="0.25">
      <c r="C924" s="2"/>
      <c r="D924" s="2"/>
      <c r="E924" s="176"/>
      <c r="F924" s="176"/>
      <c r="G924" s="2"/>
      <c r="H924" s="176"/>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row>
    <row r="925" spans="3:58" x14ac:dyDescent="0.25">
      <c r="C925" s="2"/>
      <c r="D925" s="2"/>
      <c r="E925" s="176"/>
      <c r="F925" s="176"/>
      <c r="G925" s="2"/>
      <c r="H925" s="176"/>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row>
    <row r="926" spans="3:58" x14ac:dyDescent="0.25">
      <c r="C926" s="2"/>
      <c r="D926" s="2"/>
      <c r="E926" s="176"/>
      <c r="F926" s="176"/>
      <c r="G926" s="2"/>
      <c r="H926" s="176"/>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row>
    <row r="927" spans="3:58" x14ac:dyDescent="0.25">
      <c r="C927" s="2"/>
      <c r="D927" s="2"/>
      <c r="E927" s="176"/>
      <c r="F927" s="176"/>
      <c r="G927" s="2"/>
      <c r="H927" s="176"/>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row>
    <row r="928" spans="3:58" x14ac:dyDescent="0.25">
      <c r="C928" s="2"/>
      <c r="D928" s="2"/>
      <c r="E928" s="176"/>
      <c r="F928" s="176"/>
      <c r="G928" s="2"/>
      <c r="H928" s="176"/>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row>
    <row r="929" spans="3:58" x14ac:dyDescent="0.25">
      <c r="C929" s="2"/>
      <c r="D929" s="2"/>
      <c r="E929" s="176"/>
      <c r="F929" s="176"/>
      <c r="G929" s="2"/>
      <c r="H929" s="176"/>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row>
    <row r="930" spans="3:58" x14ac:dyDescent="0.25">
      <c r="C930" s="2"/>
      <c r="D930" s="2"/>
      <c r="E930" s="176"/>
      <c r="F930" s="176"/>
      <c r="G930" s="2"/>
      <c r="H930" s="176"/>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row>
    <row r="931" spans="3:58" x14ac:dyDescent="0.25">
      <c r="C931" s="2"/>
      <c r="D931" s="2"/>
      <c r="E931" s="176"/>
      <c r="F931" s="176"/>
      <c r="G931" s="2"/>
      <c r="H931" s="176"/>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row>
    <row r="932" spans="3:58" x14ac:dyDescent="0.25">
      <c r="C932" s="2"/>
      <c r="D932" s="2"/>
      <c r="E932" s="176"/>
      <c r="F932" s="176"/>
      <c r="G932" s="2"/>
      <c r="H932" s="176"/>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row>
    <row r="933" spans="3:58" x14ac:dyDescent="0.25">
      <c r="C933" s="2"/>
      <c r="D933" s="2"/>
      <c r="E933" s="176"/>
      <c r="F933" s="176"/>
      <c r="G933" s="2"/>
      <c r="H933" s="176"/>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row>
    <row r="934" spans="3:58" x14ac:dyDescent="0.25">
      <c r="C934" s="2"/>
      <c r="D934" s="2"/>
      <c r="E934" s="176"/>
      <c r="F934" s="176"/>
      <c r="G934" s="2"/>
      <c r="H934" s="176"/>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row>
    <row r="935" spans="3:58" x14ac:dyDescent="0.25">
      <c r="C935" s="2"/>
      <c r="D935" s="2"/>
      <c r="E935" s="176"/>
      <c r="F935" s="176"/>
      <c r="G935" s="2"/>
      <c r="H935" s="176"/>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row>
    <row r="936" spans="3:58" x14ac:dyDescent="0.25">
      <c r="C936" s="2"/>
      <c r="D936" s="2"/>
      <c r="E936" s="176"/>
      <c r="F936" s="176"/>
      <c r="G936" s="2"/>
      <c r="H936" s="176"/>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row>
    <row r="937" spans="3:58" x14ac:dyDescent="0.25">
      <c r="C937" s="2"/>
      <c r="D937" s="2"/>
      <c r="E937" s="176"/>
      <c r="F937" s="176"/>
      <c r="G937" s="2"/>
      <c r="H937" s="176"/>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row>
    <row r="938" spans="3:58" x14ac:dyDescent="0.25">
      <c r="C938" s="2"/>
      <c r="D938" s="2"/>
      <c r="E938" s="176"/>
      <c r="F938" s="176"/>
      <c r="G938" s="2"/>
      <c r="H938" s="176"/>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row>
    <row r="939" spans="3:58" x14ac:dyDescent="0.25">
      <c r="C939" s="2"/>
      <c r="D939" s="2"/>
      <c r="E939" s="176"/>
      <c r="F939" s="176"/>
      <c r="G939" s="2"/>
      <c r="H939" s="176"/>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row>
    <row r="940" spans="3:58" x14ac:dyDescent="0.25">
      <c r="C940" s="2"/>
      <c r="D940" s="2"/>
      <c r="E940" s="176"/>
      <c r="F940" s="176"/>
      <c r="G940" s="2"/>
      <c r="H940" s="176"/>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row>
    <row r="941" spans="3:58" x14ac:dyDescent="0.25">
      <c r="C941" s="2"/>
      <c r="D941" s="2"/>
      <c r="E941" s="176"/>
      <c r="F941" s="176"/>
      <c r="G941" s="2"/>
      <c r="H941" s="176"/>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row>
    <row r="942" spans="3:58" x14ac:dyDescent="0.25">
      <c r="C942" s="2"/>
      <c r="D942" s="2"/>
      <c r="E942" s="176"/>
      <c r="F942" s="176"/>
      <c r="G942" s="2"/>
      <c r="H942" s="176"/>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row>
    <row r="943" spans="3:58" x14ac:dyDescent="0.25">
      <c r="C943" s="2"/>
      <c r="D943" s="2"/>
      <c r="E943" s="176"/>
      <c r="F943" s="176"/>
      <c r="G943" s="2"/>
      <c r="H943" s="176"/>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row>
    <row r="944" spans="3:58" x14ac:dyDescent="0.25">
      <c r="C944" s="2"/>
      <c r="D944" s="2"/>
      <c r="E944" s="176"/>
      <c r="F944" s="176"/>
      <c r="G944" s="2"/>
      <c r="H944" s="176"/>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row>
    <row r="945" spans="3:58" x14ac:dyDescent="0.25">
      <c r="C945" s="2"/>
      <c r="D945" s="2"/>
      <c r="E945" s="176"/>
      <c r="F945" s="176"/>
      <c r="G945" s="2"/>
      <c r="H945" s="176"/>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row>
    <row r="946" spans="3:58" x14ac:dyDescent="0.25">
      <c r="C946" s="2"/>
      <c r="D946" s="2"/>
      <c r="E946" s="176"/>
      <c r="F946" s="176"/>
      <c r="G946" s="2"/>
      <c r="H946" s="176"/>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row>
    <row r="947" spans="3:58" x14ac:dyDescent="0.25">
      <c r="C947" s="2"/>
      <c r="D947" s="2"/>
      <c r="E947" s="176"/>
      <c r="F947" s="176"/>
      <c r="G947" s="2"/>
      <c r="H947" s="176"/>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row>
    <row r="948" spans="3:58" x14ac:dyDescent="0.25">
      <c r="C948" s="2"/>
      <c r="D948" s="2"/>
      <c r="E948" s="176"/>
      <c r="F948" s="176"/>
      <c r="G948" s="2"/>
      <c r="H948" s="176"/>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row>
    <row r="949" spans="3:58" x14ac:dyDescent="0.25">
      <c r="C949" s="2"/>
      <c r="D949" s="2"/>
      <c r="E949" s="176"/>
      <c r="F949" s="176"/>
      <c r="G949" s="2"/>
      <c r="H949" s="176"/>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row>
    <row r="950" spans="3:58" x14ac:dyDescent="0.25">
      <c r="C950" s="2"/>
      <c r="D950" s="2"/>
      <c r="E950" s="176"/>
      <c r="F950" s="176"/>
      <c r="G950" s="2"/>
      <c r="H950" s="176"/>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row>
    <row r="951" spans="3:58" x14ac:dyDescent="0.25">
      <c r="C951" s="2"/>
      <c r="D951" s="2"/>
      <c r="E951" s="176"/>
      <c r="F951" s="176"/>
      <c r="G951" s="2"/>
      <c r="H951" s="176"/>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row>
    <row r="952" spans="3:58" x14ac:dyDescent="0.25">
      <c r="C952" s="2"/>
      <c r="D952" s="2"/>
      <c r="E952" s="176"/>
      <c r="F952" s="176"/>
      <c r="G952" s="2"/>
      <c r="H952" s="176"/>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row>
    <row r="953" spans="3:58" x14ac:dyDescent="0.25">
      <c r="C953" s="2"/>
      <c r="D953" s="2"/>
      <c r="E953" s="176"/>
      <c r="F953" s="176"/>
      <c r="G953" s="2"/>
      <c r="H953" s="176"/>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row>
    <row r="954" spans="3:58" x14ac:dyDescent="0.25">
      <c r="C954" s="2"/>
      <c r="D954" s="2"/>
      <c r="E954" s="176"/>
      <c r="F954" s="176"/>
      <c r="G954" s="2"/>
      <c r="H954" s="176"/>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row>
    <row r="955" spans="3:58" x14ac:dyDescent="0.25">
      <c r="C955" s="2"/>
      <c r="D955" s="2"/>
      <c r="E955" s="176"/>
      <c r="F955" s="176"/>
      <c r="G955" s="2"/>
      <c r="H955" s="176"/>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row>
    <row r="956" spans="3:58" x14ac:dyDescent="0.25">
      <c r="C956" s="2"/>
      <c r="D956" s="2"/>
      <c r="E956" s="176"/>
      <c r="F956" s="176"/>
      <c r="G956" s="2"/>
      <c r="H956" s="176"/>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row>
    <row r="957" spans="3:58" x14ac:dyDescent="0.25">
      <c r="C957" s="2"/>
      <c r="D957" s="2"/>
      <c r="E957" s="176"/>
      <c r="F957" s="176"/>
      <c r="G957" s="2"/>
      <c r="H957" s="176"/>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row>
    <row r="958" spans="3:58" x14ac:dyDescent="0.25">
      <c r="C958" s="2"/>
      <c r="D958" s="2"/>
      <c r="E958" s="176"/>
      <c r="F958" s="176"/>
      <c r="G958" s="2"/>
      <c r="H958" s="176"/>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row>
    <row r="959" spans="3:58" x14ac:dyDescent="0.25">
      <c r="C959" s="2"/>
      <c r="D959" s="2"/>
      <c r="E959" s="176"/>
      <c r="F959" s="176"/>
      <c r="G959" s="2"/>
      <c r="H959" s="176"/>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row>
    <row r="960" spans="3:58" x14ac:dyDescent="0.25">
      <c r="C960" s="2"/>
      <c r="D960" s="2"/>
      <c r="E960" s="176"/>
      <c r="F960" s="176"/>
      <c r="G960" s="2"/>
      <c r="H960" s="176"/>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row>
    <row r="961" spans="3:58" x14ac:dyDescent="0.25">
      <c r="C961" s="2"/>
      <c r="D961" s="2"/>
      <c r="E961" s="176"/>
      <c r="F961" s="176"/>
      <c r="G961" s="2"/>
      <c r="H961" s="176"/>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row>
    <row r="962" spans="3:58" x14ac:dyDescent="0.25">
      <c r="C962" s="2"/>
      <c r="D962" s="2"/>
      <c r="E962" s="176"/>
      <c r="F962" s="176"/>
      <c r="G962" s="2"/>
      <c r="H962" s="176"/>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row>
    <row r="963" spans="3:58" x14ac:dyDescent="0.25">
      <c r="C963" s="2"/>
      <c r="D963" s="2"/>
      <c r="E963" s="176"/>
      <c r="F963" s="176"/>
      <c r="G963" s="2"/>
      <c r="H963" s="176"/>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row>
    <row r="964" spans="3:58" x14ac:dyDescent="0.25">
      <c r="C964" s="2"/>
      <c r="D964" s="2"/>
      <c r="E964" s="176"/>
      <c r="F964" s="176"/>
      <c r="G964" s="2"/>
      <c r="H964" s="176"/>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row>
    <row r="965" spans="3:58" x14ac:dyDescent="0.25">
      <c r="C965" s="2"/>
      <c r="D965" s="2"/>
      <c r="E965" s="176"/>
      <c r="F965" s="176"/>
      <c r="G965" s="2"/>
      <c r="H965" s="176"/>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row>
    <row r="966" spans="3:58" x14ac:dyDescent="0.25">
      <c r="C966" s="2"/>
      <c r="D966" s="2"/>
      <c r="E966" s="176"/>
      <c r="F966" s="176"/>
      <c r="G966" s="2"/>
      <c r="H966" s="176"/>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row>
    <row r="967" spans="3:58" x14ac:dyDescent="0.25">
      <c r="C967" s="2"/>
      <c r="D967" s="2"/>
      <c r="E967" s="176"/>
      <c r="F967" s="176"/>
      <c r="G967" s="2"/>
      <c r="H967" s="176"/>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row>
    <row r="968" spans="3:58" x14ac:dyDescent="0.25">
      <c r="C968" s="2"/>
      <c r="D968" s="2"/>
      <c r="E968" s="176"/>
      <c r="F968" s="176"/>
      <c r="G968" s="2"/>
      <c r="H968" s="176"/>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row>
    <row r="969" spans="3:58" x14ac:dyDescent="0.25">
      <c r="C969" s="2"/>
      <c r="D969" s="2"/>
      <c r="E969" s="176"/>
      <c r="F969" s="176"/>
      <c r="G969" s="2"/>
      <c r="H969" s="176"/>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row>
    <row r="970" spans="3:58" x14ac:dyDescent="0.25">
      <c r="C970" s="2"/>
      <c r="D970" s="2"/>
      <c r="E970" s="176"/>
      <c r="F970" s="176"/>
      <c r="G970" s="2"/>
      <c r="H970" s="176"/>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row>
    <row r="971" spans="3:58" x14ac:dyDescent="0.25">
      <c r="C971" s="2"/>
      <c r="D971" s="2"/>
      <c r="E971" s="176"/>
      <c r="F971" s="176"/>
      <c r="G971" s="2"/>
      <c r="H971" s="176"/>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row>
    <row r="972" spans="3:58" x14ac:dyDescent="0.25">
      <c r="C972" s="2"/>
      <c r="D972" s="2"/>
      <c r="E972" s="176"/>
      <c r="F972" s="176"/>
      <c r="G972" s="2"/>
      <c r="H972" s="176"/>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row>
    <row r="973" spans="3:58" x14ac:dyDescent="0.25">
      <c r="C973" s="2"/>
      <c r="D973" s="2"/>
      <c r="E973" s="176"/>
      <c r="F973" s="176"/>
      <c r="G973" s="2"/>
      <c r="H973" s="176"/>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row>
    <row r="974" spans="3:58" x14ac:dyDescent="0.25">
      <c r="C974" s="2"/>
      <c r="D974" s="2"/>
      <c r="E974" s="176"/>
      <c r="F974" s="176"/>
      <c r="G974" s="2"/>
      <c r="H974" s="176"/>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row>
    <row r="975" spans="3:58" x14ac:dyDescent="0.25">
      <c r="C975" s="2"/>
      <c r="D975" s="2"/>
      <c r="E975" s="176"/>
      <c r="F975" s="176"/>
      <c r="G975" s="2"/>
      <c r="H975" s="176"/>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row>
    <row r="976" spans="3:58" x14ac:dyDescent="0.25">
      <c r="C976" s="2"/>
      <c r="D976" s="2"/>
      <c r="E976" s="176"/>
      <c r="F976" s="176"/>
      <c r="G976" s="2"/>
      <c r="H976" s="176"/>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row>
    <row r="977" spans="3:58" x14ac:dyDescent="0.25">
      <c r="C977" s="2"/>
      <c r="D977" s="2"/>
      <c r="E977" s="176"/>
      <c r="F977" s="176"/>
      <c r="G977" s="2"/>
      <c r="H977" s="176"/>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row>
    <row r="978" spans="3:58" x14ac:dyDescent="0.25">
      <c r="C978" s="2"/>
      <c r="D978" s="2"/>
      <c r="E978" s="176"/>
      <c r="F978" s="176"/>
      <c r="G978" s="2"/>
      <c r="H978" s="176"/>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row>
    <row r="979" spans="3:58" x14ac:dyDescent="0.25">
      <c r="C979" s="2"/>
      <c r="D979" s="2"/>
      <c r="E979" s="176"/>
      <c r="F979" s="176"/>
      <c r="G979" s="2"/>
      <c r="H979" s="176"/>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row>
    <row r="980" spans="3:58" x14ac:dyDescent="0.25">
      <c r="C980" s="2"/>
      <c r="D980" s="2"/>
      <c r="E980" s="176"/>
      <c r="F980" s="176"/>
      <c r="G980" s="2"/>
      <c r="H980" s="176"/>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row>
    <row r="981" spans="3:58" x14ac:dyDescent="0.25">
      <c r="C981" s="2"/>
      <c r="D981" s="2"/>
      <c r="E981" s="176"/>
      <c r="F981" s="176"/>
      <c r="G981" s="2"/>
      <c r="H981" s="176"/>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row>
    <row r="982" spans="3:58" x14ac:dyDescent="0.25">
      <c r="C982" s="2"/>
      <c r="D982" s="2"/>
      <c r="E982" s="176"/>
      <c r="F982" s="176"/>
      <c r="G982" s="2"/>
      <c r="H982" s="176"/>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row>
    <row r="983" spans="3:58" x14ac:dyDescent="0.25">
      <c r="C983" s="2"/>
      <c r="D983" s="2"/>
      <c r="E983" s="176"/>
      <c r="F983" s="176"/>
      <c r="G983" s="2"/>
      <c r="H983" s="176"/>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row>
    <row r="984" spans="3:58" x14ac:dyDescent="0.25">
      <c r="C984" s="2"/>
      <c r="D984" s="2"/>
      <c r="E984" s="176"/>
      <c r="F984" s="176"/>
      <c r="G984" s="2"/>
      <c r="H984" s="176"/>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row>
    <row r="985" spans="3:58" x14ac:dyDescent="0.25">
      <c r="C985" s="2"/>
      <c r="D985" s="2"/>
      <c r="E985" s="176"/>
      <c r="F985" s="176"/>
      <c r="G985" s="2"/>
      <c r="H985" s="176"/>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row>
    <row r="986" spans="3:58" x14ac:dyDescent="0.25">
      <c r="C986" s="2"/>
      <c r="D986" s="2"/>
      <c r="E986" s="176"/>
      <c r="F986" s="176"/>
      <c r="G986" s="2"/>
      <c r="H986" s="176"/>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row>
    <row r="987" spans="3:58" x14ac:dyDescent="0.25">
      <c r="C987" s="2"/>
      <c r="D987" s="2"/>
      <c r="E987" s="176"/>
      <c r="F987" s="176"/>
      <c r="G987" s="2"/>
      <c r="H987" s="176"/>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row>
    <row r="988" spans="3:58" x14ac:dyDescent="0.25">
      <c r="C988" s="2"/>
      <c r="D988" s="2"/>
      <c r="E988" s="176"/>
      <c r="F988" s="176"/>
      <c r="G988" s="2"/>
      <c r="H988" s="176"/>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row>
    <row r="989" spans="3:58" x14ac:dyDescent="0.25">
      <c r="C989" s="2"/>
      <c r="D989" s="2"/>
      <c r="E989" s="176"/>
      <c r="F989" s="176"/>
      <c r="G989" s="2"/>
      <c r="H989" s="176"/>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row>
    <row r="990" spans="3:58" x14ac:dyDescent="0.25">
      <c r="C990" s="2"/>
      <c r="D990" s="2"/>
      <c r="E990" s="176"/>
      <c r="F990" s="176"/>
      <c r="G990" s="2"/>
      <c r="H990" s="176"/>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row>
    <row r="991" spans="3:58" x14ac:dyDescent="0.25">
      <c r="C991" s="2"/>
      <c r="D991" s="2"/>
      <c r="E991" s="176"/>
      <c r="F991" s="176"/>
      <c r="G991" s="2"/>
      <c r="H991" s="176"/>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row>
    <row r="992" spans="3:58" x14ac:dyDescent="0.25">
      <c r="C992" s="2"/>
      <c r="D992" s="2"/>
      <c r="E992" s="176"/>
      <c r="F992" s="176"/>
      <c r="G992" s="2"/>
      <c r="H992" s="176"/>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row>
    <row r="993" spans="3:58" x14ac:dyDescent="0.25">
      <c r="C993" s="2"/>
      <c r="D993" s="2"/>
      <c r="E993" s="176"/>
      <c r="F993" s="176"/>
      <c r="G993" s="2"/>
      <c r="H993" s="176"/>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row>
    <row r="994" spans="3:58" x14ac:dyDescent="0.25">
      <c r="C994" s="2"/>
      <c r="D994" s="2"/>
      <c r="E994" s="176"/>
      <c r="F994" s="176"/>
      <c r="G994" s="2"/>
      <c r="H994" s="176"/>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row>
    <row r="995" spans="3:58" x14ac:dyDescent="0.25">
      <c r="C995" s="2"/>
      <c r="D995" s="2"/>
      <c r="E995" s="176"/>
      <c r="F995" s="176"/>
      <c r="G995" s="2"/>
      <c r="H995" s="176"/>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row>
    <row r="996" spans="3:58" x14ac:dyDescent="0.25">
      <c r="C996" s="2"/>
      <c r="D996" s="2"/>
      <c r="E996" s="176"/>
      <c r="F996" s="176"/>
      <c r="G996" s="2"/>
      <c r="H996" s="176"/>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row>
    <row r="997" spans="3:58" x14ac:dyDescent="0.25">
      <c r="C997" s="2"/>
      <c r="D997" s="2"/>
      <c r="E997" s="176"/>
      <c r="F997" s="176"/>
      <c r="G997" s="2"/>
      <c r="H997" s="176"/>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row>
    <row r="998" spans="3:58" x14ac:dyDescent="0.25">
      <c r="C998" s="2"/>
      <c r="D998" s="2"/>
      <c r="E998" s="176"/>
      <c r="F998" s="176"/>
      <c r="G998" s="2"/>
      <c r="H998" s="176"/>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row>
    <row r="999" spans="3:58" x14ac:dyDescent="0.25">
      <c r="C999" s="2"/>
      <c r="D999" s="2"/>
      <c r="E999" s="176"/>
      <c r="F999" s="176"/>
      <c r="G999" s="2"/>
      <c r="H999" s="176"/>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row>
    <row r="1000" spans="3:58" x14ac:dyDescent="0.25">
      <c r="C1000" s="2"/>
      <c r="D1000" s="2"/>
      <c r="E1000" s="176"/>
      <c r="F1000" s="176"/>
      <c r="G1000" s="2"/>
      <c r="H1000" s="176"/>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row>
    <row r="1001" spans="3:58" x14ac:dyDescent="0.25">
      <c r="C1001" s="2"/>
      <c r="D1001" s="2"/>
      <c r="E1001" s="176"/>
      <c r="F1001" s="176"/>
      <c r="G1001" s="2"/>
      <c r="H1001" s="176"/>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row>
    <row r="1002" spans="3:58" x14ac:dyDescent="0.25">
      <c r="C1002" s="2"/>
      <c r="D1002" s="2"/>
      <c r="E1002" s="176"/>
      <c r="F1002" s="176"/>
      <c r="G1002" s="2"/>
      <c r="H1002" s="176"/>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row>
    <row r="1003" spans="3:58" x14ac:dyDescent="0.25">
      <c r="C1003" s="2"/>
      <c r="D1003" s="2"/>
      <c r="E1003" s="176"/>
      <c r="F1003" s="176"/>
      <c r="G1003" s="2"/>
      <c r="H1003" s="176"/>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row>
    <row r="1004" spans="3:58" x14ac:dyDescent="0.25">
      <c r="C1004" s="2"/>
      <c r="D1004" s="2"/>
      <c r="E1004" s="176"/>
      <c r="F1004" s="176"/>
      <c r="G1004" s="2"/>
      <c r="H1004" s="176"/>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row>
    <row r="1005" spans="3:58" x14ac:dyDescent="0.25">
      <c r="C1005" s="2"/>
      <c r="D1005" s="2"/>
      <c r="E1005" s="176"/>
      <c r="F1005" s="176"/>
      <c r="G1005" s="2"/>
      <c r="H1005" s="176"/>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row>
    <row r="1006" spans="3:58" x14ac:dyDescent="0.25">
      <c r="C1006" s="2"/>
      <c r="D1006" s="2"/>
      <c r="E1006" s="176"/>
      <c r="F1006" s="176"/>
      <c r="G1006" s="2"/>
      <c r="H1006" s="176"/>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row>
    <row r="1007" spans="3:58" x14ac:dyDescent="0.25">
      <c r="C1007" s="2"/>
      <c r="D1007" s="2"/>
      <c r="E1007" s="176"/>
      <c r="F1007" s="176"/>
      <c r="G1007" s="2"/>
      <c r="H1007" s="176"/>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row>
    <row r="1008" spans="3:58" x14ac:dyDescent="0.25">
      <c r="C1008" s="2"/>
      <c r="D1008" s="2"/>
      <c r="E1008" s="176"/>
      <c r="F1008" s="176"/>
      <c r="G1008" s="2"/>
      <c r="H1008" s="176"/>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row>
    <row r="1009" spans="3:58" x14ac:dyDescent="0.25">
      <c r="C1009" s="2"/>
      <c r="D1009" s="2"/>
      <c r="E1009" s="176"/>
      <c r="F1009" s="176"/>
      <c r="G1009" s="2"/>
      <c r="H1009" s="176"/>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row>
    <row r="1010" spans="3:58" x14ac:dyDescent="0.25">
      <c r="C1010" s="2"/>
      <c r="D1010" s="2"/>
      <c r="E1010" s="176"/>
      <c r="F1010" s="176"/>
      <c r="G1010" s="2"/>
      <c r="H1010" s="176"/>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row>
    <row r="1011" spans="3:58" x14ac:dyDescent="0.25">
      <c r="C1011" s="2"/>
      <c r="D1011" s="2"/>
      <c r="E1011" s="176"/>
      <c r="F1011" s="176"/>
      <c r="G1011" s="2"/>
      <c r="H1011" s="176"/>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row>
    <row r="1012" spans="3:58" x14ac:dyDescent="0.25">
      <c r="C1012" s="2"/>
      <c r="D1012" s="2"/>
      <c r="E1012" s="176"/>
      <c r="F1012" s="176"/>
      <c r="G1012" s="2"/>
      <c r="H1012" s="176"/>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row>
    <row r="1013" spans="3:58" x14ac:dyDescent="0.25">
      <c r="C1013" s="2"/>
      <c r="D1013" s="2"/>
      <c r="E1013" s="176"/>
      <c r="F1013" s="176"/>
      <c r="G1013" s="2"/>
      <c r="H1013" s="176"/>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row>
    <row r="1014" spans="3:58" x14ac:dyDescent="0.25">
      <c r="C1014" s="2"/>
      <c r="D1014" s="2"/>
      <c r="E1014" s="176"/>
      <c r="F1014" s="176"/>
      <c r="G1014" s="2"/>
      <c r="H1014" s="176"/>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row>
    <row r="1015" spans="3:58" x14ac:dyDescent="0.25">
      <c r="C1015" s="2"/>
      <c r="D1015" s="2"/>
      <c r="E1015" s="176"/>
      <c r="F1015" s="176"/>
      <c r="G1015" s="2"/>
      <c r="H1015" s="176"/>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row>
    <row r="1016" spans="3:58" x14ac:dyDescent="0.25">
      <c r="C1016" s="2"/>
      <c r="D1016" s="2"/>
      <c r="E1016" s="176"/>
      <c r="F1016" s="176"/>
      <c r="G1016" s="2"/>
      <c r="H1016" s="176"/>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row>
    <row r="1017" spans="3:58" x14ac:dyDescent="0.25">
      <c r="C1017" s="2"/>
      <c r="D1017" s="2"/>
      <c r="E1017" s="176"/>
      <c r="F1017" s="176"/>
      <c r="G1017" s="2"/>
      <c r="H1017" s="176"/>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row>
    <row r="1018" spans="3:58" x14ac:dyDescent="0.25">
      <c r="C1018" s="2"/>
      <c r="D1018" s="2"/>
      <c r="E1018" s="176"/>
      <c r="F1018" s="176"/>
      <c r="G1018" s="2"/>
      <c r="H1018" s="176"/>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row>
    <row r="1019" spans="3:58" x14ac:dyDescent="0.25">
      <c r="C1019" s="2"/>
      <c r="D1019" s="2"/>
      <c r="E1019" s="176"/>
      <c r="F1019" s="176"/>
      <c r="G1019" s="2"/>
      <c r="H1019" s="176"/>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row>
    <row r="1020" spans="3:58" x14ac:dyDescent="0.25">
      <c r="C1020" s="2"/>
      <c r="D1020" s="2"/>
      <c r="E1020" s="176"/>
      <c r="F1020" s="176"/>
      <c r="G1020" s="2"/>
      <c r="H1020" s="176"/>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row>
    <row r="1021" spans="3:58" x14ac:dyDescent="0.25">
      <c r="C1021" s="2"/>
      <c r="D1021" s="2"/>
      <c r="E1021" s="176"/>
      <c r="F1021" s="176"/>
      <c r="G1021" s="2"/>
      <c r="H1021" s="176"/>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row>
    <row r="1022" spans="3:58" x14ac:dyDescent="0.25">
      <c r="C1022" s="2"/>
      <c r="D1022" s="2"/>
      <c r="E1022" s="176"/>
      <c r="F1022" s="176"/>
      <c r="G1022" s="2"/>
      <c r="H1022" s="176"/>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row>
    <row r="1023" spans="3:58" x14ac:dyDescent="0.25">
      <c r="C1023" s="2"/>
      <c r="D1023" s="2"/>
      <c r="E1023" s="176"/>
      <c r="F1023" s="176"/>
      <c r="G1023" s="2"/>
      <c r="H1023" s="176"/>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row>
    <row r="1024" spans="3:58" x14ac:dyDescent="0.25">
      <c r="C1024" s="2"/>
      <c r="D1024" s="2"/>
      <c r="E1024" s="176"/>
      <c r="F1024" s="176"/>
      <c r="G1024" s="2"/>
      <c r="H1024" s="176"/>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row>
    <row r="1025" spans="3:58" x14ac:dyDescent="0.25">
      <c r="C1025" s="2"/>
      <c r="D1025" s="2"/>
      <c r="E1025" s="176"/>
      <c r="F1025" s="176"/>
      <c r="G1025" s="2"/>
      <c r="H1025" s="176"/>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row>
    <row r="1026" spans="3:58" x14ac:dyDescent="0.25">
      <c r="C1026" s="2"/>
      <c r="D1026" s="2"/>
      <c r="E1026" s="176"/>
      <c r="F1026" s="176"/>
      <c r="G1026" s="2"/>
      <c r="H1026" s="176"/>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row>
    <row r="1027" spans="3:58" x14ac:dyDescent="0.25">
      <c r="C1027" s="2"/>
      <c r="D1027" s="2"/>
      <c r="E1027" s="176"/>
      <c r="F1027" s="176"/>
      <c r="G1027" s="2"/>
      <c r="H1027" s="176"/>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row>
    <row r="1028" spans="3:58" x14ac:dyDescent="0.25">
      <c r="C1028" s="2"/>
      <c r="D1028" s="2"/>
      <c r="E1028" s="176"/>
      <c r="F1028" s="176"/>
      <c r="G1028" s="2"/>
      <c r="H1028" s="176"/>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row>
    <row r="1029" spans="3:58" x14ac:dyDescent="0.25">
      <c r="C1029" s="2"/>
      <c r="D1029" s="2"/>
      <c r="E1029" s="176"/>
      <c r="F1029" s="176"/>
      <c r="G1029" s="2"/>
      <c r="H1029" s="176"/>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row>
    <row r="1030" spans="3:58" x14ac:dyDescent="0.25">
      <c r="C1030" s="2"/>
      <c r="D1030" s="2"/>
      <c r="E1030" s="176"/>
      <c r="F1030" s="176"/>
      <c r="G1030" s="2"/>
      <c r="H1030" s="176"/>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row>
    <row r="1031" spans="3:58" x14ac:dyDescent="0.25">
      <c r="C1031" s="2"/>
      <c r="D1031" s="2"/>
      <c r="E1031" s="176"/>
      <c r="F1031" s="176"/>
      <c r="G1031" s="2"/>
      <c r="H1031" s="176"/>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row>
    <row r="1032" spans="3:58" x14ac:dyDescent="0.25">
      <c r="C1032" s="2"/>
      <c r="D1032" s="2"/>
      <c r="E1032" s="176"/>
      <c r="F1032" s="176"/>
      <c r="G1032" s="2"/>
      <c r="H1032" s="176"/>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row>
    <row r="1033" spans="3:58" x14ac:dyDescent="0.25">
      <c r="C1033" s="2"/>
      <c r="D1033" s="2"/>
      <c r="E1033" s="176"/>
      <c r="F1033" s="176"/>
      <c r="G1033" s="2"/>
      <c r="H1033" s="176"/>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row>
    <row r="1034" spans="3:58" x14ac:dyDescent="0.25">
      <c r="C1034" s="2"/>
      <c r="D1034" s="2"/>
      <c r="E1034" s="176"/>
      <c r="F1034" s="176"/>
      <c r="G1034" s="2"/>
      <c r="H1034" s="176"/>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row>
    <row r="1035" spans="3:58" x14ac:dyDescent="0.25">
      <c r="C1035" s="2"/>
      <c r="D1035" s="2"/>
      <c r="E1035" s="176"/>
      <c r="F1035" s="176"/>
      <c r="G1035" s="2"/>
      <c r="H1035" s="176"/>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row>
    <row r="1036" spans="3:58" x14ac:dyDescent="0.25">
      <c r="C1036" s="2"/>
      <c r="D1036" s="2"/>
      <c r="E1036" s="176"/>
      <c r="F1036" s="176"/>
      <c r="G1036" s="2"/>
      <c r="H1036" s="176"/>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row>
    <row r="1037" spans="3:58" x14ac:dyDescent="0.25">
      <c r="C1037" s="2"/>
      <c r="D1037" s="2"/>
      <c r="E1037" s="176"/>
      <c r="F1037" s="176"/>
      <c r="G1037" s="2"/>
      <c r="H1037" s="176"/>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row>
    <row r="1038" spans="3:58" x14ac:dyDescent="0.25">
      <c r="C1038" s="2"/>
      <c r="D1038" s="2"/>
      <c r="E1038" s="176"/>
      <c r="F1038" s="176"/>
      <c r="G1038" s="2"/>
      <c r="H1038" s="176"/>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row>
    <row r="1039" spans="3:58" x14ac:dyDescent="0.25">
      <c r="C1039" s="2"/>
      <c r="D1039" s="2"/>
      <c r="E1039" s="176"/>
      <c r="F1039" s="176"/>
      <c r="G1039" s="2"/>
      <c r="H1039" s="176"/>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row>
    <row r="1040" spans="3:58" x14ac:dyDescent="0.25">
      <c r="C1040" s="2"/>
      <c r="D1040" s="2"/>
      <c r="E1040" s="176"/>
      <c r="F1040" s="176"/>
      <c r="G1040" s="2"/>
      <c r="H1040" s="176"/>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row>
    <row r="1041" spans="3:58" x14ac:dyDescent="0.25">
      <c r="C1041" s="2"/>
      <c r="D1041" s="2"/>
      <c r="E1041" s="176"/>
      <c r="F1041" s="176"/>
      <c r="G1041" s="2"/>
      <c r="H1041" s="176"/>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row>
    <row r="1042" spans="3:58" x14ac:dyDescent="0.25">
      <c r="C1042" s="2"/>
      <c r="D1042" s="2"/>
      <c r="E1042" s="176"/>
      <c r="F1042" s="176"/>
      <c r="G1042" s="2"/>
      <c r="H1042" s="176"/>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row>
    <row r="1043" spans="3:58" x14ac:dyDescent="0.25">
      <c r="C1043" s="2"/>
      <c r="D1043" s="2"/>
      <c r="E1043" s="176"/>
      <c r="F1043" s="176"/>
      <c r="G1043" s="2"/>
      <c r="H1043" s="176"/>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row>
    <row r="1044" spans="3:58" x14ac:dyDescent="0.25">
      <c r="C1044" s="2"/>
      <c r="D1044" s="2"/>
      <c r="E1044" s="176"/>
      <c r="F1044" s="176"/>
      <c r="G1044" s="2"/>
      <c r="H1044" s="176"/>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row>
    <row r="1045" spans="3:58" x14ac:dyDescent="0.25">
      <c r="C1045" s="2"/>
      <c r="D1045" s="2"/>
      <c r="E1045" s="176"/>
      <c r="F1045" s="176"/>
      <c r="G1045" s="2"/>
      <c r="H1045" s="176"/>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row>
    <row r="1046" spans="3:58" x14ac:dyDescent="0.25">
      <c r="C1046" s="2"/>
      <c r="D1046" s="2"/>
      <c r="E1046" s="176"/>
      <c r="F1046" s="176"/>
      <c r="G1046" s="2"/>
      <c r="H1046" s="176"/>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row>
    <row r="1047" spans="3:58" x14ac:dyDescent="0.25">
      <c r="C1047" s="2"/>
      <c r="D1047" s="2"/>
      <c r="E1047" s="176"/>
      <c r="F1047" s="176"/>
      <c r="G1047" s="2"/>
      <c r="H1047" s="176"/>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row>
    <row r="1048" spans="3:58" x14ac:dyDescent="0.25">
      <c r="C1048" s="2"/>
      <c r="D1048" s="2"/>
      <c r="E1048" s="176"/>
      <c r="F1048" s="176"/>
      <c r="G1048" s="2"/>
      <c r="H1048" s="176"/>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row>
    <row r="1049" spans="3:58" x14ac:dyDescent="0.25">
      <c r="C1049" s="2"/>
      <c r="D1049" s="2"/>
      <c r="E1049" s="176"/>
      <c r="F1049" s="176"/>
      <c r="G1049" s="2"/>
      <c r="H1049" s="176"/>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row>
    <row r="1050" spans="3:58" x14ac:dyDescent="0.25">
      <c r="C1050" s="2"/>
      <c r="D1050" s="2"/>
      <c r="E1050" s="176"/>
      <c r="F1050" s="176"/>
      <c r="G1050" s="2"/>
      <c r="H1050" s="176"/>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row>
    <row r="1051" spans="3:58" x14ac:dyDescent="0.25">
      <c r="C1051" s="2"/>
      <c r="D1051" s="2"/>
      <c r="E1051" s="176"/>
      <c r="F1051" s="176"/>
      <c r="G1051" s="2"/>
      <c r="H1051" s="176"/>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row>
    <row r="1052" spans="3:58" x14ac:dyDescent="0.25">
      <c r="C1052" s="2"/>
      <c r="D1052" s="2"/>
      <c r="E1052" s="176"/>
      <c r="F1052" s="176"/>
      <c r="G1052" s="2"/>
      <c r="H1052" s="176"/>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row>
    <row r="1053" spans="3:58" x14ac:dyDescent="0.25">
      <c r="C1053" s="2"/>
      <c r="D1053" s="2"/>
      <c r="E1053" s="176"/>
      <c r="F1053" s="176"/>
      <c r="G1053" s="2"/>
      <c r="H1053" s="176"/>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row>
    <row r="1054" spans="3:58" x14ac:dyDescent="0.25">
      <c r="C1054" s="2"/>
      <c r="D1054" s="2"/>
      <c r="E1054" s="176"/>
      <c r="F1054" s="176"/>
      <c r="G1054" s="2"/>
      <c r="H1054" s="176"/>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row>
    <row r="1055" spans="3:58" x14ac:dyDescent="0.25">
      <c r="C1055" s="2"/>
      <c r="D1055" s="2"/>
      <c r="E1055" s="176"/>
      <c r="F1055" s="176"/>
      <c r="G1055" s="2"/>
      <c r="H1055" s="176"/>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row>
    <row r="1056" spans="3:58" x14ac:dyDescent="0.25">
      <c r="C1056" s="2"/>
      <c r="D1056" s="2"/>
      <c r="E1056" s="176"/>
      <c r="F1056" s="176"/>
      <c r="G1056" s="2"/>
      <c r="H1056" s="176"/>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row>
    <row r="1057" spans="3:58" x14ac:dyDescent="0.25">
      <c r="C1057" s="2"/>
      <c r="D1057" s="2"/>
      <c r="E1057" s="176"/>
      <c r="F1057" s="176"/>
      <c r="G1057" s="2"/>
      <c r="H1057" s="176"/>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row>
    <row r="1058" spans="3:58" x14ac:dyDescent="0.25">
      <c r="C1058" s="2"/>
      <c r="D1058" s="2"/>
      <c r="E1058" s="176"/>
      <c r="F1058" s="176"/>
      <c r="G1058" s="2"/>
      <c r="H1058" s="176"/>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row>
    <row r="1059" spans="3:58" x14ac:dyDescent="0.25">
      <c r="C1059" s="2"/>
      <c r="D1059" s="2"/>
      <c r="E1059" s="176"/>
      <c r="F1059" s="176"/>
      <c r="G1059" s="2"/>
      <c r="H1059" s="176"/>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row>
    <row r="1060" spans="3:58" x14ac:dyDescent="0.25">
      <c r="C1060" s="2"/>
      <c r="D1060" s="2"/>
      <c r="E1060" s="176"/>
      <c r="F1060" s="176"/>
      <c r="G1060" s="2"/>
      <c r="H1060" s="176"/>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row>
    <row r="1061" spans="3:58" x14ac:dyDescent="0.25">
      <c r="C1061" s="2"/>
      <c r="D1061" s="2"/>
      <c r="E1061" s="176"/>
      <c r="F1061" s="176"/>
      <c r="G1061" s="2"/>
      <c r="H1061" s="176"/>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row>
    <row r="1062" spans="3:58" x14ac:dyDescent="0.25">
      <c r="C1062" s="2"/>
      <c r="D1062" s="2"/>
      <c r="E1062" s="176"/>
      <c r="F1062" s="176"/>
      <c r="G1062" s="2"/>
      <c r="H1062" s="176"/>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row>
    <row r="1063" spans="3:58" x14ac:dyDescent="0.25">
      <c r="C1063" s="2"/>
      <c r="D1063" s="2"/>
      <c r="E1063" s="176"/>
      <c r="F1063" s="176"/>
      <c r="G1063" s="2"/>
      <c r="H1063" s="176"/>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row>
    <row r="1064" spans="3:58" x14ac:dyDescent="0.25">
      <c r="C1064" s="2"/>
      <c r="D1064" s="2"/>
      <c r="E1064" s="176"/>
      <c r="F1064" s="176"/>
      <c r="G1064" s="2"/>
      <c r="H1064" s="176"/>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row>
    <row r="1065" spans="3:58" x14ac:dyDescent="0.25">
      <c r="C1065" s="2"/>
      <c r="D1065" s="2"/>
      <c r="E1065" s="176"/>
      <c r="F1065" s="176"/>
      <c r="G1065" s="2"/>
      <c r="H1065" s="176"/>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row>
    <row r="1066" spans="3:58" x14ac:dyDescent="0.25">
      <c r="C1066" s="2"/>
      <c r="D1066" s="2"/>
      <c r="E1066" s="176"/>
      <c r="F1066" s="176"/>
      <c r="G1066" s="2"/>
      <c r="H1066" s="176"/>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row>
    <row r="1067" spans="3:58" x14ac:dyDescent="0.25">
      <c r="C1067" s="2"/>
      <c r="D1067" s="2"/>
      <c r="E1067" s="176"/>
      <c r="F1067" s="176"/>
      <c r="G1067" s="2"/>
      <c r="H1067" s="176"/>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row>
    <row r="1068" spans="3:58" x14ac:dyDescent="0.25">
      <c r="C1068" s="2"/>
      <c r="D1068" s="2"/>
      <c r="E1068" s="176"/>
      <c r="F1068" s="176"/>
      <c r="G1068" s="2"/>
      <c r="H1068" s="176"/>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row>
    <row r="1069" spans="3:58" x14ac:dyDescent="0.25">
      <c r="C1069" s="2"/>
      <c r="D1069" s="2"/>
      <c r="E1069" s="176"/>
      <c r="F1069" s="176"/>
      <c r="G1069" s="2"/>
      <c r="H1069" s="176"/>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row>
    <row r="1070" spans="3:58" x14ac:dyDescent="0.25">
      <c r="C1070" s="2"/>
      <c r="D1070" s="2"/>
      <c r="E1070" s="176"/>
      <c r="F1070" s="176"/>
      <c r="G1070" s="2"/>
      <c r="H1070" s="176"/>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row>
    <row r="1071" spans="3:58" x14ac:dyDescent="0.25">
      <c r="C1071" s="2"/>
      <c r="D1071" s="2"/>
      <c r="E1071" s="176"/>
      <c r="F1071" s="176"/>
      <c r="G1071" s="2"/>
      <c r="H1071" s="176"/>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row>
    <row r="1072" spans="3:58" x14ac:dyDescent="0.25">
      <c r="C1072" s="2"/>
      <c r="D1072" s="2"/>
      <c r="E1072" s="176"/>
      <c r="F1072" s="176"/>
      <c r="G1072" s="2"/>
      <c r="H1072" s="176"/>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row>
    <row r="1073" spans="3:58" x14ac:dyDescent="0.25">
      <c r="C1073" s="2"/>
      <c r="D1073" s="2"/>
      <c r="E1073" s="176"/>
      <c r="F1073" s="176"/>
      <c r="G1073" s="2"/>
      <c r="H1073" s="176"/>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row>
    <row r="1074" spans="3:58" x14ac:dyDescent="0.25">
      <c r="C1074" s="2"/>
      <c r="D1074" s="2"/>
      <c r="E1074" s="176"/>
      <c r="F1074" s="176"/>
      <c r="G1074" s="2"/>
      <c r="H1074" s="176"/>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row>
    <row r="1075" spans="3:58" x14ac:dyDescent="0.25">
      <c r="C1075" s="2"/>
      <c r="D1075" s="2"/>
      <c r="E1075" s="176"/>
      <c r="F1075" s="176"/>
      <c r="G1075" s="2"/>
      <c r="H1075" s="176"/>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row>
    <row r="1076" spans="3:58" x14ac:dyDescent="0.25">
      <c r="C1076" s="2"/>
      <c r="D1076" s="2"/>
      <c r="E1076" s="176"/>
      <c r="F1076" s="176"/>
      <c r="G1076" s="2"/>
      <c r="H1076" s="176"/>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row>
    <row r="1077" spans="3:58" x14ac:dyDescent="0.25">
      <c r="C1077" s="2"/>
      <c r="D1077" s="2"/>
      <c r="E1077" s="176"/>
      <c r="F1077" s="176"/>
      <c r="G1077" s="2"/>
      <c r="H1077" s="176"/>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row>
    <row r="1078" spans="3:58" x14ac:dyDescent="0.25">
      <c r="C1078" s="2"/>
      <c r="D1078" s="2"/>
      <c r="E1078" s="176"/>
      <c r="F1078" s="176"/>
      <c r="G1078" s="2"/>
      <c r="H1078" s="176"/>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row>
    <row r="1079" spans="3:58" x14ac:dyDescent="0.25">
      <c r="C1079" s="2"/>
      <c r="D1079" s="2"/>
      <c r="E1079" s="176"/>
      <c r="F1079" s="176"/>
      <c r="G1079" s="2"/>
      <c r="H1079" s="176"/>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row>
    <row r="1080" spans="3:58" x14ac:dyDescent="0.25">
      <c r="C1080" s="2"/>
      <c r="D1080" s="2"/>
      <c r="E1080" s="176"/>
      <c r="F1080" s="176"/>
      <c r="G1080" s="2"/>
      <c r="H1080" s="176"/>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row>
    <row r="1081" spans="3:58" x14ac:dyDescent="0.25">
      <c r="C1081" s="2"/>
      <c r="D1081" s="2"/>
      <c r="E1081" s="176"/>
      <c r="F1081" s="176"/>
      <c r="G1081" s="2"/>
      <c r="H1081" s="176"/>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row>
    <row r="1082" spans="3:58" x14ac:dyDescent="0.25">
      <c r="C1082" s="2"/>
      <c r="D1082" s="2"/>
      <c r="E1082" s="176"/>
      <c r="F1082" s="176"/>
      <c r="G1082" s="2"/>
      <c r="H1082" s="176"/>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row>
    <row r="1083" spans="3:58" x14ac:dyDescent="0.25">
      <c r="C1083" s="2"/>
      <c r="D1083" s="2"/>
      <c r="E1083" s="176"/>
      <c r="F1083" s="176"/>
      <c r="G1083" s="2"/>
      <c r="H1083" s="176"/>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row>
    <row r="1084" spans="3:58" x14ac:dyDescent="0.25">
      <c r="C1084" s="2"/>
      <c r="D1084" s="2"/>
      <c r="E1084" s="176"/>
      <c r="F1084" s="176"/>
      <c r="G1084" s="2"/>
      <c r="H1084" s="176"/>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row>
    <row r="1085" spans="3:58" x14ac:dyDescent="0.25">
      <c r="C1085" s="2"/>
      <c r="D1085" s="2"/>
      <c r="E1085" s="176"/>
      <c r="F1085" s="176"/>
      <c r="G1085" s="2"/>
      <c r="H1085" s="176"/>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row>
    <row r="1086" spans="3:58" x14ac:dyDescent="0.25">
      <c r="C1086" s="2"/>
      <c r="D1086" s="2"/>
      <c r="E1086" s="176"/>
      <c r="F1086" s="176"/>
      <c r="G1086" s="2"/>
      <c r="H1086" s="176"/>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row>
    <row r="1087" spans="3:58" x14ac:dyDescent="0.25">
      <c r="C1087" s="2"/>
      <c r="D1087" s="2"/>
      <c r="E1087" s="176"/>
      <c r="F1087" s="176"/>
      <c r="G1087" s="2"/>
      <c r="H1087" s="176"/>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row>
    <row r="1088" spans="3:58" x14ac:dyDescent="0.25">
      <c r="C1088" s="2"/>
      <c r="D1088" s="2"/>
      <c r="E1088" s="176"/>
      <c r="F1088" s="176"/>
      <c r="G1088" s="2"/>
      <c r="H1088" s="176"/>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row>
    <row r="1089" spans="3:58" x14ac:dyDescent="0.25">
      <c r="C1089" s="2"/>
      <c r="D1089" s="2"/>
      <c r="E1089" s="176"/>
      <c r="F1089" s="176"/>
      <c r="G1089" s="2"/>
      <c r="H1089" s="176"/>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row>
    <row r="1090" spans="3:58" x14ac:dyDescent="0.25">
      <c r="C1090" s="2"/>
      <c r="D1090" s="2"/>
      <c r="E1090" s="176"/>
      <c r="F1090" s="176"/>
      <c r="G1090" s="2"/>
      <c r="H1090" s="176"/>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row>
    <row r="1091" spans="3:58" x14ac:dyDescent="0.25">
      <c r="C1091" s="2"/>
      <c r="D1091" s="2"/>
      <c r="E1091" s="176"/>
      <c r="F1091" s="176"/>
      <c r="G1091" s="2"/>
      <c r="H1091" s="176"/>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row>
    <row r="1092" spans="3:58" x14ac:dyDescent="0.25">
      <c r="C1092" s="2"/>
      <c r="D1092" s="2"/>
      <c r="E1092" s="176"/>
      <c r="F1092" s="176"/>
      <c r="G1092" s="2"/>
      <c r="H1092" s="176"/>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row>
    <row r="1093" spans="3:58" x14ac:dyDescent="0.25">
      <c r="C1093" s="2"/>
      <c r="D1093" s="2"/>
      <c r="E1093" s="176"/>
      <c r="F1093" s="176"/>
      <c r="G1093" s="2"/>
      <c r="H1093" s="176"/>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row>
    <row r="1094" spans="3:58" x14ac:dyDescent="0.25">
      <c r="C1094" s="2"/>
      <c r="D1094" s="2"/>
      <c r="E1094" s="176"/>
      <c r="F1094" s="176"/>
      <c r="G1094" s="2"/>
      <c r="H1094" s="176"/>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row>
    <row r="1095" spans="3:58" x14ac:dyDescent="0.25">
      <c r="C1095" s="2"/>
      <c r="D1095" s="2"/>
      <c r="E1095" s="176"/>
      <c r="F1095" s="176"/>
      <c r="G1095" s="2"/>
      <c r="H1095" s="176"/>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row>
    <row r="1096" spans="3:58" x14ac:dyDescent="0.25">
      <c r="C1096" s="2"/>
      <c r="D1096" s="2"/>
      <c r="E1096" s="176"/>
      <c r="F1096" s="176"/>
      <c r="G1096" s="2"/>
      <c r="H1096" s="176"/>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row>
    <row r="1097" spans="3:58" x14ac:dyDescent="0.25">
      <c r="C1097" s="2"/>
      <c r="D1097" s="2"/>
      <c r="E1097" s="176"/>
      <c r="F1097" s="176"/>
      <c r="G1097" s="2"/>
      <c r="H1097" s="176"/>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row>
    <row r="1098" spans="3:58" x14ac:dyDescent="0.25">
      <c r="C1098" s="2"/>
      <c r="D1098" s="2"/>
      <c r="E1098" s="176"/>
      <c r="F1098" s="176"/>
      <c r="G1098" s="2"/>
      <c r="H1098" s="176"/>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row>
    <row r="1099" spans="3:58" x14ac:dyDescent="0.25">
      <c r="C1099" s="2"/>
      <c r="D1099" s="2"/>
      <c r="E1099" s="176"/>
      <c r="F1099" s="176"/>
      <c r="G1099" s="2"/>
      <c r="H1099" s="176"/>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row>
    <row r="1100" spans="3:58" x14ac:dyDescent="0.25">
      <c r="C1100" s="2"/>
      <c r="D1100" s="2"/>
      <c r="E1100" s="176"/>
      <c r="F1100" s="176"/>
      <c r="G1100" s="2"/>
      <c r="H1100" s="176"/>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row>
    <row r="1101" spans="3:58" x14ac:dyDescent="0.25">
      <c r="C1101" s="2"/>
      <c r="D1101" s="2"/>
      <c r="E1101" s="176"/>
      <c r="F1101" s="176"/>
      <c r="G1101" s="2"/>
      <c r="H1101" s="176"/>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row>
    <row r="1102" spans="3:58" x14ac:dyDescent="0.25">
      <c r="C1102" s="2"/>
      <c r="D1102" s="2"/>
      <c r="E1102" s="176"/>
      <c r="F1102" s="176"/>
      <c r="G1102" s="2"/>
      <c r="H1102" s="176"/>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row>
    <row r="1103" spans="3:58" x14ac:dyDescent="0.25">
      <c r="C1103" s="2"/>
      <c r="D1103" s="2"/>
      <c r="E1103" s="176"/>
      <c r="F1103" s="176"/>
      <c r="G1103" s="2"/>
      <c r="H1103" s="176"/>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row>
    <row r="1104" spans="3:58" x14ac:dyDescent="0.25">
      <c r="C1104" s="2"/>
      <c r="D1104" s="2"/>
      <c r="E1104" s="176"/>
      <c r="F1104" s="176"/>
      <c r="G1104" s="2"/>
      <c r="H1104" s="176"/>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row>
    <row r="1105" spans="3:58" x14ac:dyDescent="0.25">
      <c r="C1105" s="2"/>
      <c r="D1105" s="2"/>
      <c r="E1105" s="176"/>
      <c r="F1105" s="176"/>
      <c r="G1105" s="2"/>
      <c r="H1105" s="176"/>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row>
    <row r="1106" spans="3:58" x14ac:dyDescent="0.25">
      <c r="C1106" s="2"/>
      <c r="D1106" s="2"/>
      <c r="E1106" s="176"/>
      <c r="F1106" s="176"/>
      <c r="G1106" s="2"/>
      <c r="H1106" s="176"/>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row>
    <row r="1107" spans="3:58" x14ac:dyDescent="0.25">
      <c r="C1107" s="2"/>
      <c r="D1107" s="2"/>
      <c r="E1107" s="176"/>
      <c r="F1107" s="176"/>
      <c r="G1107" s="2"/>
      <c r="H1107" s="176"/>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row>
    <row r="1108" spans="3:58" x14ac:dyDescent="0.25">
      <c r="C1108" s="2"/>
      <c r="D1108" s="2"/>
      <c r="E1108" s="176"/>
      <c r="F1108" s="176"/>
      <c r="G1108" s="2"/>
      <c r="H1108" s="176"/>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row>
    <row r="1109" spans="3:58" x14ac:dyDescent="0.25">
      <c r="C1109" s="2"/>
      <c r="D1109" s="2"/>
      <c r="E1109" s="176"/>
      <c r="F1109" s="176"/>
      <c r="G1109" s="2"/>
      <c r="H1109" s="176"/>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row>
    <row r="1110" spans="3:58" x14ac:dyDescent="0.25">
      <c r="C1110" s="2"/>
      <c r="D1110" s="2"/>
      <c r="E1110" s="176"/>
      <c r="F1110" s="176"/>
      <c r="G1110" s="2"/>
      <c r="H1110" s="176"/>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row>
    <row r="1111" spans="3:58" x14ac:dyDescent="0.25">
      <c r="C1111" s="2"/>
      <c r="D1111" s="2"/>
      <c r="E1111" s="176"/>
      <c r="F1111" s="176"/>
      <c r="G1111" s="2"/>
      <c r="H1111" s="176"/>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row>
    <row r="1112" spans="3:58" x14ac:dyDescent="0.25">
      <c r="C1112" s="2"/>
      <c r="D1112" s="2"/>
      <c r="E1112" s="176"/>
      <c r="F1112" s="176"/>
      <c r="G1112" s="2"/>
      <c r="H1112" s="176"/>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row>
    <row r="1113" spans="3:58" x14ac:dyDescent="0.25">
      <c r="C1113" s="2"/>
      <c r="D1113" s="2"/>
      <c r="E1113" s="176"/>
      <c r="F1113" s="176"/>
      <c r="G1113" s="2"/>
      <c r="H1113" s="176"/>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row>
    <row r="1114" spans="3:58" x14ac:dyDescent="0.25">
      <c r="C1114" s="2"/>
      <c r="D1114" s="2"/>
      <c r="E1114" s="176"/>
      <c r="F1114" s="176"/>
      <c r="G1114" s="2"/>
      <c r="H1114" s="176"/>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row>
    <row r="1115" spans="3:58" x14ac:dyDescent="0.25">
      <c r="C1115" s="2"/>
      <c r="D1115" s="2"/>
      <c r="E1115" s="176"/>
      <c r="F1115" s="176"/>
      <c r="G1115" s="2"/>
      <c r="H1115" s="176"/>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row>
    <row r="1116" spans="3:58" x14ac:dyDescent="0.25">
      <c r="C1116" s="2"/>
      <c r="D1116" s="2"/>
      <c r="E1116" s="176"/>
      <c r="F1116" s="176"/>
      <c r="G1116" s="2"/>
      <c r="H1116" s="176"/>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row>
    <row r="1117" spans="3:58" x14ac:dyDescent="0.25">
      <c r="C1117" s="2"/>
      <c r="D1117" s="2"/>
      <c r="E1117" s="176"/>
      <c r="F1117" s="176"/>
      <c r="G1117" s="2"/>
      <c r="H1117" s="176"/>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row>
    <row r="1118" spans="3:58" x14ac:dyDescent="0.25">
      <c r="C1118" s="2"/>
      <c r="D1118" s="2"/>
      <c r="E1118" s="176"/>
      <c r="F1118" s="176"/>
      <c r="G1118" s="2"/>
      <c r="H1118" s="176"/>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row>
    <row r="1119" spans="3:58" x14ac:dyDescent="0.25">
      <c r="C1119" s="2"/>
      <c r="D1119" s="2"/>
      <c r="E1119" s="176"/>
      <c r="F1119" s="176"/>
      <c r="G1119" s="2"/>
      <c r="H1119" s="176"/>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row>
    <row r="1120" spans="3:58" x14ac:dyDescent="0.25">
      <c r="C1120" s="2"/>
      <c r="D1120" s="2"/>
      <c r="E1120" s="176"/>
      <c r="F1120" s="176"/>
      <c r="G1120" s="2"/>
      <c r="H1120" s="176"/>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row>
    <row r="1121" spans="3:58" x14ac:dyDescent="0.25">
      <c r="C1121" s="2"/>
      <c r="D1121" s="2"/>
      <c r="E1121" s="176"/>
      <c r="F1121" s="176"/>
      <c r="G1121" s="2"/>
      <c r="H1121" s="176"/>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row>
    <row r="1122" spans="3:58" x14ac:dyDescent="0.25">
      <c r="C1122" s="2"/>
      <c r="D1122" s="2"/>
      <c r="E1122" s="176"/>
      <c r="F1122" s="176"/>
      <c r="G1122" s="2"/>
      <c r="H1122" s="176"/>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row>
    <row r="1123" spans="3:58" x14ac:dyDescent="0.25">
      <c r="C1123" s="2"/>
      <c r="D1123" s="2"/>
      <c r="E1123" s="176"/>
      <c r="F1123" s="176"/>
      <c r="G1123" s="2"/>
      <c r="H1123" s="176"/>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row>
    <row r="1124" spans="3:58" x14ac:dyDescent="0.25">
      <c r="C1124" s="2"/>
      <c r="D1124" s="2"/>
      <c r="E1124" s="176"/>
      <c r="F1124" s="176"/>
      <c r="G1124" s="2"/>
      <c r="H1124" s="176"/>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row>
    <row r="1125" spans="3:58" x14ac:dyDescent="0.25">
      <c r="C1125" s="2"/>
      <c r="D1125" s="2"/>
      <c r="E1125" s="176"/>
      <c r="F1125" s="176"/>
      <c r="G1125" s="2"/>
      <c r="H1125" s="176"/>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row>
    <row r="1126" spans="3:58" x14ac:dyDescent="0.25">
      <c r="C1126" s="2"/>
      <c r="D1126" s="2"/>
      <c r="E1126" s="176"/>
      <c r="F1126" s="176"/>
      <c r="G1126" s="2"/>
      <c r="H1126" s="176"/>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row>
    <row r="1127" spans="3:58" x14ac:dyDescent="0.25">
      <c r="C1127" s="2"/>
      <c r="D1127" s="2"/>
      <c r="E1127" s="176"/>
      <c r="F1127" s="176"/>
      <c r="G1127" s="2"/>
      <c r="H1127" s="176"/>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row>
    <row r="1128" spans="3:58" x14ac:dyDescent="0.25">
      <c r="C1128" s="2"/>
      <c r="D1128" s="2"/>
      <c r="E1128" s="176"/>
      <c r="F1128" s="176"/>
      <c r="G1128" s="2"/>
      <c r="H1128" s="176"/>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row>
    <row r="1129" spans="3:58" x14ac:dyDescent="0.25">
      <c r="C1129" s="2"/>
      <c r="D1129" s="2"/>
      <c r="E1129" s="176"/>
      <c r="F1129" s="176"/>
      <c r="G1129" s="2"/>
      <c r="H1129" s="176"/>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row>
    <row r="1130" spans="3:58" x14ac:dyDescent="0.25">
      <c r="C1130" s="2"/>
      <c r="D1130" s="2"/>
      <c r="E1130" s="176"/>
      <c r="F1130" s="176"/>
      <c r="G1130" s="2"/>
      <c r="H1130" s="176"/>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row>
    <row r="1131" spans="3:58" x14ac:dyDescent="0.25">
      <c r="C1131" s="2"/>
      <c r="D1131" s="2"/>
      <c r="E1131" s="176"/>
      <c r="F1131" s="176"/>
      <c r="G1131" s="2"/>
      <c r="H1131" s="176"/>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row>
    <row r="1132" spans="3:58" x14ac:dyDescent="0.25">
      <c r="C1132" s="2"/>
      <c r="D1132" s="2"/>
      <c r="E1132" s="176"/>
      <c r="F1132" s="176"/>
      <c r="G1132" s="2"/>
      <c r="H1132" s="176"/>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row>
    <row r="1133" spans="3:58" x14ac:dyDescent="0.25">
      <c r="C1133" s="2"/>
      <c r="D1133" s="2"/>
      <c r="E1133" s="176"/>
      <c r="F1133" s="176"/>
      <c r="G1133" s="2"/>
      <c r="H1133" s="176"/>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row>
    <row r="1134" spans="3:58" x14ac:dyDescent="0.25">
      <c r="C1134" s="2"/>
      <c r="D1134" s="2"/>
      <c r="E1134" s="176"/>
      <c r="F1134" s="176"/>
      <c r="G1134" s="2"/>
      <c r="H1134" s="176"/>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row>
    <row r="1135" spans="3:58" x14ac:dyDescent="0.25">
      <c r="C1135" s="2"/>
      <c r="D1135" s="2"/>
      <c r="E1135" s="176"/>
      <c r="F1135" s="176"/>
      <c r="G1135" s="2"/>
      <c r="H1135" s="176"/>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row>
    <row r="1136" spans="3:58" x14ac:dyDescent="0.25">
      <c r="C1136" s="2"/>
      <c r="D1136" s="2"/>
      <c r="E1136" s="176"/>
      <c r="F1136" s="176"/>
      <c r="G1136" s="2"/>
      <c r="H1136" s="176"/>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row>
    <row r="1137" spans="3:58" x14ac:dyDescent="0.25">
      <c r="C1137" s="2"/>
      <c r="D1137" s="2"/>
      <c r="E1137" s="176"/>
      <c r="F1137" s="176"/>
      <c r="G1137" s="2"/>
      <c r="H1137" s="176"/>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row>
    <row r="1138" spans="3:58" x14ac:dyDescent="0.25">
      <c r="C1138" s="2"/>
      <c r="D1138" s="2"/>
      <c r="E1138" s="176"/>
      <c r="F1138" s="176"/>
      <c r="G1138" s="2"/>
      <c r="H1138" s="176"/>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row>
    <row r="1139" spans="3:58" x14ac:dyDescent="0.25">
      <c r="C1139" s="2"/>
      <c r="D1139" s="2"/>
      <c r="E1139" s="176"/>
      <c r="F1139" s="176"/>
      <c r="G1139" s="2"/>
      <c r="H1139" s="176"/>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row>
    <row r="1140" spans="3:58" x14ac:dyDescent="0.25">
      <c r="C1140" s="2"/>
      <c r="D1140" s="2"/>
      <c r="E1140" s="176"/>
      <c r="F1140" s="176"/>
      <c r="G1140" s="2"/>
      <c r="H1140" s="176"/>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row>
    <row r="1141" spans="3:58" x14ac:dyDescent="0.25">
      <c r="C1141" s="2"/>
      <c r="D1141" s="2"/>
      <c r="E1141" s="176"/>
      <c r="F1141" s="176"/>
      <c r="G1141" s="2"/>
      <c r="H1141" s="176"/>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row>
    <row r="1142" spans="3:58" x14ac:dyDescent="0.25">
      <c r="C1142" s="2"/>
      <c r="D1142" s="2"/>
      <c r="E1142" s="176"/>
      <c r="F1142" s="176"/>
      <c r="G1142" s="2"/>
      <c r="H1142" s="176"/>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row>
    <row r="1143" spans="3:58" x14ac:dyDescent="0.25">
      <c r="C1143" s="2"/>
      <c r="D1143" s="2"/>
      <c r="E1143" s="176"/>
      <c r="F1143" s="176"/>
      <c r="G1143" s="2"/>
      <c r="H1143" s="176"/>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row>
    <row r="1144" spans="3:58" x14ac:dyDescent="0.25">
      <c r="C1144" s="2"/>
      <c r="D1144" s="2"/>
      <c r="E1144" s="176"/>
      <c r="F1144" s="176"/>
      <c r="G1144" s="2"/>
      <c r="H1144" s="176"/>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row>
    <row r="1145" spans="3:58" x14ac:dyDescent="0.25">
      <c r="C1145" s="2"/>
      <c r="D1145" s="2"/>
      <c r="E1145" s="176"/>
      <c r="F1145" s="176"/>
      <c r="G1145" s="2"/>
      <c r="H1145" s="176"/>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row>
    <row r="1146" spans="3:58" x14ac:dyDescent="0.25">
      <c r="C1146" s="2"/>
      <c r="D1146" s="2"/>
      <c r="E1146" s="176"/>
      <c r="F1146" s="176"/>
      <c r="G1146" s="2"/>
      <c r="H1146" s="176"/>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row>
    <row r="1147" spans="3:58" x14ac:dyDescent="0.25">
      <c r="C1147" s="2"/>
      <c r="D1147" s="2"/>
      <c r="E1147" s="176"/>
      <c r="F1147" s="176"/>
      <c r="G1147" s="2"/>
      <c r="H1147" s="176"/>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row>
    <row r="1148" spans="3:58" x14ac:dyDescent="0.25">
      <c r="C1148" s="2"/>
      <c r="D1148" s="2"/>
      <c r="E1148" s="176"/>
      <c r="F1148" s="176"/>
      <c r="G1148" s="2"/>
      <c r="H1148" s="176"/>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row>
    <row r="1149" spans="3:58" x14ac:dyDescent="0.25">
      <c r="C1149" s="2"/>
      <c r="D1149" s="2"/>
      <c r="E1149" s="176"/>
      <c r="F1149" s="176"/>
      <c r="G1149" s="2"/>
      <c r="H1149" s="176"/>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row>
    <row r="1150" spans="3:58" x14ac:dyDescent="0.25">
      <c r="C1150" s="2"/>
      <c r="D1150" s="2"/>
      <c r="E1150" s="176"/>
      <c r="F1150" s="176"/>
      <c r="G1150" s="2"/>
      <c r="H1150" s="176"/>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row>
    <row r="1151" spans="3:58" x14ac:dyDescent="0.25">
      <c r="C1151" s="2"/>
      <c r="D1151" s="2"/>
      <c r="E1151" s="176"/>
      <c r="F1151" s="176"/>
      <c r="G1151" s="2"/>
      <c r="H1151" s="176"/>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row>
    <row r="1152" spans="3:58" x14ac:dyDescent="0.25">
      <c r="C1152" s="2"/>
      <c r="D1152" s="2"/>
      <c r="E1152" s="176"/>
      <c r="F1152" s="176"/>
      <c r="G1152" s="2"/>
      <c r="H1152" s="176"/>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row>
    <row r="1153" spans="3:58" x14ac:dyDescent="0.25">
      <c r="C1153" s="2"/>
      <c r="D1153" s="2"/>
      <c r="E1153" s="176"/>
      <c r="F1153" s="176"/>
      <c r="G1153" s="2"/>
      <c r="H1153" s="176"/>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row>
    <row r="1154" spans="3:58" x14ac:dyDescent="0.25">
      <c r="C1154" s="2"/>
      <c r="D1154" s="2"/>
      <c r="E1154" s="176"/>
      <c r="F1154" s="176"/>
      <c r="G1154" s="2"/>
      <c r="H1154" s="176"/>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row>
    <row r="1155" spans="3:58" x14ac:dyDescent="0.25">
      <c r="C1155" s="2"/>
      <c r="D1155" s="2"/>
      <c r="E1155" s="176"/>
      <c r="F1155" s="176"/>
      <c r="G1155" s="2"/>
      <c r="H1155" s="176"/>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row>
    <row r="1156" spans="3:58" x14ac:dyDescent="0.25">
      <c r="C1156" s="2"/>
      <c r="D1156" s="2"/>
      <c r="E1156" s="176"/>
      <c r="F1156" s="176"/>
      <c r="G1156" s="2"/>
      <c r="H1156" s="176"/>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row>
    <row r="1157" spans="3:58" x14ac:dyDescent="0.25">
      <c r="C1157" s="2"/>
      <c r="D1157" s="2"/>
      <c r="E1157" s="176"/>
      <c r="F1157" s="176"/>
      <c r="G1157" s="2"/>
      <c r="H1157" s="176"/>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row>
    <row r="1158" spans="3:58" x14ac:dyDescent="0.25">
      <c r="C1158" s="2"/>
      <c r="D1158" s="2"/>
      <c r="E1158" s="176"/>
      <c r="F1158" s="176"/>
      <c r="G1158" s="2"/>
      <c r="H1158" s="176"/>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row>
    <row r="1159" spans="3:58" x14ac:dyDescent="0.25">
      <c r="C1159" s="2"/>
      <c r="D1159" s="2"/>
      <c r="E1159" s="176"/>
      <c r="F1159" s="176"/>
      <c r="G1159" s="2"/>
      <c r="H1159" s="176"/>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row>
    <row r="1160" spans="3:58" x14ac:dyDescent="0.25">
      <c r="C1160" s="2"/>
      <c r="D1160" s="2"/>
      <c r="E1160" s="176"/>
      <c r="F1160" s="176"/>
      <c r="G1160" s="2"/>
      <c r="H1160" s="176"/>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row>
    <row r="1161" spans="3:58" x14ac:dyDescent="0.25">
      <c r="C1161" s="2"/>
      <c r="D1161" s="2"/>
      <c r="E1161" s="176"/>
      <c r="F1161" s="176"/>
      <c r="G1161" s="2"/>
      <c r="H1161" s="176"/>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row>
    <row r="1162" spans="3:58" x14ac:dyDescent="0.25">
      <c r="C1162" s="2"/>
      <c r="D1162" s="2"/>
      <c r="E1162" s="176"/>
      <c r="F1162" s="176"/>
      <c r="G1162" s="2"/>
      <c r="H1162" s="176"/>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row>
    <row r="1163" spans="3:58" x14ac:dyDescent="0.25">
      <c r="C1163" s="2"/>
      <c r="D1163" s="2"/>
      <c r="E1163" s="176"/>
      <c r="F1163" s="176"/>
      <c r="G1163" s="2"/>
      <c r="H1163" s="176"/>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row>
    <row r="1164" spans="3:58" x14ac:dyDescent="0.25">
      <c r="C1164" s="2"/>
      <c r="D1164" s="2"/>
      <c r="E1164" s="176"/>
      <c r="F1164" s="176"/>
      <c r="G1164" s="2"/>
      <c r="H1164" s="176"/>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row>
    <row r="1165" spans="3:58" x14ac:dyDescent="0.25">
      <c r="C1165" s="2"/>
      <c r="D1165" s="2"/>
      <c r="E1165" s="176"/>
      <c r="F1165" s="176"/>
      <c r="G1165" s="2"/>
      <c r="H1165" s="176"/>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row>
    <row r="1166" spans="3:58" x14ac:dyDescent="0.25">
      <c r="C1166" s="2"/>
      <c r="D1166" s="2"/>
      <c r="E1166" s="176"/>
      <c r="F1166" s="176"/>
      <c r="G1166" s="2"/>
      <c r="H1166" s="176"/>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row>
    <row r="1167" spans="3:58" x14ac:dyDescent="0.25">
      <c r="C1167" s="2"/>
      <c r="D1167" s="2"/>
      <c r="E1167" s="176"/>
      <c r="F1167" s="176"/>
      <c r="G1167" s="2"/>
      <c r="H1167" s="176"/>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row>
    <row r="1168" spans="3:58" x14ac:dyDescent="0.25">
      <c r="C1168" s="2"/>
      <c r="D1168" s="2"/>
      <c r="E1168" s="176"/>
      <c r="F1168" s="176"/>
      <c r="G1168" s="2"/>
      <c r="H1168" s="176"/>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row>
    <row r="1169" spans="3:58" x14ac:dyDescent="0.25">
      <c r="C1169" s="2"/>
      <c r="D1169" s="2"/>
      <c r="E1169" s="176"/>
      <c r="F1169" s="176"/>
      <c r="G1169" s="2"/>
      <c r="H1169" s="176"/>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row>
    <row r="1170" spans="3:58" x14ac:dyDescent="0.25">
      <c r="C1170" s="2"/>
      <c r="D1170" s="2"/>
      <c r="E1170" s="176"/>
      <c r="F1170" s="176"/>
      <c r="G1170" s="2"/>
      <c r="H1170" s="176"/>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row>
    <row r="1171" spans="3:58" x14ac:dyDescent="0.25">
      <c r="C1171" s="2"/>
      <c r="D1171" s="2"/>
      <c r="E1171" s="176"/>
      <c r="F1171" s="176"/>
      <c r="G1171" s="2"/>
      <c r="H1171" s="176"/>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row>
    <row r="1172" spans="3:58" x14ac:dyDescent="0.25">
      <c r="C1172" s="2"/>
      <c r="D1172" s="2"/>
      <c r="E1172" s="176"/>
      <c r="F1172" s="176"/>
      <c r="G1172" s="2"/>
      <c r="H1172" s="176"/>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row>
    <row r="1173" spans="3:58" x14ac:dyDescent="0.25">
      <c r="C1173" s="2"/>
      <c r="D1173" s="2"/>
      <c r="E1173" s="176"/>
      <c r="F1173" s="176"/>
      <c r="G1173" s="2"/>
      <c r="H1173" s="176"/>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row>
    <row r="1174" spans="3:58" x14ac:dyDescent="0.25">
      <c r="C1174" s="2"/>
      <c r="D1174" s="2"/>
      <c r="E1174" s="176"/>
      <c r="F1174" s="176"/>
      <c r="G1174" s="2"/>
      <c r="H1174" s="176"/>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row>
    <row r="1175" spans="3:58" x14ac:dyDescent="0.25">
      <c r="C1175" s="2"/>
      <c r="D1175" s="2"/>
      <c r="E1175" s="176"/>
      <c r="F1175" s="176"/>
      <c r="G1175" s="2"/>
      <c r="H1175" s="176"/>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row>
    <row r="1176" spans="3:58" x14ac:dyDescent="0.25">
      <c r="C1176" s="2"/>
      <c r="D1176" s="2"/>
      <c r="E1176" s="176"/>
      <c r="F1176" s="176"/>
      <c r="G1176" s="2"/>
      <c r="H1176" s="176"/>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row>
    <row r="1177" spans="3:58" x14ac:dyDescent="0.25">
      <c r="C1177" s="2"/>
      <c r="D1177" s="2"/>
      <c r="E1177" s="176"/>
      <c r="F1177" s="176"/>
      <c r="G1177" s="2"/>
      <c r="H1177" s="176"/>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row>
    <row r="1178" spans="3:58" x14ac:dyDescent="0.25">
      <c r="C1178" s="2"/>
      <c r="D1178" s="2"/>
      <c r="E1178" s="176"/>
      <c r="F1178" s="176"/>
      <c r="G1178" s="2"/>
      <c r="H1178" s="176"/>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row>
    <row r="1179" spans="3:58" x14ac:dyDescent="0.25">
      <c r="C1179" s="2"/>
      <c r="D1179" s="2"/>
      <c r="E1179" s="176"/>
      <c r="F1179" s="176"/>
      <c r="G1179" s="2"/>
      <c r="H1179" s="176"/>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row>
    <row r="1180" spans="3:58" x14ac:dyDescent="0.25">
      <c r="C1180" s="2"/>
      <c r="D1180" s="2"/>
      <c r="E1180" s="176"/>
      <c r="F1180" s="176"/>
      <c r="G1180" s="2"/>
      <c r="H1180" s="176"/>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row>
    <row r="1181" spans="3:58" x14ac:dyDescent="0.25">
      <c r="C1181" s="2"/>
      <c r="D1181" s="2"/>
      <c r="E1181" s="176"/>
      <c r="F1181" s="176"/>
      <c r="G1181" s="2"/>
      <c r="H1181" s="176"/>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row>
    <row r="1182" spans="3:58" x14ac:dyDescent="0.25">
      <c r="C1182" s="2"/>
      <c r="D1182" s="2"/>
      <c r="E1182" s="176"/>
      <c r="F1182" s="176"/>
      <c r="G1182" s="2"/>
      <c r="H1182" s="176"/>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row>
    <row r="1183" spans="3:58" x14ac:dyDescent="0.25">
      <c r="C1183" s="2"/>
      <c r="D1183" s="2"/>
      <c r="E1183" s="176"/>
      <c r="F1183" s="176"/>
      <c r="G1183" s="2"/>
      <c r="H1183" s="176"/>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row>
    <row r="1184" spans="3:58" x14ac:dyDescent="0.25">
      <c r="C1184" s="2"/>
      <c r="D1184" s="2"/>
      <c r="E1184" s="176"/>
      <c r="F1184" s="176"/>
      <c r="G1184" s="2"/>
      <c r="H1184" s="176"/>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row>
    <row r="1185" spans="3:58" x14ac:dyDescent="0.25">
      <c r="C1185" s="2"/>
      <c r="D1185" s="2"/>
      <c r="E1185" s="176"/>
      <c r="F1185" s="176"/>
      <c r="G1185" s="2"/>
      <c r="H1185" s="176"/>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row>
    <row r="1186" spans="3:58" x14ac:dyDescent="0.25">
      <c r="C1186" s="2"/>
      <c r="D1186" s="2"/>
      <c r="E1186" s="176"/>
      <c r="F1186" s="176"/>
      <c r="G1186" s="2"/>
      <c r="H1186" s="176"/>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row>
    <row r="1187" spans="3:58" x14ac:dyDescent="0.25">
      <c r="C1187" s="2"/>
      <c r="D1187" s="2"/>
      <c r="E1187" s="176"/>
      <c r="F1187" s="176"/>
      <c r="G1187" s="2"/>
      <c r="H1187" s="176"/>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row>
    <row r="1188" spans="3:58" x14ac:dyDescent="0.25">
      <c r="C1188" s="2"/>
      <c r="D1188" s="2"/>
      <c r="E1188" s="176"/>
      <c r="F1188" s="176"/>
      <c r="G1188" s="2"/>
      <c r="H1188" s="176"/>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row>
    <row r="1189" spans="3:58" x14ac:dyDescent="0.25">
      <c r="C1189" s="2"/>
      <c r="D1189" s="2"/>
      <c r="E1189" s="176"/>
      <c r="F1189" s="176"/>
      <c r="G1189" s="2"/>
      <c r="H1189" s="176"/>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row>
    <row r="1190" spans="3:58" x14ac:dyDescent="0.25">
      <c r="C1190" s="2"/>
      <c r="D1190" s="2"/>
      <c r="E1190" s="176"/>
      <c r="F1190" s="176"/>
      <c r="G1190" s="2"/>
      <c r="H1190" s="176"/>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row>
    <row r="1191" spans="3:58" x14ac:dyDescent="0.25">
      <c r="C1191" s="2"/>
      <c r="D1191" s="2"/>
      <c r="E1191" s="176"/>
      <c r="F1191" s="176"/>
      <c r="G1191" s="2"/>
      <c r="H1191" s="176"/>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row>
    <row r="1192" spans="3:58" x14ac:dyDescent="0.25">
      <c r="C1192" s="2"/>
      <c r="D1192" s="2"/>
      <c r="E1192" s="176"/>
      <c r="F1192" s="176"/>
      <c r="G1192" s="2"/>
      <c r="H1192" s="176"/>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row>
    <row r="1193" spans="3:58" x14ac:dyDescent="0.25">
      <c r="C1193" s="2"/>
      <c r="D1193" s="2"/>
      <c r="E1193" s="176"/>
      <c r="F1193" s="176"/>
      <c r="G1193" s="2"/>
      <c r="H1193" s="176"/>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row>
    <row r="1194" spans="3:58" x14ac:dyDescent="0.25">
      <c r="C1194" s="2"/>
      <c r="D1194" s="2"/>
      <c r="E1194" s="176"/>
      <c r="F1194" s="176"/>
      <c r="G1194" s="2"/>
      <c r="H1194" s="176"/>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row>
    <row r="1195" spans="3:58" x14ac:dyDescent="0.25">
      <c r="C1195" s="2"/>
      <c r="D1195" s="2"/>
      <c r="E1195" s="176"/>
      <c r="F1195" s="176"/>
      <c r="G1195" s="2"/>
      <c r="H1195" s="176"/>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row>
    <row r="1196" spans="3:58" x14ac:dyDescent="0.25">
      <c r="C1196" s="2"/>
      <c r="D1196" s="2"/>
      <c r="E1196" s="176"/>
      <c r="F1196" s="176"/>
      <c r="G1196" s="2"/>
      <c r="H1196" s="176"/>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row>
    <row r="1197" spans="3:58" x14ac:dyDescent="0.25">
      <c r="C1197" s="2"/>
      <c r="D1197" s="2"/>
      <c r="E1197" s="176"/>
      <c r="F1197" s="176"/>
      <c r="G1197" s="2"/>
      <c r="H1197" s="176"/>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row>
    <row r="1198" spans="3:58" x14ac:dyDescent="0.25">
      <c r="C1198" s="2"/>
      <c r="D1198" s="2"/>
      <c r="E1198" s="176"/>
      <c r="F1198" s="176"/>
      <c r="G1198" s="2"/>
      <c r="H1198" s="176"/>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row>
    <row r="1199" spans="3:58" x14ac:dyDescent="0.25">
      <c r="C1199" s="2"/>
      <c r="D1199" s="2"/>
      <c r="E1199" s="176"/>
      <c r="F1199" s="176"/>
      <c r="G1199" s="2"/>
      <c r="H1199" s="176"/>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row>
    <row r="1200" spans="3:58" x14ac:dyDescent="0.25">
      <c r="C1200" s="2"/>
      <c r="D1200" s="2"/>
      <c r="E1200" s="176"/>
      <c r="F1200" s="176"/>
      <c r="G1200" s="2"/>
      <c r="H1200" s="176"/>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row>
    <row r="1201" spans="3:58" x14ac:dyDescent="0.25">
      <c r="C1201" s="2"/>
      <c r="D1201" s="2"/>
      <c r="E1201" s="176"/>
      <c r="F1201" s="176"/>
      <c r="G1201" s="2"/>
      <c r="H1201" s="176"/>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row>
    <row r="1202" spans="3:58" x14ac:dyDescent="0.25">
      <c r="C1202" s="2"/>
      <c r="D1202" s="2"/>
      <c r="E1202" s="176"/>
      <c r="F1202" s="176"/>
      <c r="G1202" s="2"/>
      <c r="H1202" s="176"/>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row>
    <row r="1203" spans="3:58" x14ac:dyDescent="0.25">
      <c r="C1203" s="2"/>
      <c r="D1203" s="2"/>
      <c r="E1203" s="176"/>
      <c r="F1203" s="176"/>
      <c r="G1203" s="2"/>
      <c r="H1203" s="176"/>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row>
    <row r="1204" spans="3:58" x14ac:dyDescent="0.25">
      <c r="C1204" s="2"/>
      <c r="D1204" s="2"/>
      <c r="E1204" s="176"/>
      <c r="F1204" s="176"/>
      <c r="G1204" s="2"/>
      <c r="H1204" s="176"/>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row>
    <row r="1205" spans="3:58" x14ac:dyDescent="0.25">
      <c r="C1205" s="2"/>
      <c r="D1205" s="2"/>
      <c r="E1205" s="176"/>
      <c r="F1205" s="176"/>
      <c r="G1205" s="2"/>
      <c r="H1205" s="176"/>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row>
    <row r="1206" spans="3:58" x14ac:dyDescent="0.25">
      <c r="C1206" s="2"/>
      <c r="D1206" s="2"/>
      <c r="E1206" s="176"/>
      <c r="F1206" s="176"/>
      <c r="G1206" s="2"/>
      <c r="H1206" s="176"/>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row>
    <row r="1207" spans="3:58" x14ac:dyDescent="0.25">
      <c r="C1207" s="2"/>
      <c r="D1207" s="2"/>
      <c r="E1207" s="176"/>
      <c r="F1207" s="176"/>
      <c r="G1207" s="2"/>
      <c r="H1207" s="176"/>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row>
    <row r="1208" spans="3:58" x14ac:dyDescent="0.25">
      <c r="C1208" s="2"/>
      <c r="D1208" s="2"/>
      <c r="E1208" s="176"/>
      <c r="F1208" s="176"/>
      <c r="G1208" s="2"/>
      <c r="H1208" s="176"/>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row>
    <row r="1209" spans="3:58" x14ac:dyDescent="0.25">
      <c r="C1209" s="2"/>
      <c r="D1209" s="2"/>
      <c r="E1209" s="176"/>
      <c r="F1209" s="176"/>
      <c r="G1209" s="2"/>
      <c r="H1209" s="176"/>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row>
    <row r="1210" spans="3:58" x14ac:dyDescent="0.25">
      <c r="C1210" s="2"/>
      <c r="D1210" s="2"/>
      <c r="E1210" s="176"/>
      <c r="F1210" s="176"/>
      <c r="G1210" s="2"/>
      <c r="H1210" s="176"/>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row>
    <row r="1211" spans="3:58" x14ac:dyDescent="0.25">
      <c r="C1211" s="2"/>
      <c r="D1211" s="2"/>
      <c r="E1211" s="176"/>
      <c r="F1211" s="176"/>
      <c r="G1211" s="2"/>
      <c r="H1211" s="176"/>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row>
    <row r="1212" spans="3:58" x14ac:dyDescent="0.25">
      <c r="C1212" s="2"/>
      <c r="D1212" s="2"/>
      <c r="E1212" s="176"/>
      <c r="F1212" s="176"/>
      <c r="G1212" s="2"/>
      <c r="H1212" s="176"/>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row>
    <row r="1213" spans="3:58" x14ac:dyDescent="0.25">
      <c r="C1213" s="2"/>
      <c r="D1213" s="2"/>
      <c r="E1213" s="176"/>
      <c r="F1213" s="176"/>
      <c r="G1213" s="2"/>
      <c r="H1213" s="176"/>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row>
    <row r="1214" spans="3:58" x14ac:dyDescent="0.25">
      <c r="C1214" s="2"/>
      <c r="D1214" s="2"/>
      <c r="E1214" s="176"/>
      <c r="F1214" s="176"/>
      <c r="G1214" s="2"/>
      <c r="H1214" s="176"/>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row>
    <row r="1215" spans="3:58" x14ac:dyDescent="0.25">
      <c r="C1215" s="2"/>
      <c r="D1215" s="2"/>
      <c r="E1215" s="176"/>
      <c r="F1215" s="176"/>
      <c r="G1215" s="2"/>
      <c r="H1215" s="176"/>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row>
    <row r="1216" spans="3:58" x14ac:dyDescent="0.25">
      <c r="C1216" s="2"/>
      <c r="D1216" s="2"/>
      <c r="E1216" s="176"/>
      <c r="F1216" s="176"/>
      <c r="G1216" s="2"/>
      <c r="H1216" s="176"/>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row>
    <row r="1217" spans="3:58" x14ac:dyDescent="0.25">
      <c r="C1217" s="2"/>
      <c r="D1217" s="2"/>
      <c r="E1217" s="176"/>
      <c r="F1217" s="176"/>
      <c r="G1217" s="2"/>
      <c r="H1217" s="176"/>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row>
    <row r="1218" spans="3:58" x14ac:dyDescent="0.25">
      <c r="C1218" s="2"/>
      <c r="D1218" s="2"/>
      <c r="E1218" s="176"/>
      <c r="F1218" s="176"/>
      <c r="G1218" s="2"/>
      <c r="H1218" s="176"/>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row>
    <row r="1219" spans="3:58" x14ac:dyDescent="0.25">
      <c r="C1219" s="2"/>
      <c r="D1219" s="2"/>
      <c r="E1219" s="176"/>
      <c r="F1219" s="176"/>
      <c r="G1219" s="2"/>
      <c r="H1219" s="176"/>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row>
    <row r="1220" spans="3:58" x14ac:dyDescent="0.25">
      <c r="C1220" s="2"/>
      <c r="D1220" s="2"/>
      <c r="E1220" s="176"/>
      <c r="F1220" s="176"/>
      <c r="G1220" s="2"/>
      <c r="H1220" s="176"/>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row>
    <row r="1221" spans="3:58" x14ac:dyDescent="0.25">
      <c r="C1221" s="2"/>
      <c r="D1221" s="2"/>
      <c r="E1221" s="176"/>
      <c r="F1221" s="176"/>
      <c r="G1221" s="2"/>
      <c r="H1221" s="176"/>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row>
    <row r="1222" spans="3:58" x14ac:dyDescent="0.25">
      <c r="C1222" s="2"/>
      <c r="D1222" s="2"/>
      <c r="E1222" s="176"/>
      <c r="F1222" s="176"/>
      <c r="G1222" s="2"/>
      <c r="H1222" s="176"/>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row>
    <row r="1223" spans="3:58" x14ac:dyDescent="0.25">
      <c r="C1223" s="2"/>
      <c r="D1223" s="2"/>
      <c r="E1223" s="176"/>
      <c r="F1223" s="176"/>
      <c r="G1223" s="2"/>
      <c r="H1223" s="176"/>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row>
    <row r="1224" spans="3:58" x14ac:dyDescent="0.25">
      <c r="C1224" s="2"/>
      <c r="D1224" s="2"/>
      <c r="E1224" s="176"/>
      <c r="F1224" s="176"/>
      <c r="G1224" s="2"/>
      <c r="H1224" s="176"/>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row>
    <row r="1225" spans="3:58" x14ac:dyDescent="0.25">
      <c r="C1225" s="2"/>
      <c r="D1225" s="2"/>
      <c r="E1225" s="176"/>
      <c r="F1225" s="176"/>
      <c r="G1225" s="2"/>
      <c r="H1225" s="176"/>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row>
    <row r="1226" spans="3:58" x14ac:dyDescent="0.25">
      <c r="C1226" s="2"/>
      <c r="D1226" s="2"/>
      <c r="E1226" s="176"/>
      <c r="F1226" s="176"/>
      <c r="G1226" s="2"/>
      <c r="H1226" s="176"/>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row>
    <row r="1227" spans="3:58" x14ac:dyDescent="0.25">
      <c r="C1227" s="2"/>
      <c r="D1227" s="2"/>
      <c r="E1227" s="176"/>
      <c r="F1227" s="176"/>
      <c r="G1227" s="2"/>
      <c r="H1227" s="176"/>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row>
    <row r="1228" spans="3:58" x14ac:dyDescent="0.25">
      <c r="C1228" s="2"/>
      <c r="D1228" s="2"/>
      <c r="E1228" s="176"/>
      <c r="F1228" s="176"/>
      <c r="G1228" s="2"/>
      <c r="H1228" s="176"/>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row>
    <row r="1229" spans="3:58" x14ac:dyDescent="0.25">
      <c r="C1229" s="2"/>
      <c r="D1229" s="2"/>
      <c r="E1229" s="176"/>
      <c r="F1229" s="176"/>
      <c r="G1229" s="2"/>
      <c r="H1229" s="176"/>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row>
    <row r="1230" spans="3:58" x14ac:dyDescent="0.25">
      <c r="C1230" s="2"/>
      <c r="D1230" s="2"/>
      <c r="E1230" s="176"/>
      <c r="F1230" s="176"/>
      <c r="G1230" s="2"/>
      <c r="H1230" s="176"/>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row>
    <row r="1231" spans="3:58" x14ac:dyDescent="0.25">
      <c r="C1231" s="2"/>
      <c r="D1231" s="2"/>
      <c r="E1231" s="176"/>
      <c r="F1231" s="176"/>
      <c r="G1231" s="2"/>
      <c r="H1231" s="176"/>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row>
    <row r="1232" spans="3:58" x14ac:dyDescent="0.25">
      <c r="C1232" s="2"/>
      <c r="D1232" s="2"/>
      <c r="E1232" s="176"/>
      <c r="F1232" s="176"/>
      <c r="G1232" s="2"/>
      <c r="H1232" s="176"/>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row>
    <row r="1233" spans="3:58" x14ac:dyDescent="0.25">
      <c r="C1233" s="2"/>
      <c r="D1233" s="2"/>
      <c r="E1233" s="176"/>
      <c r="F1233" s="176"/>
      <c r="G1233" s="2"/>
      <c r="H1233" s="176"/>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row>
    <row r="1234" spans="3:58" x14ac:dyDescent="0.25">
      <c r="C1234" s="2"/>
      <c r="D1234" s="2"/>
      <c r="E1234" s="176"/>
      <c r="F1234" s="176"/>
      <c r="G1234" s="2"/>
      <c r="H1234" s="176"/>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row>
    <row r="1235" spans="3:58" x14ac:dyDescent="0.25">
      <c r="C1235" s="2"/>
      <c r="D1235" s="2"/>
      <c r="E1235" s="176"/>
      <c r="F1235" s="176"/>
      <c r="G1235" s="2"/>
      <c r="H1235" s="176"/>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row>
    <row r="1236" spans="3:58" x14ac:dyDescent="0.25">
      <c r="C1236" s="2"/>
      <c r="D1236" s="2"/>
      <c r="E1236" s="176"/>
      <c r="F1236" s="176"/>
      <c r="G1236" s="2"/>
      <c r="H1236" s="176"/>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row>
    <row r="1237" spans="3:58" x14ac:dyDescent="0.25">
      <c r="C1237" s="2"/>
      <c r="D1237" s="2"/>
      <c r="E1237" s="176"/>
      <c r="F1237" s="176"/>
      <c r="G1237" s="2"/>
      <c r="H1237" s="176"/>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row>
    <row r="1238" spans="3:58" x14ac:dyDescent="0.25">
      <c r="C1238" s="2"/>
      <c r="D1238" s="2"/>
      <c r="E1238" s="176"/>
      <c r="F1238" s="176"/>
      <c r="G1238" s="2"/>
      <c r="H1238" s="176"/>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c r="AW1238" s="2"/>
      <c r="AX1238" s="2"/>
      <c r="AY1238" s="2"/>
      <c r="AZ1238" s="2"/>
      <c r="BA1238" s="2"/>
      <c r="BB1238" s="2"/>
      <c r="BC1238" s="2"/>
      <c r="BD1238" s="2"/>
      <c r="BE1238" s="2"/>
      <c r="BF1238" s="2"/>
    </row>
    <row r="1239" spans="3:58" x14ac:dyDescent="0.25">
      <c r="C1239" s="2"/>
      <c r="D1239" s="2"/>
      <c r="E1239" s="176"/>
      <c r="F1239" s="176"/>
      <c r="G1239" s="2"/>
      <c r="H1239" s="176"/>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row>
    <row r="1240" spans="3:58" x14ac:dyDescent="0.25">
      <c r="C1240" s="2"/>
      <c r="D1240" s="2"/>
      <c r="E1240" s="176"/>
      <c r="F1240" s="176"/>
      <c r="G1240" s="2"/>
      <c r="H1240" s="176"/>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row>
    <row r="1241" spans="3:58" x14ac:dyDescent="0.25">
      <c r="C1241" s="2"/>
      <c r="D1241" s="2"/>
      <c r="E1241" s="176"/>
      <c r="F1241" s="176"/>
      <c r="G1241" s="2"/>
      <c r="H1241" s="176"/>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row>
    <row r="1242" spans="3:58" x14ac:dyDescent="0.25">
      <c r="C1242" s="2"/>
      <c r="D1242" s="2"/>
      <c r="E1242" s="176"/>
      <c r="F1242" s="176"/>
      <c r="G1242" s="2"/>
      <c r="H1242" s="176"/>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c r="AW1242" s="2"/>
      <c r="AX1242" s="2"/>
      <c r="AY1242" s="2"/>
      <c r="AZ1242" s="2"/>
      <c r="BA1242" s="2"/>
      <c r="BB1242" s="2"/>
      <c r="BC1242" s="2"/>
      <c r="BD1242" s="2"/>
      <c r="BE1242" s="2"/>
      <c r="BF1242" s="2"/>
    </row>
    <row r="1243" spans="3:58" x14ac:dyDescent="0.25">
      <c r="C1243" s="2"/>
      <c r="D1243" s="2"/>
      <c r="E1243" s="176"/>
      <c r="F1243" s="176"/>
      <c r="G1243" s="2"/>
      <c r="H1243" s="176"/>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row>
    <row r="1244" spans="3:58" x14ac:dyDescent="0.25">
      <c r="C1244" s="2"/>
      <c r="D1244" s="2"/>
      <c r="E1244" s="176"/>
      <c r="F1244" s="176"/>
      <c r="G1244" s="2"/>
      <c r="H1244" s="176"/>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row>
    <row r="1245" spans="3:58" x14ac:dyDescent="0.25">
      <c r="C1245" s="2"/>
      <c r="D1245" s="2"/>
      <c r="E1245" s="176"/>
      <c r="F1245" s="176"/>
      <c r="G1245" s="2"/>
      <c r="H1245" s="176"/>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c r="AU1245" s="2"/>
      <c r="AV1245" s="2"/>
      <c r="AW1245" s="2"/>
      <c r="AX1245" s="2"/>
      <c r="AY1245" s="2"/>
      <c r="AZ1245" s="2"/>
      <c r="BA1245" s="2"/>
      <c r="BB1245" s="2"/>
      <c r="BC1245" s="2"/>
      <c r="BD1245" s="2"/>
      <c r="BE1245" s="2"/>
      <c r="BF1245" s="2"/>
    </row>
    <row r="1246" spans="3:58" x14ac:dyDescent="0.25">
      <c r="C1246" s="2"/>
      <c r="D1246" s="2"/>
      <c r="E1246" s="176"/>
      <c r="F1246" s="176"/>
      <c r="G1246" s="2"/>
      <c r="H1246" s="176"/>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row>
    <row r="1247" spans="3:58" x14ac:dyDescent="0.25">
      <c r="C1247" s="2"/>
      <c r="D1247" s="2"/>
      <c r="E1247" s="176"/>
      <c r="F1247" s="176"/>
      <c r="G1247" s="2"/>
      <c r="H1247" s="176"/>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row>
    <row r="1248" spans="3:58" x14ac:dyDescent="0.25">
      <c r="C1248" s="2"/>
      <c r="D1248" s="2"/>
      <c r="E1248" s="176"/>
      <c r="F1248" s="176"/>
      <c r="G1248" s="2"/>
      <c r="H1248" s="176"/>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row>
    <row r="1249" spans="3:58" x14ac:dyDescent="0.25">
      <c r="C1249" s="2"/>
      <c r="D1249" s="2"/>
      <c r="E1249" s="176"/>
      <c r="F1249" s="176"/>
      <c r="G1249" s="2"/>
      <c r="H1249" s="176"/>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row>
    <row r="1250" spans="3:58" x14ac:dyDescent="0.25">
      <c r="C1250" s="2"/>
      <c r="D1250" s="2"/>
      <c r="E1250" s="176"/>
      <c r="F1250" s="176"/>
      <c r="G1250" s="2"/>
      <c r="H1250" s="176"/>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row>
    <row r="1251" spans="3:58" x14ac:dyDescent="0.25">
      <c r="C1251" s="2"/>
      <c r="D1251" s="2"/>
      <c r="E1251" s="176"/>
      <c r="F1251" s="176"/>
      <c r="G1251" s="2"/>
      <c r="H1251" s="176"/>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row>
    <row r="1252" spans="3:58" x14ac:dyDescent="0.25">
      <c r="C1252" s="2"/>
      <c r="D1252" s="2"/>
      <c r="E1252" s="176"/>
      <c r="F1252" s="176"/>
      <c r="G1252" s="2"/>
      <c r="H1252" s="176"/>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c r="AW1252" s="2"/>
      <c r="AX1252" s="2"/>
      <c r="AY1252" s="2"/>
      <c r="AZ1252" s="2"/>
      <c r="BA1252" s="2"/>
      <c r="BB1252" s="2"/>
      <c r="BC1252" s="2"/>
      <c r="BD1252" s="2"/>
      <c r="BE1252" s="2"/>
      <c r="BF1252" s="2"/>
    </row>
    <row r="1253" spans="3:58" x14ac:dyDescent="0.25">
      <c r="C1253" s="2"/>
      <c r="D1253" s="2"/>
      <c r="E1253" s="176"/>
      <c r="F1253" s="176"/>
      <c r="G1253" s="2"/>
      <c r="H1253" s="176"/>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row>
    <row r="1254" spans="3:58" x14ac:dyDescent="0.25">
      <c r="C1254" s="2"/>
      <c r="D1254" s="2"/>
      <c r="E1254" s="176"/>
      <c r="F1254" s="176"/>
      <c r="G1254" s="2"/>
      <c r="H1254" s="176"/>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row>
    <row r="1255" spans="3:58" x14ac:dyDescent="0.25">
      <c r="C1255" s="2"/>
      <c r="D1255" s="2"/>
      <c r="E1255" s="176"/>
      <c r="F1255" s="176"/>
      <c r="G1255" s="2"/>
      <c r="H1255" s="176"/>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row>
    <row r="1256" spans="3:58" x14ac:dyDescent="0.25">
      <c r="C1256" s="2"/>
      <c r="D1256" s="2"/>
      <c r="E1256" s="176"/>
      <c r="F1256" s="176"/>
      <c r="G1256" s="2"/>
      <c r="H1256" s="176"/>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row>
    <row r="1257" spans="3:58" x14ac:dyDescent="0.25">
      <c r="C1257" s="2"/>
      <c r="D1257" s="2"/>
      <c r="E1257" s="176"/>
      <c r="F1257" s="176"/>
      <c r="G1257" s="2"/>
      <c r="H1257" s="176"/>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row>
    <row r="1258" spans="3:58" x14ac:dyDescent="0.25">
      <c r="C1258" s="2"/>
      <c r="D1258" s="2"/>
      <c r="E1258" s="176"/>
      <c r="F1258" s="176"/>
      <c r="G1258" s="2"/>
      <c r="H1258" s="176"/>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c r="AW1258" s="2"/>
      <c r="AX1258" s="2"/>
      <c r="AY1258" s="2"/>
      <c r="AZ1258" s="2"/>
      <c r="BA1258" s="2"/>
      <c r="BB1258" s="2"/>
      <c r="BC1258" s="2"/>
      <c r="BD1258" s="2"/>
      <c r="BE1258" s="2"/>
      <c r="BF1258" s="2"/>
    </row>
    <row r="1259" spans="3:58" x14ac:dyDescent="0.25">
      <c r="C1259" s="2"/>
      <c r="D1259" s="2"/>
      <c r="E1259" s="176"/>
      <c r="F1259" s="176"/>
      <c r="G1259" s="2"/>
      <c r="H1259" s="176"/>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row>
    <row r="1260" spans="3:58" x14ac:dyDescent="0.25">
      <c r="C1260" s="2"/>
      <c r="D1260" s="2"/>
      <c r="E1260" s="176"/>
      <c r="F1260" s="176"/>
      <c r="G1260" s="2"/>
      <c r="H1260" s="176"/>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row>
    <row r="1261" spans="3:58" x14ac:dyDescent="0.25">
      <c r="C1261" s="2"/>
      <c r="D1261" s="2"/>
      <c r="E1261" s="176"/>
      <c r="F1261" s="176"/>
      <c r="G1261" s="2"/>
      <c r="H1261" s="176"/>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row>
    <row r="1262" spans="3:58" x14ac:dyDescent="0.25">
      <c r="C1262" s="2"/>
      <c r="D1262" s="2"/>
      <c r="E1262" s="176"/>
      <c r="F1262" s="176"/>
      <c r="G1262" s="2"/>
      <c r="H1262" s="176"/>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row>
    <row r="1263" spans="3:58" x14ac:dyDescent="0.25">
      <c r="C1263" s="2"/>
      <c r="D1263" s="2"/>
      <c r="E1263" s="176"/>
      <c r="F1263" s="176"/>
      <c r="G1263" s="2"/>
      <c r="H1263" s="176"/>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row>
    <row r="1264" spans="3:58" x14ac:dyDescent="0.25">
      <c r="C1264" s="2"/>
      <c r="D1264" s="2"/>
      <c r="E1264" s="176"/>
      <c r="F1264" s="176"/>
      <c r="G1264" s="2"/>
      <c r="H1264" s="176"/>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row>
    <row r="1265" spans="3:58" x14ac:dyDescent="0.25">
      <c r="C1265" s="2"/>
      <c r="D1265" s="2"/>
      <c r="E1265" s="176"/>
      <c r="F1265" s="176"/>
      <c r="G1265" s="2"/>
      <c r="H1265" s="176"/>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row>
    <row r="1266" spans="3:58" x14ac:dyDescent="0.25">
      <c r="C1266" s="2"/>
      <c r="D1266" s="2"/>
      <c r="E1266" s="176"/>
      <c r="F1266" s="176"/>
      <c r="G1266" s="2"/>
      <c r="H1266" s="176"/>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row>
    <row r="1267" spans="3:58" x14ac:dyDescent="0.25">
      <c r="C1267" s="2"/>
      <c r="D1267" s="2"/>
      <c r="E1267" s="176"/>
      <c r="F1267" s="176"/>
      <c r="G1267" s="2"/>
      <c r="H1267" s="176"/>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row>
    <row r="1268" spans="3:58" x14ac:dyDescent="0.25">
      <c r="C1268" s="2"/>
      <c r="D1268" s="2"/>
      <c r="E1268" s="176"/>
      <c r="F1268" s="176"/>
      <c r="G1268" s="2"/>
      <c r="H1268" s="176"/>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row>
    <row r="1269" spans="3:58" x14ac:dyDescent="0.25">
      <c r="C1269" s="2"/>
      <c r="D1269" s="2"/>
      <c r="E1269" s="176"/>
      <c r="F1269" s="176"/>
      <c r="G1269" s="2"/>
      <c r="H1269" s="176"/>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row>
    <row r="1270" spans="3:58" x14ac:dyDescent="0.25">
      <c r="C1270" s="2"/>
      <c r="D1270" s="2"/>
      <c r="E1270" s="176"/>
      <c r="F1270" s="176"/>
      <c r="G1270" s="2"/>
      <c r="H1270" s="176"/>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row>
    <row r="1271" spans="3:58" x14ac:dyDescent="0.25">
      <c r="C1271" s="2"/>
      <c r="D1271" s="2"/>
      <c r="E1271" s="176"/>
      <c r="F1271" s="176"/>
      <c r="G1271" s="2"/>
      <c r="H1271" s="176"/>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row>
    <row r="1272" spans="3:58" x14ac:dyDescent="0.25">
      <c r="C1272" s="2"/>
      <c r="D1272" s="2"/>
      <c r="E1272" s="176"/>
      <c r="F1272" s="176"/>
      <c r="G1272" s="2"/>
      <c r="H1272" s="176"/>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row>
    <row r="1273" spans="3:58" x14ac:dyDescent="0.25">
      <c r="C1273" s="2"/>
      <c r="D1273" s="2"/>
      <c r="E1273" s="176"/>
      <c r="F1273" s="176"/>
      <c r="G1273" s="2"/>
      <c r="H1273" s="176"/>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row>
    <row r="1274" spans="3:58" x14ac:dyDescent="0.25">
      <c r="C1274" s="2"/>
      <c r="D1274" s="2"/>
      <c r="E1274" s="176"/>
      <c r="F1274" s="176"/>
      <c r="G1274" s="2"/>
      <c r="H1274" s="176"/>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row>
    <row r="1275" spans="3:58" x14ac:dyDescent="0.25">
      <c r="C1275" s="2"/>
      <c r="D1275" s="2"/>
      <c r="E1275" s="176"/>
      <c r="F1275" s="176"/>
      <c r="G1275" s="2"/>
      <c r="H1275" s="176"/>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row>
    <row r="1276" spans="3:58" x14ac:dyDescent="0.25">
      <c r="C1276" s="2"/>
      <c r="D1276" s="2"/>
      <c r="E1276" s="176"/>
      <c r="F1276" s="176"/>
      <c r="G1276" s="2"/>
      <c r="H1276" s="176"/>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row>
    <row r="1277" spans="3:58" x14ac:dyDescent="0.25">
      <c r="C1277" s="2"/>
      <c r="D1277" s="2"/>
      <c r="E1277" s="176"/>
      <c r="F1277" s="176"/>
      <c r="G1277" s="2"/>
      <c r="H1277" s="176"/>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row>
    <row r="1278" spans="3:58" x14ac:dyDescent="0.25">
      <c r="C1278" s="2"/>
      <c r="D1278" s="2"/>
      <c r="E1278" s="176"/>
      <c r="F1278" s="176"/>
      <c r="G1278" s="2"/>
      <c r="H1278" s="176"/>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row>
    <row r="1279" spans="3:58" x14ac:dyDescent="0.25">
      <c r="C1279" s="2"/>
      <c r="D1279" s="2"/>
      <c r="E1279" s="176"/>
      <c r="F1279" s="176"/>
      <c r="G1279" s="2"/>
      <c r="H1279" s="176"/>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row>
    <row r="1280" spans="3:58" x14ac:dyDescent="0.25">
      <c r="C1280" s="2"/>
      <c r="D1280" s="2"/>
      <c r="E1280" s="176"/>
      <c r="F1280" s="176"/>
      <c r="G1280" s="2"/>
      <c r="H1280" s="176"/>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row>
    <row r="1281" spans="3:58" x14ac:dyDescent="0.25">
      <c r="C1281" s="2"/>
      <c r="D1281" s="2"/>
      <c r="E1281" s="176"/>
      <c r="F1281" s="176"/>
      <c r="G1281" s="2"/>
      <c r="H1281" s="176"/>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row>
    <row r="1282" spans="3:58" x14ac:dyDescent="0.25">
      <c r="C1282" s="2"/>
      <c r="D1282" s="2"/>
      <c r="E1282" s="176"/>
      <c r="F1282" s="176"/>
      <c r="G1282" s="2"/>
      <c r="H1282" s="176"/>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row>
    <row r="1283" spans="3:58" x14ac:dyDescent="0.25">
      <c r="C1283" s="2"/>
      <c r="D1283" s="2"/>
      <c r="E1283" s="176"/>
      <c r="F1283" s="176"/>
      <c r="G1283" s="2"/>
      <c r="H1283" s="176"/>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row>
    <row r="1284" spans="3:58" x14ac:dyDescent="0.25">
      <c r="C1284" s="2"/>
      <c r="D1284" s="2"/>
      <c r="E1284" s="176"/>
      <c r="F1284" s="176"/>
      <c r="G1284" s="2"/>
      <c r="H1284" s="176"/>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row>
    <row r="1285" spans="3:58" x14ac:dyDescent="0.25">
      <c r="C1285" s="2"/>
      <c r="D1285" s="2"/>
      <c r="E1285" s="176"/>
      <c r="F1285" s="176"/>
      <c r="G1285" s="2"/>
      <c r="H1285" s="176"/>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row>
    <row r="1286" spans="3:58" x14ac:dyDescent="0.25">
      <c r="C1286" s="2"/>
      <c r="D1286" s="2"/>
      <c r="E1286" s="176"/>
      <c r="F1286" s="176"/>
      <c r="G1286" s="2"/>
      <c r="H1286" s="176"/>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row>
    <row r="1287" spans="3:58" x14ac:dyDescent="0.25">
      <c r="C1287" s="2"/>
      <c r="D1287" s="2"/>
      <c r="E1287" s="176"/>
      <c r="F1287" s="176"/>
      <c r="G1287" s="2"/>
      <c r="H1287" s="176"/>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row>
    <row r="1288" spans="3:58" x14ac:dyDescent="0.25">
      <c r="C1288" s="2"/>
      <c r="D1288" s="2"/>
      <c r="E1288" s="176"/>
      <c r="F1288" s="176"/>
      <c r="G1288" s="2"/>
      <c r="H1288" s="176"/>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row>
    <row r="1289" spans="3:58" x14ac:dyDescent="0.25">
      <c r="C1289" s="2"/>
      <c r="D1289" s="2"/>
      <c r="E1289" s="176"/>
      <c r="F1289" s="176"/>
      <c r="G1289" s="2"/>
      <c r="H1289" s="176"/>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row>
    <row r="1290" spans="3:58" x14ac:dyDescent="0.25">
      <c r="C1290" s="2"/>
      <c r="D1290" s="2"/>
      <c r="E1290" s="176"/>
      <c r="F1290" s="176"/>
      <c r="G1290" s="2"/>
      <c r="H1290" s="176"/>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row>
    <row r="1291" spans="3:58" x14ac:dyDescent="0.25">
      <c r="C1291" s="2"/>
      <c r="D1291" s="2"/>
      <c r="E1291" s="176"/>
      <c r="F1291" s="176"/>
      <c r="G1291" s="2"/>
      <c r="H1291" s="176"/>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row>
    <row r="1292" spans="3:58" x14ac:dyDescent="0.25">
      <c r="C1292" s="2"/>
      <c r="D1292" s="2"/>
      <c r="E1292" s="176"/>
      <c r="F1292" s="176"/>
      <c r="G1292" s="2"/>
      <c r="H1292" s="176"/>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row>
    <row r="1293" spans="3:58" x14ac:dyDescent="0.25">
      <c r="C1293" s="2"/>
      <c r="D1293" s="2"/>
      <c r="E1293" s="176"/>
      <c r="F1293" s="176"/>
      <c r="G1293" s="2"/>
      <c r="H1293" s="176"/>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row>
    <row r="1294" spans="3:58" x14ac:dyDescent="0.25">
      <c r="C1294" s="2"/>
      <c r="D1294" s="2"/>
      <c r="E1294" s="176"/>
      <c r="F1294" s="176"/>
      <c r="G1294" s="2"/>
      <c r="H1294" s="176"/>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row>
    <row r="1295" spans="3:58" x14ac:dyDescent="0.25">
      <c r="C1295" s="2"/>
      <c r="D1295" s="2"/>
      <c r="E1295" s="176"/>
      <c r="F1295" s="176"/>
      <c r="G1295" s="2"/>
      <c r="H1295" s="176"/>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row>
    <row r="1296" spans="3:58" x14ac:dyDescent="0.25">
      <c r="C1296" s="2"/>
      <c r="D1296" s="2"/>
      <c r="E1296" s="176"/>
      <c r="F1296" s="176"/>
      <c r="G1296" s="2"/>
      <c r="H1296" s="176"/>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row>
    <row r="1297" spans="3:58" x14ac:dyDescent="0.25">
      <c r="C1297" s="2"/>
      <c r="D1297" s="2"/>
      <c r="E1297" s="176"/>
      <c r="F1297" s="176"/>
      <c r="G1297" s="2"/>
      <c r="H1297" s="176"/>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row>
    <row r="1298" spans="3:58" x14ac:dyDescent="0.25">
      <c r="C1298" s="2"/>
      <c r="D1298" s="2"/>
      <c r="E1298" s="176"/>
      <c r="F1298" s="176"/>
      <c r="G1298" s="2"/>
      <c r="H1298" s="176"/>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row>
    <row r="1299" spans="3:58" x14ac:dyDescent="0.25">
      <c r="C1299" s="2"/>
      <c r="D1299" s="2"/>
      <c r="E1299" s="176"/>
      <c r="F1299" s="176"/>
      <c r="G1299" s="2"/>
      <c r="H1299" s="176"/>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row>
    <row r="1300" spans="3:58" x14ac:dyDescent="0.25">
      <c r="C1300" s="2"/>
      <c r="D1300" s="2"/>
      <c r="E1300" s="176"/>
      <c r="F1300" s="176"/>
      <c r="G1300" s="2"/>
      <c r="H1300" s="176"/>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row>
    <row r="1301" spans="3:58" x14ac:dyDescent="0.25">
      <c r="C1301" s="2"/>
      <c r="D1301" s="2"/>
      <c r="E1301" s="176"/>
      <c r="F1301" s="176"/>
      <c r="G1301" s="2"/>
      <c r="H1301" s="176"/>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row>
    <row r="1302" spans="3:58" x14ac:dyDescent="0.25">
      <c r="C1302" s="2"/>
      <c r="D1302" s="2"/>
      <c r="E1302" s="176"/>
      <c r="F1302" s="176"/>
      <c r="G1302" s="2"/>
      <c r="H1302" s="176"/>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row>
    <row r="1303" spans="3:58" x14ac:dyDescent="0.25">
      <c r="C1303" s="2"/>
      <c r="D1303" s="2"/>
      <c r="E1303" s="176"/>
      <c r="F1303" s="176"/>
      <c r="G1303" s="2"/>
      <c r="H1303" s="176"/>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row>
    <row r="1304" spans="3:58" x14ac:dyDescent="0.25">
      <c r="C1304" s="2"/>
      <c r="D1304" s="2"/>
      <c r="E1304" s="176"/>
      <c r="F1304" s="176"/>
      <c r="G1304" s="2"/>
      <c r="H1304" s="176"/>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row>
    <row r="1305" spans="3:58" x14ac:dyDescent="0.25">
      <c r="C1305" s="2"/>
      <c r="D1305" s="2"/>
      <c r="E1305" s="176"/>
      <c r="F1305" s="176"/>
      <c r="G1305" s="2"/>
      <c r="H1305" s="176"/>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row>
    <row r="1306" spans="3:58" x14ac:dyDescent="0.25">
      <c r="C1306" s="2"/>
      <c r="D1306" s="2"/>
      <c r="E1306" s="176"/>
      <c r="F1306" s="176"/>
      <c r="G1306" s="2"/>
      <c r="H1306" s="176"/>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row>
    <row r="1307" spans="3:58" x14ac:dyDescent="0.25">
      <c r="C1307" s="2"/>
      <c r="D1307" s="2"/>
      <c r="E1307" s="176"/>
      <c r="F1307" s="176"/>
      <c r="G1307" s="2"/>
      <c r="H1307" s="176"/>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row>
    <row r="1308" spans="3:58" x14ac:dyDescent="0.25">
      <c r="C1308" s="2"/>
      <c r="D1308" s="2"/>
      <c r="E1308" s="176"/>
      <c r="F1308" s="176"/>
      <c r="G1308" s="2"/>
      <c r="H1308" s="176"/>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row>
    <row r="1309" spans="3:58" x14ac:dyDescent="0.25">
      <c r="C1309" s="2"/>
      <c r="D1309" s="2"/>
      <c r="E1309" s="176"/>
      <c r="F1309" s="176"/>
      <c r="G1309" s="2"/>
      <c r="H1309" s="176"/>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row>
    <row r="1310" spans="3:58" x14ac:dyDescent="0.25">
      <c r="C1310" s="2"/>
      <c r="D1310" s="2"/>
      <c r="E1310" s="176"/>
      <c r="F1310" s="176"/>
      <c r="G1310" s="2"/>
      <c r="H1310" s="176"/>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row>
    <row r="1311" spans="3:58" x14ac:dyDescent="0.25">
      <c r="C1311" s="2"/>
      <c r="D1311" s="2"/>
      <c r="E1311" s="176"/>
      <c r="F1311" s="176"/>
      <c r="G1311" s="2"/>
      <c r="H1311" s="176"/>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row>
    <row r="1312" spans="3:58" x14ac:dyDescent="0.25">
      <c r="C1312" s="2"/>
      <c r="D1312" s="2"/>
      <c r="E1312" s="176"/>
      <c r="F1312" s="176"/>
      <c r="G1312" s="2"/>
      <c r="H1312" s="176"/>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row>
    <row r="1313" spans="3:58" x14ac:dyDescent="0.25">
      <c r="C1313" s="2"/>
      <c r="D1313" s="2"/>
      <c r="E1313" s="176"/>
      <c r="F1313" s="176"/>
      <c r="G1313" s="2"/>
      <c r="H1313" s="176"/>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row>
    <row r="1314" spans="3:58" x14ac:dyDescent="0.25">
      <c r="C1314" s="2"/>
      <c r="D1314" s="2"/>
      <c r="E1314" s="176"/>
      <c r="F1314" s="176"/>
      <c r="G1314" s="2"/>
      <c r="H1314" s="176"/>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row>
    <row r="1315" spans="3:58" x14ac:dyDescent="0.25">
      <c r="C1315" s="2"/>
      <c r="D1315" s="2"/>
      <c r="E1315" s="176"/>
      <c r="F1315" s="176"/>
      <c r="G1315" s="2"/>
      <c r="H1315" s="176"/>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row>
    <row r="1316" spans="3:58" x14ac:dyDescent="0.25">
      <c r="C1316" s="2"/>
      <c r="D1316" s="2"/>
      <c r="E1316" s="176"/>
      <c r="F1316" s="176"/>
      <c r="G1316" s="2"/>
      <c r="H1316" s="176"/>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row>
    <row r="1317" spans="3:58" x14ac:dyDescent="0.25">
      <c r="C1317" s="2"/>
      <c r="D1317" s="2"/>
      <c r="E1317" s="176"/>
      <c r="F1317" s="176"/>
      <c r="G1317" s="2"/>
      <c r="H1317" s="176"/>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row>
    <row r="1318" spans="3:58" x14ac:dyDescent="0.25">
      <c r="C1318" s="2"/>
      <c r="D1318" s="2"/>
      <c r="E1318" s="176"/>
      <c r="F1318" s="176"/>
      <c r="G1318" s="2"/>
      <c r="H1318" s="176"/>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row>
    <row r="1319" spans="3:58" x14ac:dyDescent="0.25">
      <c r="C1319" s="2"/>
      <c r="D1319" s="2"/>
      <c r="E1319" s="176"/>
      <c r="F1319" s="176"/>
      <c r="G1319" s="2"/>
      <c r="H1319" s="176"/>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row>
    <row r="1320" spans="3:58" x14ac:dyDescent="0.25">
      <c r="C1320" s="2"/>
      <c r="D1320" s="2"/>
      <c r="E1320" s="176"/>
      <c r="F1320" s="176"/>
      <c r="G1320" s="2"/>
      <c r="H1320" s="176"/>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row>
    <row r="1321" spans="3:58" x14ac:dyDescent="0.25">
      <c r="C1321" s="2"/>
      <c r="D1321" s="2"/>
      <c r="E1321" s="176"/>
      <c r="F1321" s="176"/>
      <c r="G1321" s="2"/>
      <c r="H1321" s="176"/>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row>
    <row r="1322" spans="3:58" x14ac:dyDescent="0.25">
      <c r="C1322" s="2"/>
      <c r="D1322" s="2"/>
      <c r="E1322" s="176"/>
      <c r="F1322" s="176"/>
      <c r="G1322" s="2"/>
      <c r="H1322" s="176"/>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row>
    <row r="1323" spans="3:58" x14ac:dyDescent="0.25">
      <c r="C1323" s="2"/>
      <c r="D1323" s="2"/>
      <c r="E1323" s="176"/>
      <c r="F1323" s="176"/>
      <c r="G1323" s="2"/>
      <c r="H1323" s="176"/>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row>
    <row r="1324" spans="3:58" x14ac:dyDescent="0.25">
      <c r="C1324" s="2"/>
      <c r="D1324" s="2"/>
      <c r="E1324" s="176"/>
      <c r="F1324" s="176"/>
      <c r="G1324" s="2"/>
      <c r="H1324" s="176"/>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row>
    <row r="1325" spans="3:58" x14ac:dyDescent="0.25">
      <c r="C1325" s="2"/>
      <c r="D1325" s="2"/>
      <c r="E1325" s="176"/>
      <c r="F1325" s="176"/>
      <c r="G1325" s="2"/>
      <c r="H1325" s="176"/>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row>
    <row r="1326" spans="3:58" x14ac:dyDescent="0.25">
      <c r="C1326" s="2"/>
      <c r="D1326" s="2"/>
      <c r="E1326" s="176"/>
      <c r="F1326" s="176"/>
      <c r="G1326" s="2"/>
      <c r="H1326" s="176"/>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row>
    <row r="1327" spans="3:58" x14ac:dyDescent="0.25">
      <c r="C1327" s="2"/>
      <c r="D1327" s="2"/>
      <c r="E1327" s="176"/>
      <c r="F1327" s="176"/>
      <c r="G1327" s="2"/>
      <c r="H1327" s="176"/>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row>
    <row r="1328" spans="3:58" x14ac:dyDescent="0.25">
      <c r="C1328" s="2"/>
      <c r="D1328" s="2"/>
      <c r="E1328" s="176"/>
      <c r="F1328" s="176"/>
      <c r="G1328" s="2"/>
      <c r="H1328" s="176"/>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row>
    <row r="1329" spans="3:58" x14ac:dyDescent="0.25">
      <c r="C1329" s="2"/>
      <c r="D1329" s="2"/>
      <c r="E1329" s="176"/>
      <c r="F1329" s="176"/>
      <c r="G1329" s="2"/>
      <c r="H1329" s="176"/>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row>
    <row r="1330" spans="3:58" x14ac:dyDescent="0.25">
      <c r="C1330" s="2"/>
      <c r="D1330" s="2"/>
      <c r="E1330" s="176"/>
      <c r="F1330" s="176"/>
      <c r="G1330" s="2"/>
      <c r="H1330" s="176"/>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row>
    <row r="1331" spans="3:58" x14ac:dyDescent="0.25">
      <c r="C1331" s="2"/>
      <c r="D1331" s="2"/>
      <c r="E1331" s="176"/>
      <c r="F1331" s="176"/>
      <c r="G1331" s="2"/>
      <c r="H1331" s="176"/>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row>
    <row r="1332" spans="3:58" x14ac:dyDescent="0.25">
      <c r="C1332" s="2"/>
      <c r="D1332" s="2"/>
      <c r="E1332" s="176"/>
      <c r="F1332" s="176"/>
      <c r="G1332" s="2"/>
      <c r="H1332" s="176"/>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c r="AU1332" s="2"/>
      <c r="AV1332" s="2"/>
      <c r="AW1332" s="2"/>
      <c r="AX1332" s="2"/>
      <c r="AY1332" s="2"/>
      <c r="AZ1332" s="2"/>
      <c r="BA1332" s="2"/>
      <c r="BB1332" s="2"/>
      <c r="BC1332" s="2"/>
      <c r="BD1332" s="2"/>
      <c r="BE1332" s="2"/>
      <c r="BF1332" s="2"/>
    </row>
    <row r="1333" spans="3:58" x14ac:dyDescent="0.25">
      <c r="C1333" s="2"/>
      <c r="D1333" s="2"/>
      <c r="E1333" s="176"/>
      <c r="F1333" s="176"/>
      <c r="G1333" s="2"/>
      <c r="H1333" s="176"/>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c r="AW1333" s="2"/>
      <c r="AX1333" s="2"/>
      <c r="AY1333" s="2"/>
      <c r="AZ1333" s="2"/>
      <c r="BA1333" s="2"/>
      <c r="BB1333" s="2"/>
      <c r="BC1333" s="2"/>
      <c r="BD1333" s="2"/>
      <c r="BE1333" s="2"/>
      <c r="BF1333" s="2"/>
    </row>
    <row r="1334" spans="3:58" x14ac:dyDescent="0.25">
      <c r="C1334" s="2"/>
      <c r="D1334" s="2"/>
      <c r="E1334" s="176"/>
      <c r="F1334" s="176"/>
      <c r="G1334" s="2"/>
      <c r="H1334" s="176"/>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c r="AW1334" s="2"/>
      <c r="AX1334" s="2"/>
      <c r="AY1334" s="2"/>
      <c r="AZ1334" s="2"/>
      <c r="BA1334" s="2"/>
      <c r="BB1334" s="2"/>
      <c r="BC1334" s="2"/>
      <c r="BD1334" s="2"/>
      <c r="BE1334" s="2"/>
      <c r="BF1334" s="2"/>
    </row>
    <row r="1335" spans="3:58" x14ac:dyDescent="0.25">
      <c r="C1335" s="2"/>
      <c r="D1335" s="2"/>
      <c r="E1335" s="176"/>
      <c r="F1335" s="176"/>
      <c r="G1335" s="2"/>
      <c r="H1335" s="176"/>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row>
    <row r="1336" spans="3:58" x14ac:dyDescent="0.25">
      <c r="C1336" s="2"/>
      <c r="D1336" s="2"/>
      <c r="E1336" s="176"/>
      <c r="F1336" s="176"/>
      <c r="G1336" s="2"/>
      <c r="H1336" s="176"/>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row>
    <row r="1337" spans="3:58" x14ac:dyDescent="0.25">
      <c r="C1337" s="2"/>
      <c r="D1337" s="2"/>
      <c r="E1337" s="176"/>
      <c r="F1337" s="176"/>
      <c r="G1337" s="2"/>
      <c r="H1337" s="176"/>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row>
    <row r="1338" spans="3:58" x14ac:dyDescent="0.25">
      <c r="C1338" s="2"/>
      <c r="D1338" s="2"/>
      <c r="E1338" s="176"/>
      <c r="F1338" s="176"/>
      <c r="G1338" s="2"/>
      <c r="H1338" s="176"/>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row>
    <row r="1339" spans="3:58" x14ac:dyDescent="0.25">
      <c r="C1339" s="2"/>
      <c r="D1339" s="2"/>
      <c r="E1339" s="176"/>
      <c r="F1339" s="176"/>
      <c r="G1339" s="2"/>
      <c r="H1339" s="176"/>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row>
    <row r="1340" spans="3:58" x14ac:dyDescent="0.25">
      <c r="C1340" s="2"/>
      <c r="D1340" s="2"/>
      <c r="E1340" s="176"/>
      <c r="F1340" s="176"/>
      <c r="G1340" s="2"/>
      <c r="H1340" s="176"/>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row>
    <row r="1341" spans="3:58" x14ac:dyDescent="0.25">
      <c r="C1341" s="2"/>
      <c r="D1341" s="2"/>
      <c r="E1341" s="176"/>
      <c r="F1341" s="176"/>
      <c r="G1341" s="2"/>
      <c r="H1341" s="176"/>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row>
    <row r="1342" spans="3:58" x14ac:dyDescent="0.25">
      <c r="C1342" s="2"/>
      <c r="D1342" s="2"/>
      <c r="E1342" s="176"/>
      <c r="F1342" s="176"/>
      <c r="G1342" s="2"/>
      <c r="H1342" s="176"/>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row>
    <row r="1343" spans="3:58" x14ac:dyDescent="0.25">
      <c r="C1343" s="2"/>
      <c r="D1343" s="2"/>
      <c r="E1343" s="176"/>
      <c r="F1343" s="176"/>
      <c r="G1343" s="2"/>
      <c r="H1343" s="176"/>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row>
    <row r="1344" spans="3:58" x14ac:dyDescent="0.25">
      <c r="C1344" s="2"/>
      <c r="D1344" s="2"/>
      <c r="E1344" s="176"/>
      <c r="F1344" s="176"/>
      <c r="G1344" s="2"/>
      <c r="H1344" s="176"/>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row>
    <row r="1345" spans="3:58" x14ac:dyDescent="0.25">
      <c r="C1345" s="2"/>
      <c r="D1345" s="2"/>
      <c r="E1345" s="176"/>
      <c r="F1345" s="176"/>
      <c r="G1345" s="2"/>
      <c r="H1345" s="176"/>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row>
    <row r="1346" spans="3:58" x14ac:dyDescent="0.25">
      <c r="C1346" s="2"/>
      <c r="D1346" s="2"/>
      <c r="E1346" s="176"/>
      <c r="F1346" s="176"/>
      <c r="G1346" s="2"/>
      <c r="H1346" s="176"/>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row>
    <row r="1347" spans="3:58" x14ac:dyDescent="0.25">
      <c r="C1347" s="2"/>
      <c r="D1347" s="2"/>
      <c r="E1347" s="176"/>
      <c r="F1347" s="176"/>
      <c r="G1347" s="2"/>
      <c r="H1347" s="176"/>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row>
    <row r="1348" spans="3:58" x14ac:dyDescent="0.25">
      <c r="C1348" s="2"/>
      <c r="D1348" s="2"/>
      <c r="E1348" s="176"/>
      <c r="F1348" s="176"/>
      <c r="G1348" s="2"/>
      <c r="H1348" s="176"/>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row>
    <row r="1349" spans="3:58" x14ac:dyDescent="0.25">
      <c r="C1349" s="2"/>
      <c r="D1349" s="2"/>
      <c r="E1349" s="176"/>
      <c r="F1349" s="176"/>
      <c r="G1349" s="2"/>
      <c r="H1349" s="176"/>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row>
    <row r="1350" spans="3:58" x14ac:dyDescent="0.25">
      <c r="C1350" s="2"/>
      <c r="D1350" s="2"/>
      <c r="E1350" s="176"/>
      <c r="F1350" s="176"/>
      <c r="G1350" s="2"/>
      <c r="H1350" s="176"/>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row>
    <row r="1351" spans="3:58" x14ac:dyDescent="0.25">
      <c r="C1351" s="2"/>
      <c r="D1351" s="2"/>
      <c r="E1351" s="176"/>
      <c r="F1351" s="176"/>
      <c r="G1351" s="2"/>
      <c r="H1351" s="176"/>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c r="AU1351" s="2"/>
      <c r="AV1351" s="2"/>
      <c r="AW1351" s="2"/>
      <c r="AX1351" s="2"/>
      <c r="AY1351" s="2"/>
      <c r="AZ1351" s="2"/>
      <c r="BA1351" s="2"/>
      <c r="BB1351" s="2"/>
      <c r="BC1351" s="2"/>
      <c r="BD1351" s="2"/>
      <c r="BE1351" s="2"/>
      <c r="BF1351" s="2"/>
    </row>
    <row r="1352" spans="3:58" x14ac:dyDescent="0.25">
      <c r="C1352" s="2"/>
      <c r="D1352" s="2"/>
      <c r="E1352" s="176"/>
      <c r="F1352" s="176"/>
      <c r="G1352" s="2"/>
      <c r="H1352" s="176"/>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c r="AU1352" s="2"/>
      <c r="AV1352" s="2"/>
      <c r="AW1352" s="2"/>
      <c r="AX1352" s="2"/>
      <c r="AY1352" s="2"/>
      <c r="AZ1352" s="2"/>
      <c r="BA1352" s="2"/>
      <c r="BB1352" s="2"/>
      <c r="BC1352" s="2"/>
      <c r="BD1352" s="2"/>
      <c r="BE1352" s="2"/>
      <c r="BF1352" s="2"/>
    </row>
    <row r="1353" spans="3:58" x14ac:dyDescent="0.25">
      <c r="C1353" s="2"/>
      <c r="D1353" s="2"/>
      <c r="E1353" s="176"/>
      <c r="F1353" s="176"/>
      <c r="G1353" s="2"/>
      <c r="H1353" s="176"/>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c r="AU1353" s="2"/>
      <c r="AV1353" s="2"/>
      <c r="AW1353" s="2"/>
      <c r="AX1353" s="2"/>
      <c r="AY1353" s="2"/>
      <c r="AZ1353" s="2"/>
      <c r="BA1353" s="2"/>
      <c r="BB1353" s="2"/>
      <c r="BC1353" s="2"/>
      <c r="BD1353" s="2"/>
      <c r="BE1353" s="2"/>
      <c r="BF1353" s="2"/>
    </row>
    <row r="1354" spans="3:58" x14ac:dyDescent="0.25">
      <c r="C1354" s="2"/>
      <c r="D1354" s="2"/>
      <c r="E1354" s="176"/>
      <c r="F1354" s="176"/>
      <c r="G1354" s="2"/>
      <c r="H1354" s="176"/>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row>
    <row r="1355" spans="3:58" x14ac:dyDescent="0.25">
      <c r="C1355" s="2"/>
      <c r="D1355" s="2"/>
      <c r="E1355" s="176"/>
      <c r="F1355" s="176"/>
      <c r="G1355" s="2"/>
      <c r="H1355" s="176"/>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row>
    <row r="1356" spans="3:58" x14ac:dyDescent="0.25">
      <c r="C1356" s="2"/>
      <c r="D1356" s="2"/>
      <c r="E1356" s="176"/>
      <c r="F1356" s="176"/>
      <c r="G1356" s="2"/>
      <c r="H1356" s="176"/>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c r="AU1356" s="2"/>
      <c r="AV1356" s="2"/>
      <c r="AW1356" s="2"/>
      <c r="AX1356" s="2"/>
      <c r="AY1356" s="2"/>
      <c r="AZ1356" s="2"/>
      <c r="BA1356" s="2"/>
      <c r="BB1356" s="2"/>
      <c r="BC1356" s="2"/>
      <c r="BD1356" s="2"/>
      <c r="BE1356" s="2"/>
      <c r="BF1356" s="2"/>
    </row>
    <row r="1357" spans="3:58" x14ac:dyDescent="0.25">
      <c r="C1357" s="2"/>
      <c r="D1357" s="2"/>
      <c r="E1357" s="176"/>
      <c r="F1357" s="176"/>
      <c r="G1357" s="2"/>
      <c r="H1357" s="176"/>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row>
    <row r="1358" spans="3:58" x14ac:dyDescent="0.25">
      <c r="C1358" s="2"/>
      <c r="D1358" s="2"/>
      <c r="E1358" s="176"/>
      <c r="F1358" s="176"/>
      <c r="G1358" s="2"/>
      <c r="H1358" s="176"/>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c r="AU1358" s="2"/>
      <c r="AV1358" s="2"/>
      <c r="AW1358" s="2"/>
      <c r="AX1358" s="2"/>
      <c r="AY1358" s="2"/>
      <c r="AZ1358" s="2"/>
      <c r="BA1358" s="2"/>
      <c r="BB1358" s="2"/>
      <c r="BC1358" s="2"/>
      <c r="BD1358" s="2"/>
      <c r="BE1358" s="2"/>
      <c r="BF1358" s="2"/>
    </row>
    <row r="1359" spans="3:58" x14ac:dyDescent="0.25">
      <c r="C1359" s="2"/>
      <c r="D1359" s="2"/>
      <c r="E1359" s="176"/>
      <c r="F1359" s="176"/>
      <c r="G1359" s="2"/>
      <c r="H1359" s="176"/>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row>
    <row r="1360" spans="3:58" x14ac:dyDescent="0.25">
      <c r="C1360" s="2"/>
      <c r="D1360" s="2"/>
      <c r="E1360" s="176"/>
      <c r="F1360" s="176"/>
      <c r="G1360" s="2"/>
      <c r="H1360" s="176"/>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c r="AU1360" s="2"/>
      <c r="AV1360" s="2"/>
      <c r="AW1360" s="2"/>
      <c r="AX1360" s="2"/>
      <c r="AY1360" s="2"/>
      <c r="AZ1360" s="2"/>
      <c r="BA1360" s="2"/>
      <c r="BB1360" s="2"/>
      <c r="BC1360" s="2"/>
      <c r="BD1360" s="2"/>
      <c r="BE1360" s="2"/>
      <c r="BF1360" s="2"/>
    </row>
    <row r="1361" spans="3:58" x14ac:dyDescent="0.25">
      <c r="C1361" s="2"/>
      <c r="D1361" s="2"/>
      <c r="E1361" s="176"/>
      <c r="F1361" s="176"/>
      <c r="G1361" s="2"/>
      <c r="H1361" s="176"/>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c r="AU1361" s="2"/>
      <c r="AV1361" s="2"/>
      <c r="AW1361" s="2"/>
      <c r="AX1361" s="2"/>
      <c r="AY1361" s="2"/>
      <c r="AZ1361" s="2"/>
      <c r="BA1361" s="2"/>
      <c r="BB1361" s="2"/>
      <c r="BC1361" s="2"/>
      <c r="BD1361" s="2"/>
      <c r="BE1361" s="2"/>
      <c r="BF1361" s="2"/>
    </row>
    <row r="1362" spans="3:58" x14ac:dyDescent="0.25">
      <c r="C1362" s="2"/>
      <c r="D1362" s="2"/>
      <c r="E1362" s="176"/>
      <c r="F1362" s="176"/>
      <c r="G1362" s="2"/>
      <c r="H1362" s="176"/>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row>
    <row r="1363" spans="3:58" x14ac:dyDescent="0.25">
      <c r="C1363" s="2"/>
      <c r="D1363" s="2"/>
      <c r="E1363" s="176"/>
      <c r="F1363" s="176"/>
      <c r="G1363" s="2"/>
      <c r="H1363" s="176"/>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row>
    <row r="1364" spans="3:58" x14ac:dyDescent="0.25">
      <c r="C1364" s="2"/>
      <c r="D1364" s="2"/>
      <c r="E1364" s="176"/>
      <c r="F1364" s="176"/>
      <c r="G1364" s="2"/>
      <c r="H1364" s="176"/>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c r="AU1364" s="2"/>
      <c r="AV1364" s="2"/>
      <c r="AW1364" s="2"/>
      <c r="AX1364" s="2"/>
      <c r="AY1364" s="2"/>
      <c r="AZ1364" s="2"/>
      <c r="BA1364" s="2"/>
      <c r="BB1364" s="2"/>
      <c r="BC1364" s="2"/>
      <c r="BD1364" s="2"/>
      <c r="BE1364" s="2"/>
      <c r="BF1364" s="2"/>
    </row>
    <row r="1365" spans="3:58" x14ac:dyDescent="0.25">
      <c r="C1365" s="2"/>
      <c r="D1365" s="2"/>
      <c r="E1365" s="176"/>
      <c r="F1365" s="176"/>
      <c r="G1365" s="2"/>
      <c r="H1365" s="176"/>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c r="AU1365" s="2"/>
      <c r="AV1365" s="2"/>
      <c r="AW1365" s="2"/>
      <c r="AX1365" s="2"/>
      <c r="AY1365" s="2"/>
      <c r="AZ1365" s="2"/>
      <c r="BA1365" s="2"/>
      <c r="BB1365" s="2"/>
      <c r="BC1365" s="2"/>
      <c r="BD1365" s="2"/>
      <c r="BE1365" s="2"/>
      <c r="BF1365" s="2"/>
    </row>
    <row r="1366" spans="3:58" x14ac:dyDescent="0.25">
      <c r="C1366" s="2"/>
      <c r="D1366" s="2"/>
      <c r="E1366" s="176"/>
      <c r="F1366" s="176"/>
      <c r="G1366" s="2"/>
      <c r="H1366" s="176"/>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c r="AU1366" s="2"/>
      <c r="AV1366" s="2"/>
      <c r="AW1366" s="2"/>
      <c r="AX1366" s="2"/>
      <c r="AY1366" s="2"/>
      <c r="AZ1366" s="2"/>
      <c r="BA1366" s="2"/>
      <c r="BB1366" s="2"/>
      <c r="BC1366" s="2"/>
      <c r="BD1366" s="2"/>
      <c r="BE1366" s="2"/>
      <c r="BF1366" s="2"/>
    </row>
    <row r="1367" spans="3:58" x14ac:dyDescent="0.25">
      <c r="C1367" s="2"/>
      <c r="D1367" s="2"/>
      <c r="E1367" s="176"/>
      <c r="F1367" s="176"/>
      <c r="G1367" s="2"/>
      <c r="H1367" s="176"/>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c r="AU1367" s="2"/>
      <c r="AV1367" s="2"/>
      <c r="AW1367" s="2"/>
      <c r="AX1367" s="2"/>
      <c r="AY1367" s="2"/>
      <c r="AZ1367" s="2"/>
      <c r="BA1367" s="2"/>
      <c r="BB1367" s="2"/>
      <c r="BC1367" s="2"/>
      <c r="BD1367" s="2"/>
      <c r="BE1367" s="2"/>
      <c r="BF1367" s="2"/>
    </row>
    <row r="1368" spans="3:58" x14ac:dyDescent="0.25">
      <c r="C1368" s="2"/>
      <c r="D1368" s="2"/>
      <c r="E1368" s="176"/>
      <c r="F1368" s="176"/>
      <c r="G1368" s="2"/>
      <c r="H1368" s="176"/>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c r="AU1368" s="2"/>
      <c r="AV1368" s="2"/>
      <c r="AW1368" s="2"/>
      <c r="AX1368" s="2"/>
      <c r="AY1368" s="2"/>
      <c r="AZ1368" s="2"/>
      <c r="BA1368" s="2"/>
      <c r="BB1368" s="2"/>
      <c r="BC1368" s="2"/>
      <c r="BD1368" s="2"/>
      <c r="BE1368" s="2"/>
      <c r="BF1368" s="2"/>
    </row>
    <row r="1369" spans="3:58" x14ac:dyDescent="0.25">
      <c r="C1369" s="2"/>
      <c r="D1369" s="2"/>
      <c r="E1369" s="176"/>
      <c r="F1369" s="176"/>
      <c r="G1369" s="2"/>
      <c r="H1369" s="176"/>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row>
    <row r="1370" spans="3:58" x14ac:dyDescent="0.25">
      <c r="C1370" s="2"/>
      <c r="D1370" s="2"/>
      <c r="E1370" s="176"/>
      <c r="F1370" s="176"/>
      <c r="G1370" s="2"/>
      <c r="H1370" s="176"/>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c r="AU1370" s="2"/>
      <c r="AV1370" s="2"/>
      <c r="AW1370" s="2"/>
      <c r="AX1370" s="2"/>
      <c r="AY1370" s="2"/>
      <c r="AZ1370" s="2"/>
      <c r="BA1370" s="2"/>
      <c r="BB1370" s="2"/>
      <c r="BC1370" s="2"/>
      <c r="BD1370" s="2"/>
      <c r="BE1370" s="2"/>
      <c r="BF1370" s="2"/>
    </row>
    <row r="1371" spans="3:58" x14ac:dyDescent="0.25">
      <c r="C1371" s="2"/>
      <c r="D1371" s="2"/>
      <c r="E1371" s="176"/>
      <c r="F1371" s="176"/>
      <c r="G1371" s="2"/>
      <c r="H1371" s="176"/>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c r="AU1371" s="2"/>
      <c r="AV1371" s="2"/>
      <c r="AW1371" s="2"/>
      <c r="AX1371" s="2"/>
      <c r="AY1371" s="2"/>
      <c r="AZ1371" s="2"/>
      <c r="BA1371" s="2"/>
      <c r="BB1371" s="2"/>
      <c r="BC1371" s="2"/>
      <c r="BD1371" s="2"/>
      <c r="BE1371" s="2"/>
      <c r="BF1371" s="2"/>
    </row>
    <row r="1372" spans="3:58" x14ac:dyDescent="0.25">
      <c r="C1372" s="2"/>
      <c r="D1372" s="2"/>
      <c r="E1372" s="176"/>
      <c r="F1372" s="176"/>
      <c r="G1372" s="2"/>
      <c r="H1372" s="176"/>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row>
    <row r="1373" spans="3:58" x14ac:dyDescent="0.25">
      <c r="C1373" s="2"/>
      <c r="D1373" s="2"/>
      <c r="E1373" s="176"/>
      <c r="F1373" s="176"/>
      <c r="G1373" s="2"/>
      <c r="H1373" s="176"/>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c r="AW1373" s="2"/>
      <c r="AX1373" s="2"/>
      <c r="AY1373" s="2"/>
      <c r="AZ1373" s="2"/>
      <c r="BA1373" s="2"/>
      <c r="BB1373" s="2"/>
      <c r="BC1373" s="2"/>
      <c r="BD1373" s="2"/>
      <c r="BE1373" s="2"/>
      <c r="BF1373" s="2"/>
    </row>
    <row r="1374" spans="3:58" x14ac:dyDescent="0.25">
      <c r="C1374" s="2"/>
      <c r="D1374" s="2"/>
      <c r="E1374" s="176"/>
      <c r="F1374" s="176"/>
      <c r="G1374" s="2"/>
      <c r="H1374" s="176"/>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c r="AW1374" s="2"/>
      <c r="AX1374" s="2"/>
      <c r="AY1374" s="2"/>
      <c r="AZ1374" s="2"/>
      <c r="BA1374" s="2"/>
      <c r="BB1374" s="2"/>
      <c r="BC1374" s="2"/>
      <c r="BD1374" s="2"/>
      <c r="BE1374" s="2"/>
      <c r="BF1374" s="2"/>
    </row>
    <row r="1375" spans="3:58" x14ac:dyDescent="0.25">
      <c r="C1375" s="2"/>
      <c r="D1375" s="2"/>
      <c r="E1375" s="176"/>
      <c r="F1375" s="176"/>
      <c r="G1375" s="2"/>
      <c r="H1375" s="176"/>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row>
    <row r="1376" spans="3:58" x14ac:dyDescent="0.25">
      <c r="C1376" s="2"/>
      <c r="D1376" s="2"/>
      <c r="E1376" s="176"/>
      <c r="F1376" s="176"/>
      <c r="G1376" s="2"/>
      <c r="H1376" s="176"/>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c r="AW1376" s="2"/>
      <c r="AX1376" s="2"/>
      <c r="AY1376" s="2"/>
      <c r="AZ1376" s="2"/>
      <c r="BA1376" s="2"/>
      <c r="BB1376" s="2"/>
      <c r="BC1376" s="2"/>
      <c r="BD1376" s="2"/>
      <c r="BE1376" s="2"/>
      <c r="BF1376" s="2"/>
    </row>
    <row r="1377" spans="3:58" x14ac:dyDescent="0.25">
      <c r="C1377" s="2"/>
      <c r="D1377" s="2"/>
      <c r="E1377" s="176"/>
      <c r="F1377" s="176"/>
      <c r="G1377" s="2"/>
      <c r="H1377" s="176"/>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row>
    <row r="1378" spans="3:58" x14ac:dyDescent="0.25">
      <c r="C1378" s="2"/>
      <c r="D1378" s="2"/>
      <c r="E1378" s="176"/>
      <c r="F1378" s="176"/>
      <c r="G1378" s="2"/>
      <c r="H1378" s="176"/>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c r="AW1378" s="2"/>
      <c r="AX1378" s="2"/>
      <c r="AY1378" s="2"/>
      <c r="AZ1378" s="2"/>
      <c r="BA1378" s="2"/>
      <c r="BB1378" s="2"/>
      <c r="BC1378" s="2"/>
      <c r="BD1378" s="2"/>
      <c r="BE1378" s="2"/>
      <c r="BF1378" s="2"/>
    </row>
    <row r="1379" spans="3:58" x14ac:dyDescent="0.25">
      <c r="C1379" s="2"/>
      <c r="D1379" s="2"/>
      <c r="E1379" s="176"/>
      <c r="F1379" s="176"/>
      <c r="G1379" s="2"/>
      <c r="H1379" s="176"/>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row>
    <row r="1380" spans="3:58" x14ac:dyDescent="0.25">
      <c r="C1380" s="2"/>
      <c r="D1380" s="2"/>
      <c r="E1380" s="176"/>
      <c r="F1380" s="176"/>
      <c r="G1380" s="2"/>
      <c r="H1380" s="176"/>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row>
    <row r="1381" spans="3:58" x14ac:dyDescent="0.25">
      <c r="C1381" s="2"/>
      <c r="D1381" s="2"/>
      <c r="E1381" s="176"/>
      <c r="F1381" s="176"/>
      <c r="G1381" s="2"/>
      <c r="H1381" s="176"/>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row>
    <row r="1382" spans="3:58" x14ac:dyDescent="0.25">
      <c r="C1382" s="2"/>
      <c r="D1382" s="2"/>
      <c r="E1382" s="176"/>
      <c r="F1382" s="176"/>
      <c r="G1382" s="2"/>
      <c r="H1382" s="176"/>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c r="AU1382" s="2"/>
      <c r="AV1382" s="2"/>
      <c r="AW1382" s="2"/>
      <c r="AX1382" s="2"/>
      <c r="AY1382" s="2"/>
      <c r="AZ1382" s="2"/>
      <c r="BA1382" s="2"/>
      <c r="BB1382" s="2"/>
      <c r="BC1382" s="2"/>
      <c r="BD1382" s="2"/>
      <c r="BE1382" s="2"/>
      <c r="BF1382" s="2"/>
    </row>
    <row r="1383" spans="3:58" x14ac:dyDescent="0.25">
      <c r="C1383" s="2"/>
      <c r="D1383" s="2"/>
      <c r="E1383" s="176"/>
      <c r="F1383" s="176"/>
      <c r="G1383" s="2"/>
      <c r="H1383" s="176"/>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c r="AU1383" s="2"/>
      <c r="AV1383" s="2"/>
      <c r="AW1383" s="2"/>
      <c r="AX1383" s="2"/>
      <c r="AY1383" s="2"/>
      <c r="AZ1383" s="2"/>
      <c r="BA1383" s="2"/>
      <c r="BB1383" s="2"/>
      <c r="BC1383" s="2"/>
      <c r="BD1383" s="2"/>
      <c r="BE1383" s="2"/>
      <c r="BF1383" s="2"/>
    </row>
    <row r="1384" spans="3:58" x14ac:dyDescent="0.25">
      <c r="C1384" s="2"/>
      <c r="D1384" s="2"/>
      <c r="E1384" s="176"/>
      <c r="F1384" s="176"/>
      <c r="G1384" s="2"/>
      <c r="H1384" s="176"/>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c r="AU1384" s="2"/>
      <c r="AV1384" s="2"/>
      <c r="AW1384" s="2"/>
      <c r="AX1384" s="2"/>
      <c r="AY1384" s="2"/>
      <c r="AZ1384" s="2"/>
      <c r="BA1384" s="2"/>
      <c r="BB1384" s="2"/>
      <c r="BC1384" s="2"/>
      <c r="BD1384" s="2"/>
      <c r="BE1384" s="2"/>
      <c r="BF1384" s="2"/>
    </row>
    <row r="1385" spans="3:58" x14ac:dyDescent="0.25">
      <c r="C1385" s="2"/>
      <c r="D1385" s="2"/>
      <c r="E1385" s="176"/>
      <c r="F1385" s="176"/>
      <c r="G1385" s="2"/>
      <c r="H1385" s="176"/>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c r="AU1385" s="2"/>
      <c r="AV1385" s="2"/>
      <c r="AW1385" s="2"/>
      <c r="AX1385" s="2"/>
      <c r="AY1385" s="2"/>
      <c r="AZ1385" s="2"/>
      <c r="BA1385" s="2"/>
      <c r="BB1385" s="2"/>
      <c r="BC1385" s="2"/>
      <c r="BD1385" s="2"/>
      <c r="BE1385" s="2"/>
      <c r="BF1385" s="2"/>
    </row>
    <row r="1386" spans="3:58" x14ac:dyDescent="0.25">
      <c r="C1386" s="2"/>
      <c r="D1386" s="2"/>
      <c r="E1386" s="176"/>
      <c r="F1386" s="176"/>
      <c r="G1386" s="2"/>
      <c r="H1386" s="176"/>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c r="AU1386" s="2"/>
      <c r="AV1386" s="2"/>
      <c r="AW1386" s="2"/>
      <c r="AX1386" s="2"/>
      <c r="AY1386" s="2"/>
      <c r="AZ1386" s="2"/>
      <c r="BA1386" s="2"/>
      <c r="BB1386" s="2"/>
      <c r="BC1386" s="2"/>
      <c r="BD1386" s="2"/>
      <c r="BE1386" s="2"/>
      <c r="BF1386" s="2"/>
    </row>
    <row r="1387" spans="3:58" x14ac:dyDescent="0.25">
      <c r="C1387" s="2"/>
      <c r="D1387" s="2"/>
      <c r="E1387" s="176"/>
      <c r="F1387" s="176"/>
      <c r="G1387" s="2"/>
      <c r="H1387" s="176"/>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row>
    <row r="1388" spans="3:58" x14ac:dyDescent="0.25">
      <c r="C1388" s="2"/>
      <c r="D1388" s="2"/>
      <c r="E1388" s="176"/>
      <c r="F1388" s="176"/>
      <c r="G1388" s="2"/>
      <c r="H1388" s="176"/>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c r="AU1388" s="2"/>
      <c r="AV1388" s="2"/>
      <c r="AW1388" s="2"/>
      <c r="AX1388" s="2"/>
      <c r="AY1388" s="2"/>
      <c r="AZ1388" s="2"/>
      <c r="BA1388" s="2"/>
      <c r="BB1388" s="2"/>
      <c r="BC1388" s="2"/>
      <c r="BD1388" s="2"/>
      <c r="BE1388" s="2"/>
      <c r="BF1388" s="2"/>
    </row>
    <row r="1389" spans="3:58" x14ac:dyDescent="0.25">
      <c r="C1389" s="2"/>
      <c r="D1389" s="2"/>
      <c r="E1389" s="176"/>
      <c r="F1389" s="176"/>
      <c r="G1389" s="2"/>
      <c r="H1389" s="176"/>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row>
    <row r="1390" spans="3:58" x14ac:dyDescent="0.25">
      <c r="C1390" s="2"/>
      <c r="D1390" s="2"/>
      <c r="E1390" s="176"/>
      <c r="F1390" s="176"/>
      <c r="G1390" s="2"/>
      <c r="H1390" s="176"/>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row>
    <row r="1391" spans="3:58" x14ac:dyDescent="0.25">
      <c r="C1391" s="2"/>
      <c r="D1391" s="2"/>
      <c r="E1391" s="176"/>
      <c r="F1391" s="176"/>
      <c r="G1391" s="2"/>
      <c r="H1391" s="176"/>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row>
    <row r="1392" spans="3:58" x14ac:dyDescent="0.25">
      <c r="C1392" s="2"/>
      <c r="D1392" s="2"/>
      <c r="E1392" s="176"/>
      <c r="F1392" s="176"/>
      <c r="G1392" s="2"/>
      <c r="H1392" s="176"/>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row>
    <row r="1393" spans="3:58" x14ac:dyDescent="0.25">
      <c r="C1393" s="2"/>
      <c r="D1393" s="2"/>
      <c r="E1393" s="176"/>
      <c r="F1393" s="176"/>
      <c r="G1393" s="2"/>
      <c r="H1393" s="176"/>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row>
    <row r="1394" spans="3:58" x14ac:dyDescent="0.25">
      <c r="C1394" s="2"/>
      <c r="D1394" s="2"/>
      <c r="E1394" s="176"/>
      <c r="F1394" s="176"/>
      <c r="G1394" s="2"/>
      <c r="H1394" s="176"/>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row>
    <row r="1395" spans="3:58" x14ac:dyDescent="0.25">
      <c r="C1395" s="2"/>
      <c r="D1395" s="2"/>
      <c r="E1395" s="176"/>
      <c r="F1395" s="176"/>
      <c r="G1395" s="2"/>
      <c r="H1395" s="176"/>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row>
    <row r="1396" spans="3:58" x14ac:dyDescent="0.25">
      <c r="C1396" s="2"/>
      <c r="D1396" s="2"/>
      <c r="E1396" s="176"/>
      <c r="F1396" s="176"/>
      <c r="G1396" s="2"/>
      <c r="H1396" s="176"/>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c r="AU1396" s="2"/>
      <c r="AV1396" s="2"/>
      <c r="AW1396" s="2"/>
      <c r="AX1396" s="2"/>
      <c r="AY1396" s="2"/>
      <c r="AZ1396" s="2"/>
      <c r="BA1396" s="2"/>
      <c r="BB1396" s="2"/>
      <c r="BC1396" s="2"/>
      <c r="BD1396" s="2"/>
      <c r="BE1396" s="2"/>
      <c r="BF1396" s="2"/>
    </row>
    <row r="1397" spans="3:58" x14ac:dyDescent="0.25">
      <c r="C1397" s="2"/>
      <c r="D1397" s="2"/>
      <c r="E1397" s="176"/>
      <c r="F1397" s="176"/>
      <c r="G1397" s="2"/>
      <c r="H1397" s="176"/>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c r="AU1397" s="2"/>
      <c r="AV1397" s="2"/>
      <c r="AW1397" s="2"/>
      <c r="AX1397" s="2"/>
      <c r="AY1397" s="2"/>
      <c r="AZ1397" s="2"/>
      <c r="BA1397" s="2"/>
      <c r="BB1397" s="2"/>
      <c r="BC1397" s="2"/>
      <c r="BD1397" s="2"/>
      <c r="BE1397" s="2"/>
      <c r="BF1397" s="2"/>
    </row>
    <row r="1398" spans="3:58" x14ac:dyDescent="0.25">
      <c r="C1398" s="2"/>
      <c r="D1398" s="2"/>
      <c r="E1398" s="176"/>
      <c r="F1398" s="176"/>
      <c r="G1398" s="2"/>
      <c r="H1398" s="176"/>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c r="AU1398" s="2"/>
      <c r="AV1398" s="2"/>
      <c r="AW1398" s="2"/>
      <c r="AX1398" s="2"/>
      <c r="AY1398" s="2"/>
      <c r="AZ1398" s="2"/>
      <c r="BA1398" s="2"/>
      <c r="BB1398" s="2"/>
      <c r="BC1398" s="2"/>
      <c r="BD1398" s="2"/>
      <c r="BE1398" s="2"/>
      <c r="BF1398" s="2"/>
    </row>
    <row r="1399" spans="3:58" x14ac:dyDescent="0.25">
      <c r="C1399" s="2"/>
      <c r="D1399" s="2"/>
      <c r="E1399" s="176"/>
      <c r="F1399" s="176"/>
      <c r="G1399" s="2"/>
      <c r="H1399" s="176"/>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c r="AU1399" s="2"/>
      <c r="AV1399" s="2"/>
      <c r="AW1399" s="2"/>
      <c r="AX1399" s="2"/>
      <c r="AY1399" s="2"/>
      <c r="AZ1399" s="2"/>
      <c r="BA1399" s="2"/>
      <c r="BB1399" s="2"/>
      <c r="BC1399" s="2"/>
      <c r="BD1399" s="2"/>
      <c r="BE1399" s="2"/>
      <c r="BF1399" s="2"/>
    </row>
    <row r="1400" spans="3:58" x14ac:dyDescent="0.25">
      <c r="C1400" s="2"/>
      <c r="D1400" s="2"/>
      <c r="E1400" s="176"/>
      <c r="F1400" s="176"/>
      <c r="G1400" s="2"/>
      <c r="H1400" s="176"/>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row>
    <row r="1401" spans="3:58" x14ac:dyDescent="0.25">
      <c r="C1401" s="2"/>
      <c r="D1401" s="2"/>
      <c r="E1401" s="176"/>
      <c r="F1401" s="176"/>
      <c r="G1401" s="2"/>
      <c r="H1401" s="176"/>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c r="AU1401" s="2"/>
      <c r="AV1401" s="2"/>
      <c r="AW1401" s="2"/>
      <c r="AX1401" s="2"/>
      <c r="AY1401" s="2"/>
      <c r="AZ1401" s="2"/>
      <c r="BA1401" s="2"/>
      <c r="BB1401" s="2"/>
      <c r="BC1401" s="2"/>
      <c r="BD1401" s="2"/>
      <c r="BE1401" s="2"/>
      <c r="BF1401" s="2"/>
    </row>
    <row r="1402" spans="3:58" x14ac:dyDescent="0.25">
      <c r="C1402" s="2"/>
      <c r="D1402" s="2"/>
      <c r="E1402" s="176"/>
      <c r="F1402" s="176"/>
      <c r="G1402" s="2"/>
      <c r="H1402" s="176"/>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row>
    <row r="1403" spans="3:58" x14ac:dyDescent="0.25">
      <c r="C1403" s="2"/>
      <c r="D1403" s="2"/>
      <c r="E1403" s="176"/>
      <c r="F1403" s="176"/>
      <c r="G1403" s="2"/>
      <c r="H1403" s="176"/>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c r="AU1403" s="2"/>
      <c r="AV1403" s="2"/>
      <c r="AW1403" s="2"/>
      <c r="AX1403" s="2"/>
      <c r="AY1403" s="2"/>
      <c r="AZ1403" s="2"/>
      <c r="BA1403" s="2"/>
      <c r="BB1403" s="2"/>
      <c r="BC1403" s="2"/>
      <c r="BD1403" s="2"/>
      <c r="BE1403" s="2"/>
      <c r="BF1403" s="2"/>
    </row>
    <row r="1404" spans="3:58" x14ac:dyDescent="0.25">
      <c r="C1404" s="2"/>
      <c r="D1404" s="2"/>
      <c r="E1404" s="176"/>
      <c r="F1404" s="176"/>
      <c r="G1404" s="2"/>
      <c r="H1404" s="176"/>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row>
    <row r="1405" spans="3:58" x14ac:dyDescent="0.25">
      <c r="C1405" s="2"/>
      <c r="D1405" s="2"/>
      <c r="E1405" s="176"/>
      <c r="F1405" s="176"/>
      <c r="G1405" s="2"/>
      <c r="H1405" s="176"/>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row>
    <row r="1406" spans="3:58" x14ac:dyDescent="0.25">
      <c r="C1406" s="2"/>
      <c r="D1406" s="2"/>
      <c r="E1406" s="176"/>
      <c r="F1406" s="176"/>
      <c r="G1406" s="2"/>
      <c r="H1406" s="176"/>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c r="AW1406" s="2"/>
      <c r="AX1406" s="2"/>
      <c r="AY1406" s="2"/>
      <c r="AZ1406" s="2"/>
      <c r="BA1406" s="2"/>
      <c r="BB1406" s="2"/>
      <c r="BC1406" s="2"/>
      <c r="BD1406" s="2"/>
      <c r="BE1406" s="2"/>
      <c r="BF1406" s="2"/>
    </row>
    <row r="1407" spans="3:58" x14ac:dyDescent="0.25">
      <c r="C1407" s="2"/>
      <c r="D1407" s="2"/>
      <c r="E1407" s="176"/>
      <c r="F1407" s="176"/>
      <c r="G1407" s="2"/>
      <c r="H1407" s="176"/>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c r="AW1407" s="2"/>
      <c r="AX1407" s="2"/>
      <c r="AY1407" s="2"/>
      <c r="AZ1407" s="2"/>
      <c r="BA1407" s="2"/>
      <c r="BB1407" s="2"/>
      <c r="BC1407" s="2"/>
      <c r="BD1407" s="2"/>
      <c r="BE1407" s="2"/>
      <c r="BF1407" s="2"/>
    </row>
    <row r="1408" spans="3:58" x14ac:dyDescent="0.25">
      <c r="C1408" s="2"/>
      <c r="D1408" s="2"/>
      <c r="E1408" s="176"/>
      <c r="F1408" s="176"/>
      <c r="G1408" s="2"/>
      <c r="H1408" s="176"/>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row>
    <row r="1409" spans="3:58" x14ac:dyDescent="0.25">
      <c r="C1409" s="2"/>
      <c r="D1409" s="2"/>
      <c r="E1409" s="176"/>
      <c r="F1409" s="176"/>
      <c r="G1409" s="2"/>
      <c r="H1409" s="176"/>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row>
    <row r="1410" spans="3:58" x14ac:dyDescent="0.25">
      <c r="C1410" s="2"/>
      <c r="D1410" s="2"/>
      <c r="E1410" s="176"/>
      <c r="F1410" s="176"/>
      <c r="G1410" s="2"/>
      <c r="H1410" s="176"/>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row>
    <row r="1411" spans="3:58" x14ac:dyDescent="0.25">
      <c r="C1411" s="2"/>
      <c r="D1411" s="2"/>
      <c r="E1411" s="176"/>
      <c r="F1411" s="176"/>
      <c r="G1411" s="2"/>
      <c r="H1411" s="176"/>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row>
    <row r="1412" spans="3:58" x14ac:dyDescent="0.25">
      <c r="C1412" s="2"/>
      <c r="D1412" s="2"/>
      <c r="E1412" s="176"/>
      <c r="F1412" s="176"/>
      <c r="G1412" s="2"/>
      <c r="H1412" s="176"/>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row>
    <row r="1413" spans="3:58" x14ac:dyDescent="0.25">
      <c r="C1413" s="2"/>
      <c r="D1413" s="2"/>
      <c r="E1413" s="176"/>
      <c r="F1413" s="176"/>
      <c r="G1413" s="2"/>
      <c r="H1413" s="176"/>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row>
    <row r="1414" spans="3:58" x14ac:dyDescent="0.25">
      <c r="C1414" s="2"/>
      <c r="D1414" s="2"/>
      <c r="E1414" s="176"/>
      <c r="F1414" s="176"/>
      <c r="G1414" s="2"/>
      <c r="H1414" s="176"/>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row>
    <row r="1415" spans="3:58" x14ac:dyDescent="0.25">
      <c r="C1415" s="2"/>
      <c r="D1415" s="2"/>
      <c r="E1415" s="176"/>
      <c r="F1415" s="176"/>
      <c r="G1415" s="2"/>
      <c r="H1415" s="176"/>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c r="AU1415" s="2"/>
      <c r="AV1415" s="2"/>
      <c r="AW1415" s="2"/>
      <c r="AX1415" s="2"/>
      <c r="AY1415" s="2"/>
      <c r="AZ1415" s="2"/>
      <c r="BA1415" s="2"/>
      <c r="BB1415" s="2"/>
      <c r="BC1415" s="2"/>
      <c r="BD1415" s="2"/>
      <c r="BE1415" s="2"/>
      <c r="BF1415" s="2"/>
    </row>
    <row r="1416" spans="3:58" x14ac:dyDescent="0.25">
      <c r="C1416" s="2"/>
      <c r="D1416" s="2"/>
      <c r="E1416" s="176"/>
      <c r="F1416" s="176"/>
      <c r="G1416" s="2"/>
      <c r="H1416" s="176"/>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c r="AU1416" s="2"/>
      <c r="AV1416" s="2"/>
      <c r="AW1416" s="2"/>
      <c r="AX1416" s="2"/>
      <c r="AY1416" s="2"/>
      <c r="AZ1416" s="2"/>
      <c r="BA1416" s="2"/>
      <c r="BB1416" s="2"/>
      <c r="BC1416" s="2"/>
      <c r="BD1416" s="2"/>
      <c r="BE1416" s="2"/>
      <c r="BF1416" s="2"/>
    </row>
    <row r="1417" spans="3:58" x14ac:dyDescent="0.25">
      <c r="C1417" s="2"/>
      <c r="D1417" s="2"/>
      <c r="E1417" s="176"/>
      <c r="F1417" s="176"/>
      <c r="G1417" s="2"/>
      <c r="H1417" s="176"/>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row>
    <row r="1418" spans="3:58" x14ac:dyDescent="0.25">
      <c r="C1418" s="2"/>
      <c r="D1418" s="2"/>
      <c r="E1418" s="176"/>
      <c r="F1418" s="176"/>
      <c r="G1418" s="2"/>
      <c r="H1418" s="176"/>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c r="AU1418" s="2"/>
      <c r="AV1418" s="2"/>
      <c r="AW1418" s="2"/>
      <c r="AX1418" s="2"/>
      <c r="AY1418" s="2"/>
      <c r="AZ1418" s="2"/>
      <c r="BA1418" s="2"/>
      <c r="BB1418" s="2"/>
      <c r="BC1418" s="2"/>
      <c r="BD1418" s="2"/>
      <c r="BE1418" s="2"/>
      <c r="BF1418" s="2"/>
    </row>
    <row r="1419" spans="3:58" x14ac:dyDescent="0.25">
      <c r="C1419" s="2"/>
      <c r="D1419" s="2"/>
      <c r="E1419" s="176"/>
      <c r="F1419" s="176"/>
      <c r="G1419" s="2"/>
      <c r="H1419" s="176"/>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row>
    <row r="1420" spans="3:58" x14ac:dyDescent="0.25">
      <c r="C1420" s="2"/>
      <c r="D1420" s="2"/>
      <c r="E1420" s="176"/>
      <c r="F1420" s="176"/>
      <c r="G1420" s="2"/>
      <c r="H1420" s="176"/>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row>
    <row r="1421" spans="3:58" x14ac:dyDescent="0.25">
      <c r="C1421" s="2"/>
      <c r="D1421" s="2"/>
      <c r="E1421" s="176"/>
      <c r="F1421" s="176"/>
      <c r="G1421" s="2"/>
      <c r="H1421" s="176"/>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2"/>
      <c r="AP1421" s="2"/>
      <c r="AQ1421" s="2"/>
      <c r="AR1421" s="2"/>
      <c r="AS1421" s="2"/>
      <c r="AT1421" s="2"/>
      <c r="AU1421" s="2"/>
      <c r="AV1421" s="2"/>
      <c r="AW1421" s="2"/>
      <c r="AX1421" s="2"/>
      <c r="AY1421" s="2"/>
      <c r="AZ1421" s="2"/>
      <c r="BA1421" s="2"/>
      <c r="BB1421" s="2"/>
      <c r="BC1421" s="2"/>
      <c r="BD1421" s="2"/>
      <c r="BE1421" s="2"/>
      <c r="BF1421" s="2"/>
    </row>
    <row r="1422" spans="3:58" x14ac:dyDescent="0.25">
      <c r="C1422" s="2"/>
      <c r="D1422" s="2"/>
      <c r="E1422" s="176"/>
      <c r="F1422" s="176"/>
      <c r="G1422" s="2"/>
      <c r="H1422" s="176"/>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c r="AU1422" s="2"/>
      <c r="AV1422" s="2"/>
      <c r="AW1422" s="2"/>
      <c r="AX1422" s="2"/>
      <c r="AY1422" s="2"/>
      <c r="AZ1422" s="2"/>
      <c r="BA1422" s="2"/>
      <c r="BB1422" s="2"/>
      <c r="BC1422" s="2"/>
      <c r="BD1422" s="2"/>
      <c r="BE1422" s="2"/>
      <c r="BF1422" s="2"/>
    </row>
    <row r="1423" spans="3:58" x14ac:dyDescent="0.25">
      <c r="C1423" s="2"/>
      <c r="D1423" s="2"/>
      <c r="E1423" s="176"/>
      <c r="F1423" s="176"/>
      <c r="G1423" s="2"/>
      <c r="H1423" s="176"/>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row>
    <row r="1424" spans="3:58" x14ac:dyDescent="0.25">
      <c r="C1424" s="2"/>
      <c r="D1424" s="2"/>
      <c r="E1424" s="176"/>
      <c r="F1424" s="176"/>
      <c r="G1424" s="2"/>
      <c r="H1424" s="176"/>
      <c r="Q1424" s="2"/>
      <c r="R1424" s="2"/>
      <c r="S1424" s="2"/>
      <c r="T1424" s="2"/>
      <c r="U1424" s="2"/>
      <c r="V1424" s="2"/>
      <c r="W1424" s="2"/>
      <c r="X1424" s="2"/>
      <c r="Y1424" s="2"/>
      <c r="Z1424" s="2"/>
      <c r="AA1424" s="2"/>
      <c r="AB1424" s="2"/>
      <c r="AC1424" s="2"/>
      <c r="AD1424" s="2"/>
      <c r="AE1424" s="2"/>
      <c r="AF1424" s="2"/>
      <c r="AG1424" s="2"/>
      <c r="AH1424" s="2"/>
      <c r="AI1424" s="2"/>
      <c r="AJ1424" s="2"/>
      <c r="AK1424" s="2"/>
      <c r="AL1424" s="2"/>
      <c r="AM1424" s="2"/>
      <c r="AN1424" s="2"/>
      <c r="AO1424" s="2"/>
      <c r="AP1424" s="2"/>
      <c r="AQ1424" s="2"/>
      <c r="AR1424" s="2"/>
      <c r="AS1424" s="2"/>
      <c r="AT1424" s="2"/>
      <c r="AU1424" s="2"/>
      <c r="AV1424" s="2"/>
      <c r="AW1424" s="2"/>
      <c r="AX1424" s="2"/>
      <c r="AY1424" s="2"/>
      <c r="AZ1424" s="2"/>
      <c r="BA1424" s="2"/>
      <c r="BB1424" s="2"/>
      <c r="BC1424" s="2"/>
      <c r="BD1424" s="2"/>
      <c r="BE1424" s="2"/>
      <c r="BF1424" s="2"/>
    </row>
    <row r="1425" spans="3:58" x14ac:dyDescent="0.25">
      <c r="C1425" s="2"/>
      <c r="D1425" s="2"/>
      <c r="E1425" s="176"/>
      <c r="F1425" s="176"/>
      <c r="G1425" s="2"/>
      <c r="H1425" s="176"/>
      <c r="Q1425" s="2"/>
      <c r="R1425" s="2"/>
      <c r="S1425" s="2"/>
      <c r="T1425" s="2"/>
      <c r="U1425" s="2"/>
      <c r="V1425" s="2"/>
      <c r="W1425" s="2"/>
      <c r="X1425" s="2"/>
      <c r="Y1425" s="2"/>
      <c r="Z1425" s="2"/>
      <c r="AA1425" s="2"/>
      <c r="AB1425" s="2"/>
      <c r="AC1425" s="2"/>
      <c r="AD1425" s="2"/>
      <c r="AE1425" s="2"/>
      <c r="AF1425" s="2"/>
      <c r="AG1425" s="2"/>
      <c r="AH1425" s="2"/>
      <c r="AI1425" s="2"/>
      <c r="AJ1425" s="2"/>
      <c r="AK1425" s="2"/>
      <c r="AL1425" s="2"/>
      <c r="AM1425" s="2"/>
      <c r="AN1425" s="2"/>
      <c r="AO1425" s="2"/>
      <c r="AP1425" s="2"/>
      <c r="AQ1425" s="2"/>
      <c r="AR1425" s="2"/>
      <c r="AS1425" s="2"/>
      <c r="AT1425" s="2"/>
      <c r="AU1425" s="2"/>
      <c r="AV1425" s="2"/>
      <c r="AW1425" s="2"/>
      <c r="AX1425" s="2"/>
      <c r="AY1425" s="2"/>
      <c r="AZ1425" s="2"/>
      <c r="BA1425" s="2"/>
      <c r="BB1425" s="2"/>
      <c r="BC1425" s="2"/>
      <c r="BD1425" s="2"/>
      <c r="BE1425" s="2"/>
      <c r="BF1425" s="2"/>
    </row>
    <row r="1426" spans="3:58" x14ac:dyDescent="0.25">
      <c r="C1426" s="2"/>
      <c r="D1426" s="2"/>
      <c r="E1426" s="176"/>
      <c r="F1426" s="176"/>
      <c r="G1426" s="2"/>
      <c r="H1426" s="176"/>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2"/>
      <c r="AP1426" s="2"/>
      <c r="AQ1426" s="2"/>
      <c r="AR1426" s="2"/>
      <c r="AS1426" s="2"/>
      <c r="AT1426" s="2"/>
      <c r="AU1426" s="2"/>
      <c r="AV1426" s="2"/>
      <c r="AW1426" s="2"/>
      <c r="AX1426" s="2"/>
      <c r="AY1426" s="2"/>
      <c r="AZ1426" s="2"/>
      <c r="BA1426" s="2"/>
      <c r="BB1426" s="2"/>
      <c r="BC1426" s="2"/>
      <c r="BD1426" s="2"/>
      <c r="BE1426" s="2"/>
      <c r="BF1426" s="2"/>
    </row>
    <row r="1427" spans="3:58" x14ac:dyDescent="0.25">
      <c r="C1427" s="2"/>
      <c r="D1427" s="2"/>
      <c r="E1427" s="176"/>
      <c r="F1427" s="176"/>
      <c r="G1427" s="2"/>
      <c r="H1427" s="176"/>
      <c r="Q1427" s="2"/>
      <c r="R1427" s="2"/>
      <c r="S1427" s="2"/>
      <c r="T1427" s="2"/>
      <c r="U1427" s="2"/>
      <c r="V1427" s="2"/>
      <c r="W1427" s="2"/>
      <c r="X1427" s="2"/>
      <c r="Y1427" s="2"/>
      <c r="Z1427" s="2"/>
      <c r="AA1427" s="2"/>
      <c r="AB1427" s="2"/>
      <c r="AC1427" s="2"/>
      <c r="AD1427" s="2"/>
      <c r="AE1427" s="2"/>
      <c r="AF1427" s="2"/>
      <c r="AG1427" s="2"/>
      <c r="AH1427" s="2"/>
      <c r="AI1427" s="2"/>
      <c r="AJ1427" s="2"/>
      <c r="AK1427" s="2"/>
      <c r="AL1427" s="2"/>
      <c r="AM1427" s="2"/>
      <c r="AN1427" s="2"/>
      <c r="AO1427" s="2"/>
      <c r="AP1427" s="2"/>
      <c r="AQ1427" s="2"/>
      <c r="AR1427" s="2"/>
      <c r="AS1427" s="2"/>
      <c r="AT1427" s="2"/>
      <c r="AU1427" s="2"/>
      <c r="AV1427" s="2"/>
      <c r="AW1427" s="2"/>
      <c r="AX1427" s="2"/>
      <c r="AY1427" s="2"/>
      <c r="AZ1427" s="2"/>
      <c r="BA1427" s="2"/>
      <c r="BB1427" s="2"/>
      <c r="BC1427" s="2"/>
      <c r="BD1427" s="2"/>
      <c r="BE1427" s="2"/>
      <c r="BF1427" s="2"/>
    </row>
    <row r="1428" spans="3:58" x14ac:dyDescent="0.25">
      <c r="C1428" s="2"/>
      <c r="D1428" s="2"/>
      <c r="E1428" s="176"/>
      <c r="F1428" s="176"/>
      <c r="G1428" s="2"/>
      <c r="H1428" s="176"/>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2"/>
      <c r="AP1428" s="2"/>
      <c r="AQ1428" s="2"/>
      <c r="AR1428" s="2"/>
      <c r="AS1428" s="2"/>
      <c r="AT1428" s="2"/>
      <c r="AU1428" s="2"/>
      <c r="AV1428" s="2"/>
      <c r="AW1428" s="2"/>
      <c r="AX1428" s="2"/>
      <c r="AY1428" s="2"/>
      <c r="AZ1428" s="2"/>
      <c r="BA1428" s="2"/>
      <c r="BB1428" s="2"/>
      <c r="BC1428" s="2"/>
      <c r="BD1428" s="2"/>
      <c r="BE1428" s="2"/>
      <c r="BF1428" s="2"/>
    </row>
    <row r="1429" spans="3:58" x14ac:dyDescent="0.25">
      <c r="C1429" s="2"/>
      <c r="D1429" s="2"/>
      <c r="E1429" s="176"/>
      <c r="F1429" s="176"/>
      <c r="G1429" s="2"/>
      <c r="H1429" s="176"/>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c r="AQ1429" s="2"/>
      <c r="AR1429" s="2"/>
      <c r="AS1429" s="2"/>
      <c r="AT1429" s="2"/>
      <c r="AU1429" s="2"/>
      <c r="AV1429" s="2"/>
      <c r="AW1429" s="2"/>
      <c r="AX1429" s="2"/>
      <c r="AY1429" s="2"/>
      <c r="AZ1429" s="2"/>
      <c r="BA1429" s="2"/>
      <c r="BB1429" s="2"/>
      <c r="BC1429" s="2"/>
      <c r="BD1429" s="2"/>
      <c r="BE1429" s="2"/>
      <c r="BF1429" s="2"/>
    </row>
    <row r="1430" spans="3:58" x14ac:dyDescent="0.25">
      <c r="C1430" s="2"/>
      <c r="D1430" s="2"/>
      <c r="E1430" s="176"/>
      <c r="F1430" s="176"/>
      <c r="G1430" s="2"/>
      <c r="H1430" s="176"/>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c r="AW1430" s="2"/>
      <c r="AX1430" s="2"/>
      <c r="AY1430" s="2"/>
      <c r="AZ1430" s="2"/>
      <c r="BA1430" s="2"/>
      <c r="BB1430" s="2"/>
      <c r="BC1430" s="2"/>
      <c r="BD1430" s="2"/>
      <c r="BE1430" s="2"/>
      <c r="BF1430" s="2"/>
    </row>
    <row r="1431" spans="3:58" x14ac:dyDescent="0.25">
      <c r="C1431" s="2"/>
      <c r="D1431" s="2"/>
      <c r="E1431" s="176"/>
      <c r="F1431" s="176"/>
      <c r="G1431" s="2"/>
      <c r="H1431" s="176"/>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c r="AQ1431" s="2"/>
      <c r="AR1431" s="2"/>
      <c r="AS1431" s="2"/>
      <c r="AT1431" s="2"/>
      <c r="AU1431" s="2"/>
      <c r="AV1431" s="2"/>
      <c r="AW1431" s="2"/>
      <c r="AX1431" s="2"/>
      <c r="AY1431" s="2"/>
      <c r="AZ1431" s="2"/>
      <c r="BA1431" s="2"/>
      <c r="BB1431" s="2"/>
      <c r="BC1431" s="2"/>
      <c r="BD1431" s="2"/>
      <c r="BE1431" s="2"/>
      <c r="BF1431" s="2"/>
    </row>
    <row r="1432" spans="3:58" x14ac:dyDescent="0.25">
      <c r="C1432" s="2"/>
      <c r="D1432" s="2"/>
      <c r="E1432" s="176"/>
      <c r="F1432" s="176"/>
      <c r="G1432" s="2"/>
      <c r="H1432" s="176"/>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c r="AQ1432" s="2"/>
      <c r="AR1432" s="2"/>
      <c r="AS1432" s="2"/>
      <c r="AT1432" s="2"/>
      <c r="AU1432" s="2"/>
      <c r="AV1432" s="2"/>
      <c r="AW1432" s="2"/>
      <c r="AX1432" s="2"/>
      <c r="AY1432" s="2"/>
      <c r="AZ1432" s="2"/>
      <c r="BA1432" s="2"/>
      <c r="BB1432" s="2"/>
      <c r="BC1432" s="2"/>
      <c r="BD1432" s="2"/>
      <c r="BE1432" s="2"/>
      <c r="BF1432" s="2"/>
    </row>
    <row r="1433" spans="3:58" x14ac:dyDescent="0.25">
      <c r="C1433" s="2"/>
      <c r="D1433" s="2"/>
      <c r="E1433" s="176"/>
      <c r="F1433" s="176"/>
      <c r="G1433" s="2"/>
      <c r="H1433" s="176"/>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c r="AU1433" s="2"/>
      <c r="AV1433" s="2"/>
      <c r="AW1433" s="2"/>
      <c r="AX1433" s="2"/>
      <c r="AY1433" s="2"/>
      <c r="AZ1433" s="2"/>
      <c r="BA1433" s="2"/>
      <c r="BB1433" s="2"/>
      <c r="BC1433" s="2"/>
      <c r="BD1433" s="2"/>
      <c r="BE1433" s="2"/>
      <c r="BF1433" s="2"/>
    </row>
    <row r="1434" spans="3:58" x14ac:dyDescent="0.25">
      <c r="C1434" s="2"/>
      <c r="D1434" s="2"/>
      <c r="E1434" s="176"/>
      <c r="F1434" s="176"/>
      <c r="G1434" s="2"/>
      <c r="H1434" s="176"/>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c r="AW1434" s="2"/>
      <c r="AX1434" s="2"/>
      <c r="AY1434" s="2"/>
      <c r="AZ1434" s="2"/>
      <c r="BA1434" s="2"/>
      <c r="BB1434" s="2"/>
      <c r="BC1434" s="2"/>
      <c r="BD1434" s="2"/>
      <c r="BE1434" s="2"/>
      <c r="BF1434" s="2"/>
    </row>
    <row r="1435" spans="3:58" x14ac:dyDescent="0.25">
      <c r="C1435" s="2"/>
      <c r="D1435" s="2"/>
      <c r="E1435" s="176"/>
      <c r="F1435" s="176"/>
      <c r="G1435" s="2"/>
      <c r="H1435" s="176"/>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row>
    <row r="1436" spans="3:58" x14ac:dyDescent="0.25">
      <c r="C1436" s="2"/>
      <c r="D1436" s="2"/>
      <c r="E1436" s="176"/>
      <c r="F1436" s="176"/>
      <c r="G1436" s="2"/>
      <c r="H1436" s="176"/>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c r="AW1436" s="2"/>
      <c r="AX1436" s="2"/>
      <c r="AY1436" s="2"/>
      <c r="AZ1436" s="2"/>
      <c r="BA1436" s="2"/>
      <c r="BB1436" s="2"/>
      <c r="BC1436" s="2"/>
      <c r="BD1436" s="2"/>
      <c r="BE1436" s="2"/>
      <c r="BF1436" s="2"/>
    </row>
    <row r="1437" spans="3:58" x14ac:dyDescent="0.25">
      <c r="C1437" s="2"/>
      <c r="D1437" s="2"/>
      <c r="E1437" s="176"/>
      <c r="F1437" s="176"/>
      <c r="G1437" s="2"/>
      <c r="H1437" s="176"/>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c r="AU1437" s="2"/>
      <c r="AV1437" s="2"/>
      <c r="AW1437" s="2"/>
      <c r="AX1437" s="2"/>
      <c r="AY1437" s="2"/>
      <c r="AZ1437" s="2"/>
      <c r="BA1437" s="2"/>
      <c r="BB1437" s="2"/>
      <c r="BC1437" s="2"/>
      <c r="BD1437" s="2"/>
      <c r="BE1437" s="2"/>
      <c r="BF1437" s="2"/>
    </row>
    <row r="1438" spans="3:58" x14ac:dyDescent="0.25">
      <c r="C1438" s="2"/>
      <c r="D1438" s="2"/>
      <c r="E1438" s="176"/>
      <c r="F1438" s="176"/>
      <c r="G1438" s="2"/>
      <c r="H1438" s="176"/>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c r="AU1438" s="2"/>
      <c r="AV1438" s="2"/>
      <c r="AW1438" s="2"/>
      <c r="AX1438" s="2"/>
      <c r="AY1438" s="2"/>
      <c r="AZ1438" s="2"/>
      <c r="BA1438" s="2"/>
      <c r="BB1438" s="2"/>
      <c r="BC1438" s="2"/>
      <c r="BD1438" s="2"/>
      <c r="BE1438" s="2"/>
      <c r="BF1438" s="2"/>
    </row>
    <row r="1439" spans="3:58" x14ac:dyDescent="0.25">
      <c r="C1439" s="2"/>
      <c r="D1439" s="2"/>
      <c r="E1439" s="176"/>
      <c r="F1439" s="176"/>
      <c r="G1439" s="2"/>
      <c r="H1439" s="176"/>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c r="AU1439" s="2"/>
      <c r="AV1439" s="2"/>
      <c r="AW1439" s="2"/>
      <c r="AX1439" s="2"/>
      <c r="AY1439" s="2"/>
      <c r="AZ1439" s="2"/>
      <c r="BA1439" s="2"/>
      <c r="BB1439" s="2"/>
      <c r="BC1439" s="2"/>
      <c r="BD1439" s="2"/>
      <c r="BE1439" s="2"/>
      <c r="BF1439" s="2"/>
    </row>
    <row r="1440" spans="3:58" x14ac:dyDescent="0.25">
      <c r="C1440" s="2"/>
      <c r="D1440" s="2"/>
      <c r="E1440" s="176"/>
      <c r="F1440" s="176"/>
      <c r="G1440" s="2"/>
      <c r="H1440" s="176"/>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c r="AU1440" s="2"/>
      <c r="AV1440" s="2"/>
      <c r="AW1440" s="2"/>
      <c r="AX1440" s="2"/>
      <c r="AY1440" s="2"/>
      <c r="AZ1440" s="2"/>
      <c r="BA1440" s="2"/>
      <c r="BB1440" s="2"/>
      <c r="BC1440" s="2"/>
      <c r="BD1440" s="2"/>
      <c r="BE1440" s="2"/>
      <c r="BF1440" s="2"/>
    </row>
    <row r="1441" spans="3:58" x14ac:dyDescent="0.25">
      <c r="C1441" s="2"/>
      <c r="D1441" s="2"/>
      <c r="E1441" s="176"/>
      <c r="F1441" s="176"/>
      <c r="G1441" s="2"/>
      <c r="H1441" s="176"/>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c r="AU1441" s="2"/>
      <c r="AV1441" s="2"/>
      <c r="AW1441" s="2"/>
      <c r="AX1441" s="2"/>
      <c r="AY1441" s="2"/>
      <c r="AZ1441" s="2"/>
      <c r="BA1441" s="2"/>
      <c r="BB1441" s="2"/>
      <c r="BC1441" s="2"/>
      <c r="BD1441" s="2"/>
      <c r="BE1441" s="2"/>
      <c r="BF1441" s="2"/>
    </row>
    <row r="1442" spans="3:58" x14ac:dyDescent="0.25">
      <c r="C1442" s="2"/>
      <c r="D1442" s="2"/>
      <c r="E1442" s="176"/>
      <c r="F1442" s="176"/>
      <c r="G1442" s="2"/>
      <c r="H1442" s="176"/>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c r="AU1442" s="2"/>
      <c r="AV1442" s="2"/>
      <c r="AW1442" s="2"/>
      <c r="AX1442" s="2"/>
      <c r="AY1442" s="2"/>
      <c r="AZ1442" s="2"/>
      <c r="BA1442" s="2"/>
      <c r="BB1442" s="2"/>
      <c r="BC1442" s="2"/>
      <c r="BD1442" s="2"/>
      <c r="BE1442" s="2"/>
      <c r="BF1442" s="2"/>
    </row>
    <row r="1443" spans="3:58" x14ac:dyDescent="0.25">
      <c r="C1443" s="2"/>
      <c r="D1443" s="2"/>
      <c r="E1443" s="176"/>
      <c r="F1443" s="176"/>
      <c r="G1443" s="2"/>
      <c r="H1443" s="176"/>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c r="AU1443" s="2"/>
      <c r="AV1443" s="2"/>
      <c r="AW1443" s="2"/>
      <c r="AX1443" s="2"/>
      <c r="AY1443" s="2"/>
      <c r="AZ1443" s="2"/>
      <c r="BA1443" s="2"/>
      <c r="BB1443" s="2"/>
      <c r="BC1443" s="2"/>
      <c r="BD1443" s="2"/>
      <c r="BE1443" s="2"/>
      <c r="BF1443" s="2"/>
    </row>
    <row r="1444" spans="3:58" x14ac:dyDescent="0.25">
      <c r="C1444" s="2"/>
      <c r="D1444" s="2"/>
      <c r="E1444" s="176"/>
      <c r="F1444" s="176"/>
      <c r="G1444" s="2"/>
      <c r="H1444" s="176"/>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c r="AW1444" s="2"/>
      <c r="AX1444" s="2"/>
      <c r="AY1444" s="2"/>
      <c r="AZ1444" s="2"/>
      <c r="BA1444" s="2"/>
      <c r="BB1444" s="2"/>
      <c r="BC1444" s="2"/>
      <c r="BD1444" s="2"/>
      <c r="BE1444" s="2"/>
      <c r="BF1444" s="2"/>
    </row>
    <row r="1445" spans="3:58" x14ac:dyDescent="0.25">
      <c r="C1445" s="2"/>
      <c r="D1445" s="2"/>
      <c r="E1445" s="176"/>
      <c r="F1445" s="176"/>
      <c r="G1445" s="2"/>
      <c r="H1445" s="176"/>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c r="AW1445" s="2"/>
      <c r="AX1445" s="2"/>
      <c r="AY1445" s="2"/>
      <c r="AZ1445" s="2"/>
      <c r="BA1445" s="2"/>
      <c r="BB1445" s="2"/>
      <c r="BC1445" s="2"/>
      <c r="BD1445" s="2"/>
      <c r="BE1445" s="2"/>
      <c r="BF1445" s="2"/>
    </row>
    <row r="1446" spans="3:58" x14ac:dyDescent="0.25">
      <c r="C1446" s="2"/>
      <c r="D1446" s="2"/>
      <c r="E1446" s="176"/>
      <c r="F1446" s="176"/>
      <c r="G1446" s="2"/>
      <c r="H1446" s="176"/>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c r="AQ1446" s="2"/>
      <c r="AR1446" s="2"/>
      <c r="AS1446" s="2"/>
      <c r="AT1446" s="2"/>
      <c r="AU1446" s="2"/>
      <c r="AV1446" s="2"/>
      <c r="AW1446" s="2"/>
      <c r="AX1446" s="2"/>
      <c r="AY1446" s="2"/>
      <c r="AZ1446" s="2"/>
      <c r="BA1446" s="2"/>
      <c r="BB1446" s="2"/>
      <c r="BC1446" s="2"/>
      <c r="BD1446" s="2"/>
      <c r="BE1446" s="2"/>
      <c r="BF1446" s="2"/>
    </row>
    <row r="1447" spans="3:58" x14ac:dyDescent="0.25">
      <c r="C1447" s="2"/>
      <c r="D1447" s="2"/>
      <c r="E1447" s="176"/>
      <c r="F1447" s="176"/>
      <c r="G1447" s="2"/>
      <c r="H1447" s="176"/>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c r="AU1447" s="2"/>
      <c r="AV1447" s="2"/>
      <c r="AW1447" s="2"/>
      <c r="AX1447" s="2"/>
      <c r="AY1447" s="2"/>
      <c r="AZ1447" s="2"/>
      <c r="BA1447" s="2"/>
      <c r="BB1447" s="2"/>
      <c r="BC1447" s="2"/>
      <c r="BD1447" s="2"/>
      <c r="BE1447" s="2"/>
      <c r="BF1447" s="2"/>
    </row>
    <row r="1448" spans="3:58" x14ac:dyDescent="0.25">
      <c r="C1448" s="2"/>
      <c r="D1448" s="2"/>
      <c r="E1448" s="176"/>
      <c r="F1448" s="176"/>
      <c r="G1448" s="2"/>
      <c r="H1448" s="176"/>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c r="AU1448" s="2"/>
      <c r="AV1448" s="2"/>
      <c r="AW1448" s="2"/>
      <c r="AX1448" s="2"/>
      <c r="AY1448" s="2"/>
      <c r="AZ1448" s="2"/>
      <c r="BA1448" s="2"/>
      <c r="BB1448" s="2"/>
      <c r="BC1448" s="2"/>
      <c r="BD1448" s="2"/>
      <c r="BE1448" s="2"/>
      <c r="BF1448" s="2"/>
    </row>
    <row r="1449" spans="3:58" x14ac:dyDescent="0.25">
      <c r="C1449" s="2"/>
      <c r="D1449" s="2"/>
      <c r="E1449" s="176"/>
      <c r="F1449" s="176"/>
      <c r="G1449" s="2"/>
      <c r="H1449" s="176"/>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c r="AW1449" s="2"/>
      <c r="AX1449" s="2"/>
      <c r="AY1449" s="2"/>
      <c r="AZ1449" s="2"/>
      <c r="BA1449" s="2"/>
      <c r="BB1449" s="2"/>
      <c r="BC1449" s="2"/>
      <c r="BD1449" s="2"/>
      <c r="BE1449" s="2"/>
      <c r="BF1449" s="2"/>
    </row>
    <row r="1450" spans="3:58" x14ac:dyDescent="0.25">
      <c r="C1450" s="2"/>
      <c r="D1450" s="2"/>
      <c r="E1450" s="176"/>
      <c r="F1450" s="176"/>
      <c r="G1450" s="2"/>
      <c r="H1450" s="176"/>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c r="AW1450" s="2"/>
      <c r="AX1450" s="2"/>
      <c r="AY1450" s="2"/>
      <c r="AZ1450" s="2"/>
      <c r="BA1450" s="2"/>
      <c r="BB1450" s="2"/>
      <c r="BC1450" s="2"/>
      <c r="BD1450" s="2"/>
      <c r="BE1450" s="2"/>
      <c r="BF1450" s="2"/>
    </row>
    <row r="1451" spans="3:58" x14ac:dyDescent="0.25">
      <c r="C1451" s="2"/>
      <c r="D1451" s="2"/>
      <c r="E1451" s="176"/>
      <c r="F1451" s="176"/>
      <c r="G1451" s="2"/>
      <c r="H1451" s="176"/>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c r="AQ1451" s="2"/>
      <c r="AR1451" s="2"/>
      <c r="AS1451" s="2"/>
      <c r="AT1451" s="2"/>
      <c r="AU1451" s="2"/>
      <c r="AV1451" s="2"/>
      <c r="AW1451" s="2"/>
      <c r="AX1451" s="2"/>
      <c r="AY1451" s="2"/>
      <c r="AZ1451" s="2"/>
      <c r="BA1451" s="2"/>
      <c r="BB1451" s="2"/>
      <c r="BC1451" s="2"/>
      <c r="BD1451" s="2"/>
      <c r="BE1451" s="2"/>
      <c r="BF1451" s="2"/>
    </row>
    <row r="1452" spans="3:58" x14ac:dyDescent="0.25">
      <c r="C1452" s="2"/>
      <c r="D1452" s="2"/>
      <c r="E1452" s="176"/>
      <c r="F1452" s="176"/>
      <c r="G1452" s="2"/>
      <c r="H1452" s="176"/>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c r="AU1452" s="2"/>
      <c r="AV1452" s="2"/>
      <c r="AW1452" s="2"/>
      <c r="AX1452" s="2"/>
      <c r="AY1452" s="2"/>
      <c r="AZ1452" s="2"/>
      <c r="BA1452" s="2"/>
      <c r="BB1452" s="2"/>
      <c r="BC1452" s="2"/>
      <c r="BD1452" s="2"/>
      <c r="BE1452" s="2"/>
      <c r="BF1452" s="2"/>
    </row>
    <row r="1453" spans="3:58" x14ac:dyDescent="0.25">
      <c r="C1453" s="2"/>
      <c r="D1453" s="2"/>
      <c r="E1453" s="176"/>
      <c r="F1453" s="176"/>
      <c r="G1453" s="2"/>
      <c r="H1453" s="176"/>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c r="AW1453" s="2"/>
      <c r="AX1453" s="2"/>
      <c r="AY1453" s="2"/>
      <c r="AZ1453" s="2"/>
      <c r="BA1453" s="2"/>
      <c r="BB1453" s="2"/>
      <c r="BC1453" s="2"/>
      <c r="BD1453" s="2"/>
      <c r="BE1453" s="2"/>
      <c r="BF1453" s="2"/>
    </row>
    <row r="1454" spans="3:58" x14ac:dyDescent="0.25">
      <c r="C1454" s="2"/>
      <c r="D1454" s="2"/>
      <c r="E1454" s="176"/>
      <c r="F1454" s="176"/>
      <c r="G1454" s="2"/>
      <c r="H1454" s="176"/>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c r="AW1454" s="2"/>
      <c r="AX1454" s="2"/>
      <c r="AY1454" s="2"/>
      <c r="AZ1454" s="2"/>
      <c r="BA1454" s="2"/>
      <c r="BB1454" s="2"/>
      <c r="BC1454" s="2"/>
      <c r="BD1454" s="2"/>
      <c r="BE1454" s="2"/>
      <c r="BF1454" s="2"/>
    </row>
    <row r="1455" spans="3:58" x14ac:dyDescent="0.25">
      <c r="C1455" s="2"/>
      <c r="D1455" s="2"/>
      <c r="E1455" s="176"/>
      <c r="F1455" s="176"/>
      <c r="G1455" s="2"/>
      <c r="H1455" s="176"/>
      <c r="Q1455" s="2"/>
      <c r="R1455" s="2"/>
      <c r="S1455" s="2"/>
      <c r="T1455" s="2"/>
      <c r="U1455" s="2"/>
      <c r="V1455" s="2"/>
      <c r="W1455" s="2"/>
      <c r="X1455" s="2"/>
      <c r="Y1455" s="2"/>
      <c r="Z1455" s="2"/>
      <c r="AA1455" s="2"/>
      <c r="AB1455" s="2"/>
      <c r="AC1455" s="2"/>
      <c r="AD1455" s="2"/>
      <c r="AE1455" s="2"/>
      <c r="AF1455" s="2"/>
      <c r="AG1455" s="2"/>
      <c r="AH1455" s="2"/>
      <c r="AI1455" s="2"/>
      <c r="AJ1455" s="2"/>
      <c r="AK1455" s="2"/>
      <c r="AL1455" s="2"/>
      <c r="AM1455" s="2"/>
      <c r="AN1455" s="2"/>
      <c r="AO1455" s="2"/>
      <c r="AP1455" s="2"/>
      <c r="AQ1455" s="2"/>
      <c r="AR1455" s="2"/>
      <c r="AS1455" s="2"/>
      <c r="AT1455" s="2"/>
      <c r="AU1455" s="2"/>
      <c r="AV1455" s="2"/>
      <c r="AW1455" s="2"/>
      <c r="AX1455" s="2"/>
      <c r="AY1455" s="2"/>
      <c r="AZ1455" s="2"/>
      <c r="BA1455" s="2"/>
      <c r="BB1455" s="2"/>
      <c r="BC1455" s="2"/>
      <c r="BD1455" s="2"/>
      <c r="BE1455" s="2"/>
      <c r="BF1455" s="2"/>
    </row>
    <row r="1456" spans="3:58" x14ac:dyDescent="0.25">
      <c r="C1456" s="2"/>
      <c r="D1456" s="2"/>
      <c r="E1456" s="176"/>
      <c r="F1456" s="176"/>
      <c r="G1456" s="2"/>
      <c r="H1456" s="176"/>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c r="AQ1456" s="2"/>
      <c r="AR1456" s="2"/>
      <c r="AS1456" s="2"/>
      <c r="AT1456" s="2"/>
      <c r="AU1456" s="2"/>
      <c r="AV1456" s="2"/>
      <c r="AW1456" s="2"/>
      <c r="AX1456" s="2"/>
      <c r="AY1456" s="2"/>
      <c r="AZ1456" s="2"/>
      <c r="BA1456" s="2"/>
      <c r="BB1456" s="2"/>
      <c r="BC1456" s="2"/>
      <c r="BD1456" s="2"/>
      <c r="BE1456" s="2"/>
      <c r="BF1456" s="2"/>
    </row>
    <row r="1457" spans="3:58" x14ac:dyDescent="0.25">
      <c r="C1457" s="2"/>
      <c r="D1457" s="2"/>
      <c r="E1457" s="176"/>
      <c r="F1457" s="176"/>
      <c r="G1457" s="2"/>
      <c r="H1457" s="176"/>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c r="AU1457" s="2"/>
      <c r="AV1457" s="2"/>
      <c r="AW1457" s="2"/>
      <c r="AX1457" s="2"/>
      <c r="AY1457" s="2"/>
      <c r="AZ1457" s="2"/>
      <c r="BA1457" s="2"/>
      <c r="BB1457" s="2"/>
      <c r="BC1457" s="2"/>
      <c r="BD1457" s="2"/>
      <c r="BE1457" s="2"/>
      <c r="BF1457" s="2"/>
    </row>
    <row r="1458" spans="3:58" x14ac:dyDescent="0.25">
      <c r="C1458" s="2"/>
      <c r="D1458" s="2"/>
      <c r="E1458" s="176"/>
      <c r="F1458" s="176"/>
      <c r="G1458" s="2"/>
      <c r="H1458" s="176"/>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c r="AQ1458" s="2"/>
      <c r="AR1458" s="2"/>
      <c r="AS1458" s="2"/>
      <c r="AT1458" s="2"/>
      <c r="AU1458" s="2"/>
      <c r="AV1458" s="2"/>
      <c r="AW1458" s="2"/>
      <c r="AX1458" s="2"/>
      <c r="AY1458" s="2"/>
      <c r="AZ1458" s="2"/>
      <c r="BA1458" s="2"/>
      <c r="BB1458" s="2"/>
      <c r="BC1458" s="2"/>
      <c r="BD1458" s="2"/>
      <c r="BE1458" s="2"/>
      <c r="BF1458" s="2"/>
    </row>
    <row r="1459" spans="3:58" x14ac:dyDescent="0.25">
      <c r="C1459" s="2"/>
      <c r="D1459" s="2"/>
      <c r="E1459" s="176"/>
      <c r="F1459" s="176"/>
      <c r="G1459" s="2"/>
      <c r="H1459" s="176"/>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c r="AW1459" s="2"/>
      <c r="AX1459" s="2"/>
      <c r="AY1459" s="2"/>
      <c r="AZ1459" s="2"/>
      <c r="BA1459" s="2"/>
      <c r="BB1459" s="2"/>
      <c r="BC1459" s="2"/>
      <c r="BD1459" s="2"/>
      <c r="BE1459" s="2"/>
      <c r="BF1459" s="2"/>
    </row>
    <row r="1460" spans="3:58" x14ac:dyDescent="0.25">
      <c r="C1460" s="2"/>
      <c r="D1460" s="2"/>
      <c r="E1460" s="176"/>
      <c r="F1460" s="176"/>
      <c r="G1460" s="2"/>
      <c r="H1460" s="176"/>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c r="AW1460" s="2"/>
      <c r="AX1460" s="2"/>
      <c r="AY1460" s="2"/>
      <c r="AZ1460" s="2"/>
      <c r="BA1460" s="2"/>
      <c r="BB1460" s="2"/>
      <c r="BC1460" s="2"/>
      <c r="BD1460" s="2"/>
      <c r="BE1460" s="2"/>
      <c r="BF1460" s="2"/>
    </row>
    <row r="1461" spans="3:58" x14ac:dyDescent="0.25">
      <c r="C1461" s="2"/>
      <c r="D1461" s="2"/>
      <c r="E1461" s="176"/>
      <c r="F1461" s="176"/>
      <c r="G1461" s="2"/>
      <c r="H1461" s="176"/>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c r="AW1461" s="2"/>
      <c r="AX1461" s="2"/>
      <c r="AY1461" s="2"/>
      <c r="AZ1461" s="2"/>
      <c r="BA1461" s="2"/>
      <c r="BB1461" s="2"/>
      <c r="BC1461" s="2"/>
      <c r="BD1461" s="2"/>
      <c r="BE1461" s="2"/>
      <c r="BF1461" s="2"/>
    </row>
    <row r="1462" spans="3:58" x14ac:dyDescent="0.25">
      <c r="C1462" s="2"/>
      <c r="D1462" s="2"/>
      <c r="E1462" s="176"/>
      <c r="F1462" s="176"/>
      <c r="G1462" s="2"/>
      <c r="H1462" s="176"/>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c r="AQ1462" s="2"/>
      <c r="AR1462" s="2"/>
      <c r="AS1462" s="2"/>
      <c r="AT1462" s="2"/>
      <c r="AU1462" s="2"/>
      <c r="AV1462" s="2"/>
      <c r="AW1462" s="2"/>
      <c r="AX1462" s="2"/>
      <c r="AY1462" s="2"/>
      <c r="AZ1462" s="2"/>
      <c r="BA1462" s="2"/>
      <c r="BB1462" s="2"/>
      <c r="BC1462" s="2"/>
      <c r="BD1462" s="2"/>
      <c r="BE1462" s="2"/>
      <c r="BF1462" s="2"/>
    </row>
    <row r="1463" spans="3:58" x14ac:dyDescent="0.25">
      <c r="C1463" s="2"/>
      <c r="D1463" s="2"/>
      <c r="E1463" s="176"/>
      <c r="F1463" s="176"/>
      <c r="G1463" s="2"/>
      <c r="H1463" s="176"/>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c r="AU1463" s="2"/>
      <c r="AV1463" s="2"/>
      <c r="AW1463" s="2"/>
      <c r="AX1463" s="2"/>
      <c r="AY1463" s="2"/>
      <c r="AZ1463" s="2"/>
      <c r="BA1463" s="2"/>
      <c r="BB1463" s="2"/>
      <c r="BC1463" s="2"/>
      <c r="BD1463" s="2"/>
      <c r="BE1463" s="2"/>
      <c r="BF1463" s="2"/>
    </row>
    <row r="1464" spans="3:58" x14ac:dyDescent="0.25">
      <c r="C1464" s="2"/>
      <c r="D1464" s="2"/>
      <c r="E1464" s="176"/>
      <c r="F1464" s="176"/>
      <c r="G1464" s="2"/>
      <c r="H1464" s="176"/>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c r="AU1464" s="2"/>
      <c r="AV1464" s="2"/>
      <c r="AW1464" s="2"/>
      <c r="AX1464" s="2"/>
      <c r="AY1464" s="2"/>
      <c r="AZ1464" s="2"/>
      <c r="BA1464" s="2"/>
      <c r="BB1464" s="2"/>
      <c r="BC1464" s="2"/>
      <c r="BD1464" s="2"/>
      <c r="BE1464" s="2"/>
      <c r="BF1464" s="2"/>
    </row>
    <row r="1465" spans="3:58" x14ac:dyDescent="0.25">
      <c r="C1465" s="2"/>
      <c r="D1465" s="2"/>
      <c r="E1465" s="176"/>
      <c r="F1465" s="176"/>
      <c r="G1465" s="2"/>
      <c r="H1465" s="176"/>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c r="AQ1465" s="2"/>
      <c r="AR1465" s="2"/>
      <c r="AS1465" s="2"/>
      <c r="AT1465" s="2"/>
      <c r="AU1465" s="2"/>
      <c r="AV1465" s="2"/>
      <c r="AW1465" s="2"/>
      <c r="AX1465" s="2"/>
      <c r="AY1465" s="2"/>
      <c r="AZ1465" s="2"/>
      <c r="BA1465" s="2"/>
      <c r="BB1465" s="2"/>
      <c r="BC1465" s="2"/>
      <c r="BD1465" s="2"/>
      <c r="BE1465" s="2"/>
      <c r="BF1465" s="2"/>
    </row>
    <row r="1466" spans="3:58" x14ac:dyDescent="0.25">
      <c r="C1466" s="2"/>
      <c r="D1466" s="2"/>
      <c r="E1466" s="176"/>
      <c r="F1466" s="176"/>
      <c r="G1466" s="2"/>
      <c r="H1466" s="176"/>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c r="AQ1466" s="2"/>
      <c r="AR1466" s="2"/>
      <c r="AS1466" s="2"/>
      <c r="AT1466" s="2"/>
      <c r="AU1466" s="2"/>
      <c r="AV1466" s="2"/>
      <c r="AW1466" s="2"/>
      <c r="AX1466" s="2"/>
      <c r="AY1466" s="2"/>
      <c r="AZ1466" s="2"/>
      <c r="BA1466" s="2"/>
      <c r="BB1466" s="2"/>
      <c r="BC1466" s="2"/>
      <c r="BD1466" s="2"/>
      <c r="BE1466" s="2"/>
      <c r="BF1466" s="2"/>
    </row>
    <row r="1467" spans="3:58" x14ac:dyDescent="0.25">
      <c r="C1467" s="2"/>
      <c r="D1467" s="2"/>
      <c r="E1467" s="176"/>
      <c r="F1467" s="176"/>
      <c r="G1467" s="2"/>
      <c r="H1467" s="176"/>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c r="AQ1467" s="2"/>
      <c r="AR1467" s="2"/>
      <c r="AS1467" s="2"/>
      <c r="AT1467" s="2"/>
      <c r="AU1467" s="2"/>
      <c r="AV1467" s="2"/>
      <c r="AW1467" s="2"/>
      <c r="AX1467" s="2"/>
      <c r="AY1467" s="2"/>
      <c r="AZ1467" s="2"/>
      <c r="BA1467" s="2"/>
      <c r="BB1467" s="2"/>
      <c r="BC1467" s="2"/>
      <c r="BD1467" s="2"/>
      <c r="BE1467" s="2"/>
      <c r="BF1467" s="2"/>
    </row>
    <row r="1468" spans="3:58" x14ac:dyDescent="0.25">
      <c r="C1468" s="2"/>
      <c r="D1468" s="2"/>
      <c r="E1468" s="176"/>
      <c r="F1468" s="176"/>
      <c r="G1468" s="2"/>
      <c r="H1468" s="176"/>
      <c r="Q1468" s="2"/>
      <c r="R1468" s="2"/>
      <c r="S1468" s="2"/>
      <c r="T1468" s="2"/>
      <c r="U1468" s="2"/>
      <c r="V1468" s="2"/>
      <c r="W1468" s="2"/>
      <c r="X1468" s="2"/>
      <c r="Y1468" s="2"/>
      <c r="Z1468" s="2"/>
      <c r="AA1468" s="2"/>
      <c r="AB1468" s="2"/>
      <c r="AC1468" s="2"/>
      <c r="AD1468" s="2"/>
      <c r="AE1468" s="2"/>
      <c r="AF1468" s="2"/>
      <c r="AG1468" s="2"/>
      <c r="AH1468" s="2"/>
      <c r="AI1468" s="2"/>
      <c r="AJ1468" s="2"/>
      <c r="AK1468" s="2"/>
      <c r="AL1468" s="2"/>
      <c r="AM1468" s="2"/>
      <c r="AN1468" s="2"/>
      <c r="AO1468" s="2"/>
      <c r="AP1468" s="2"/>
      <c r="AQ1468" s="2"/>
      <c r="AR1468" s="2"/>
      <c r="AS1468" s="2"/>
      <c r="AT1468" s="2"/>
      <c r="AU1468" s="2"/>
      <c r="AV1468" s="2"/>
      <c r="AW1468" s="2"/>
      <c r="AX1468" s="2"/>
      <c r="AY1468" s="2"/>
      <c r="AZ1468" s="2"/>
      <c r="BA1468" s="2"/>
      <c r="BB1468" s="2"/>
      <c r="BC1468" s="2"/>
      <c r="BD1468" s="2"/>
      <c r="BE1468" s="2"/>
      <c r="BF1468" s="2"/>
    </row>
    <row r="1469" spans="3:58" x14ac:dyDescent="0.25">
      <c r="C1469" s="2"/>
      <c r="D1469" s="2"/>
      <c r="E1469" s="176"/>
      <c r="F1469" s="176"/>
      <c r="G1469" s="2"/>
      <c r="H1469" s="176"/>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c r="AW1469" s="2"/>
      <c r="AX1469" s="2"/>
      <c r="AY1469" s="2"/>
      <c r="AZ1469" s="2"/>
      <c r="BA1469" s="2"/>
      <c r="BB1469" s="2"/>
      <c r="BC1469" s="2"/>
      <c r="BD1469" s="2"/>
      <c r="BE1469" s="2"/>
      <c r="BF1469" s="2"/>
    </row>
    <row r="1470" spans="3:58" x14ac:dyDescent="0.25">
      <c r="C1470" s="2"/>
      <c r="D1470" s="2"/>
      <c r="E1470" s="176"/>
      <c r="F1470" s="176"/>
      <c r="G1470" s="2"/>
      <c r="H1470" s="176"/>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c r="AQ1470" s="2"/>
      <c r="AR1470" s="2"/>
      <c r="AS1470" s="2"/>
      <c r="AT1470" s="2"/>
      <c r="AU1470" s="2"/>
      <c r="AV1470" s="2"/>
      <c r="AW1470" s="2"/>
      <c r="AX1470" s="2"/>
      <c r="AY1470" s="2"/>
      <c r="AZ1470" s="2"/>
      <c r="BA1470" s="2"/>
      <c r="BB1470" s="2"/>
      <c r="BC1470" s="2"/>
      <c r="BD1470" s="2"/>
      <c r="BE1470" s="2"/>
      <c r="BF1470" s="2"/>
    </row>
    <row r="1471" spans="3:58" x14ac:dyDescent="0.25">
      <c r="C1471" s="2"/>
      <c r="D1471" s="2"/>
      <c r="E1471" s="176"/>
      <c r="F1471" s="176"/>
      <c r="G1471" s="2"/>
      <c r="H1471" s="176"/>
      <c r="Q1471" s="2"/>
      <c r="R1471" s="2"/>
      <c r="S1471" s="2"/>
      <c r="T1471" s="2"/>
      <c r="U1471" s="2"/>
      <c r="V1471" s="2"/>
      <c r="W1471" s="2"/>
      <c r="X1471" s="2"/>
      <c r="Y1471" s="2"/>
      <c r="Z1471" s="2"/>
      <c r="AA1471" s="2"/>
      <c r="AB1471" s="2"/>
      <c r="AC1471" s="2"/>
      <c r="AD1471" s="2"/>
      <c r="AE1471" s="2"/>
      <c r="AF1471" s="2"/>
      <c r="AG1471" s="2"/>
      <c r="AH1471" s="2"/>
      <c r="AI1471" s="2"/>
      <c r="AJ1471" s="2"/>
      <c r="AK1471" s="2"/>
      <c r="AL1471" s="2"/>
      <c r="AM1471" s="2"/>
      <c r="AN1471" s="2"/>
      <c r="AO1471" s="2"/>
      <c r="AP1471" s="2"/>
      <c r="AQ1471" s="2"/>
      <c r="AR1471" s="2"/>
      <c r="AS1471" s="2"/>
      <c r="AT1471" s="2"/>
      <c r="AU1471" s="2"/>
      <c r="AV1471" s="2"/>
      <c r="AW1471" s="2"/>
      <c r="AX1471" s="2"/>
      <c r="AY1471" s="2"/>
      <c r="AZ1471" s="2"/>
      <c r="BA1471" s="2"/>
      <c r="BB1471" s="2"/>
      <c r="BC1471" s="2"/>
      <c r="BD1471" s="2"/>
      <c r="BE1471" s="2"/>
      <c r="BF1471" s="2"/>
    </row>
    <row r="1472" spans="3:58" x14ac:dyDescent="0.25">
      <c r="C1472" s="2"/>
      <c r="D1472" s="2"/>
      <c r="E1472" s="176"/>
      <c r="F1472" s="176"/>
      <c r="G1472" s="2"/>
      <c r="H1472" s="176"/>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c r="AU1472" s="2"/>
      <c r="AV1472" s="2"/>
      <c r="AW1472" s="2"/>
      <c r="AX1472" s="2"/>
      <c r="AY1472" s="2"/>
      <c r="AZ1472" s="2"/>
      <c r="BA1472" s="2"/>
      <c r="BB1472" s="2"/>
      <c r="BC1472" s="2"/>
      <c r="BD1472" s="2"/>
      <c r="BE1472" s="2"/>
      <c r="BF1472" s="2"/>
    </row>
    <row r="1473" spans="3:58" x14ac:dyDescent="0.25">
      <c r="C1473" s="2"/>
      <c r="D1473" s="2"/>
      <c r="E1473" s="176"/>
      <c r="F1473" s="176"/>
      <c r="G1473" s="2"/>
      <c r="H1473" s="176"/>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c r="AW1473" s="2"/>
      <c r="AX1473" s="2"/>
      <c r="AY1473" s="2"/>
      <c r="AZ1473" s="2"/>
      <c r="BA1473" s="2"/>
      <c r="BB1473" s="2"/>
      <c r="BC1473" s="2"/>
      <c r="BD1473" s="2"/>
      <c r="BE1473" s="2"/>
      <c r="BF1473" s="2"/>
    </row>
    <row r="1474" spans="3:58" x14ac:dyDescent="0.25">
      <c r="C1474" s="2"/>
      <c r="D1474" s="2"/>
      <c r="E1474" s="176"/>
      <c r="F1474" s="176"/>
      <c r="G1474" s="2"/>
      <c r="H1474" s="176"/>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c r="AW1474" s="2"/>
      <c r="AX1474" s="2"/>
      <c r="AY1474" s="2"/>
      <c r="AZ1474" s="2"/>
      <c r="BA1474" s="2"/>
      <c r="BB1474" s="2"/>
      <c r="BC1474" s="2"/>
      <c r="BD1474" s="2"/>
      <c r="BE1474" s="2"/>
      <c r="BF1474" s="2"/>
    </row>
    <row r="1475" spans="3:58" x14ac:dyDescent="0.25">
      <c r="C1475" s="2"/>
      <c r="D1475" s="2"/>
      <c r="E1475" s="176"/>
      <c r="F1475" s="176"/>
      <c r="G1475" s="2"/>
      <c r="H1475" s="176"/>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c r="AW1475" s="2"/>
      <c r="AX1475" s="2"/>
      <c r="AY1475" s="2"/>
      <c r="AZ1475" s="2"/>
      <c r="BA1475" s="2"/>
      <c r="BB1475" s="2"/>
      <c r="BC1475" s="2"/>
      <c r="BD1475" s="2"/>
      <c r="BE1475" s="2"/>
      <c r="BF1475" s="2"/>
    </row>
    <row r="1476" spans="3:58" x14ac:dyDescent="0.25">
      <c r="C1476" s="2"/>
      <c r="D1476" s="2"/>
      <c r="E1476" s="176"/>
      <c r="F1476" s="176"/>
      <c r="G1476" s="2"/>
      <c r="H1476" s="176"/>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c r="AU1476" s="2"/>
      <c r="AV1476" s="2"/>
      <c r="AW1476" s="2"/>
      <c r="AX1476" s="2"/>
      <c r="AY1476" s="2"/>
      <c r="AZ1476" s="2"/>
      <c r="BA1476" s="2"/>
      <c r="BB1476" s="2"/>
      <c r="BC1476" s="2"/>
      <c r="BD1476" s="2"/>
      <c r="BE1476" s="2"/>
      <c r="BF1476" s="2"/>
    </row>
    <row r="1477" spans="3:58" x14ac:dyDescent="0.25">
      <c r="C1477" s="2"/>
      <c r="D1477" s="2"/>
      <c r="E1477" s="176"/>
      <c r="F1477" s="176"/>
      <c r="G1477" s="2"/>
      <c r="H1477" s="176"/>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c r="AQ1477" s="2"/>
      <c r="AR1477" s="2"/>
      <c r="AS1477" s="2"/>
      <c r="AT1477" s="2"/>
      <c r="AU1477" s="2"/>
      <c r="AV1477" s="2"/>
      <c r="AW1477" s="2"/>
      <c r="AX1477" s="2"/>
      <c r="AY1477" s="2"/>
      <c r="AZ1477" s="2"/>
      <c r="BA1477" s="2"/>
      <c r="BB1477" s="2"/>
      <c r="BC1477" s="2"/>
      <c r="BD1477" s="2"/>
      <c r="BE1477" s="2"/>
      <c r="BF1477" s="2"/>
    </row>
    <row r="1478" spans="3:58" x14ac:dyDescent="0.25">
      <c r="C1478" s="2"/>
      <c r="D1478" s="2"/>
      <c r="E1478" s="176"/>
      <c r="F1478" s="176"/>
      <c r="G1478" s="2"/>
      <c r="H1478" s="176"/>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c r="AU1478" s="2"/>
      <c r="AV1478" s="2"/>
      <c r="AW1478" s="2"/>
      <c r="AX1478" s="2"/>
      <c r="AY1478" s="2"/>
      <c r="AZ1478" s="2"/>
      <c r="BA1478" s="2"/>
      <c r="BB1478" s="2"/>
      <c r="BC1478" s="2"/>
      <c r="BD1478" s="2"/>
      <c r="BE1478" s="2"/>
      <c r="BF1478" s="2"/>
    </row>
    <row r="1479" spans="3:58" x14ac:dyDescent="0.25">
      <c r="C1479" s="2"/>
      <c r="D1479" s="2"/>
      <c r="E1479" s="176"/>
      <c r="F1479" s="176"/>
      <c r="G1479" s="2"/>
      <c r="H1479" s="176"/>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c r="AQ1479" s="2"/>
      <c r="AR1479" s="2"/>
      <c r="AS1479" s="2"/>
      <c r="AT1479" s="2"/>
      <c r="AU1479" s="2"/>
      <c r="AV1479" s="2"/>
      <c r="AW1479" s="2"/>
      <c r="AX1479" s="2"/>
      <c r="AY1479" s="2"/>
      <c r="AZ1479" s="2"/>
      <c r="BA1479" s="2"/>
      <c r="BB1479" s="2"/>
      <c r="BC1479" s="2"/>
      <c r="BD1479" s="2"/>
      <c r="BE1479" s="2"/>
      <c r="BF1479" s="2"/>
    </row>
    <row r="1480" spans="3:58" x14ac:dyDescent="0.25">
      <c r="C1480" s="2"/>
      <c r="D1480" s="2"/>
      <c r="E1480" s="176"/>
      <c r="F1480" s="176"/>
      <c r="G1480" s="2"/>
      <c r="H1480" s="176"/>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c r="AQ1480" s="2"/>
      <c r="AR1480" s="2"/>
      <c r="AS1480" s="2"/>
      <c r="AT1480" s="2"/>
      <c r="AU1480" s="2"/>
      <c r="AV1480" s="2"/>
      <c r="AW1480" s="2"/>
      <c r="AX1480" s="2"/>
      <c r="AY1480" s="2"/>
      <c r="AZ1480" s="2"/>
      <c r="BA1480" s="2"/>
      <c r="BB1480" s="2"/>
      <c r="BC1480" s="2"/>
      <c r="BD1480" s="2"/>
      <c r="BE1480" s="2"/>
      <c r="BF1480" s="2"/>
    </row>
    <row r="1481" spans="3:58" x14ac:dyDescent="0.25">
      <c r="C1481" s="2"/>
      <c r="D1481" s="2"/>
      <c r="E1481" s="176"/>
      <c r="F1481" s="176"/>
      <c r="G1481" s="2"/>
      <c r="H1481" s="176"/>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c r="AU1481" s="2"/>
      <c r="AV1481" s="2"/>
      <c r="AW1481" s="2"/>
      <c r="AX1481" s="2"/>
      <c r="AY1481" s="2"/>
      <c r="AZ1481" s="2"/>
      <c r="BA1481" s="2"/>
      <c r="BB1481" s="2"/>
      <c r="BC1481" s="2"/>
      <c r="BD1481" s="2"/>
      <c r="BE1481" s="2"/>
      <c r="BF1481" s="2"/>
    </row>
    <row r="1482" spans="3:58" x14ac:dyDescent="0.25">
      <c r="C1482" s="2"/>
      <c r="D1482" s="2"/>
      <c r="E1482" s="176"/>
      <c r="F1482" s="176"/>
      <c r="G1482" s="2"/>
      <c r="H1482" s="176"/>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c r="AW1482" s="2"/>
      <c r="AX1482" s="2"/>
      <c r="AY1482" s="2"/>
      <c r="AZ1482" s="2"/>
      <c r="BA1482" s="2"/>
      <c r="BB1482" s="2"/>
      <c r="BC1482" s="2"/>
      <c r="BD1482" s="2"/>
      <c r="BE1482" s="2"/>
      <c r="BF1482" s="2"/>
    </row>
    <row r="1483" spans="3:58" x14ac:dyDescent="0.25">
      <c r="C1483" s="2"/>
      <c r="D1483" s="2"/>
      <c r="E1483" s="176"/>
      <c r="F1483" s="176"/>
      <c r="G1483" s="2"/>
      <c r="H1483" s="176"/>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c r="AU1483" s="2"/>
      <c r="AV1483" s="2"/>
      <c r="AW1483" s="2"/>
      <c r="AX1483" s="2"/>
      <c r="AY1483" s="2"/>
      <c r="AZ1483" s="2"/>
      <c r="BA1483" s="2"/>
      <c r="BB1483" s="2"/>
      <c r="BC1483" s="2"/>
      <c r="BD1483" s="2"/>
      <c r="BE1483" s="2"/>
      <c r="BF1483" s="2"/>
    </row>
    <row r="1484" spans="3:58" x14ac:dyDescent="0.25">
      <c r="C1484" s="2"/>
      <c r="D1484" s="2"/>
      <c r="E1484" s="176"/>
      <c r="F1484" s="176"/>
      <c r="G1484" s="2"/>
      <c r="H1484" s="176"/>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c r="AQ1484" s="2"/>
      <c r="AR1484" s="2"/>
      <c r="AS1484" s="2"/>
      <c r="AT1484" s="2"/>
      <c r="AU1484" s="2"/>
      <c r="AV1484" s="2"/>
      <c r="AW1484" s="2"/>
      <c r="AX1484" s="2"/>
      <c r="AY1484" s="2"/>
      <c r="AZ1484" s="2"/>
      <c r="BA1484" s="2"/>
      <c r="BB1484" s="2"/>
      <c r="BC1484" s="2"/>
      <c r="BD1484" s="2"/>
      <c r="BE1484" s="2"/>
      <c r="BF1484" s="2"/>
    </row>
    <row r="1485" spans="3:58" x14ac:dyDescent="0.25">
      <c r="C1485" s="2"/>
      <c r="D1485" s="2"/>
      <c r="E1485" s="176"/>
      <c r="F1485" s="176"/>
      <c r="G1485" s="2"/>
      <c r="H1485" s="176"/>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c r="AQ1485" s="2"/>
      <c r="AR1485" s="2"/>
      <c r="AS1485" s="2"/>
      <c r="AT1485" s="2"/>
      <c r="AU1485" s="2"/>
      <c r="AV1485" s="2"/>
      <c r="AW1485" s="2"/>
      <c r="AX1485" s="2"/>
      <c r="AY1485" s="2"/>
      <c r="AZ1485" s="2"/>
      <c r="BA1485" s="2"/>
      <c r="BB1485" s="2"/>
      <c r="BC1485" s="2"/>
      <c r="BD1485" s="2"/>
      <c r="BE1485" s="2"/>
      <c r="BF1485" s="2"/>
    </row>
    <row r="1486" spans="3:58" x14ac:dyDescent="0.25">
      <c r="C1486" s="2"/>
      <c r="D1486" s="2"/>
      <c r="E1486" s="176"/>
      <c r="F1486" s="176"/>
      <c r="G1486" s="2"/>
      <c r="H1486" s="176"/>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c r="AQ1486" s="2"/>
      <c r="AR1486" s="2"/>
      <c r="AS1486" s="2"/>
      <c r="AT1486" s="2"/>
      <c r="AU1486" s="2"/>
      <c r="AV1486" s="2"/>
      <c r="AW1486" s="2"/>
      <c r="AX1486" s="2"/>
      <c r="AY1486" s="2"/>
      <c r="AZ1486" s="2"/>
      <c r="BA1486" s="2"/>
      <c r="BB1486" s="2"/>
      <c r="BC1486" s="2"/>
      <c r="BD1486" s="2"/>
      <c r="BE1486" s="2"/>
      <c r="BF1486" s="2"/>
    </row>
    <row r="1487" spans="3:58" x14ac:dyDescent="0.25">
      <c r="C1487" s="2"/>
      <c r="D1487" s="2"/>
      <c r="E1487" s="176"/>
      <c r="F1487" s="176"/>
      <c r="G1487" s="2"/>
      <c r="H1487" s="176"/>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c r="AQ1487" s="2"/>
      <c r="AR1487" s="2"/>
      <c r="AS1487" s="2"/>
      <c r="AT1487" s="2"/>
      <c r="AU1487" s="2"/>
      <c r="AV1487" s="2"/>
      <c r="AW1487" s="2"/>
      <c r="AX1487" s="2"/>
      <c r="AY1487" s="2"/>
      <c r="AZ1487" s="2"/>
      <c r="BA1487" s="2"/>
      <c r="BB1487" s="2"/>
      <c r="BC1487" s="2"/>
      <c r="BD1487" s="2"/>
      <c r="BE1487" s="2"/>
      <c r="BF1487" s="2"/>
    </row>
    <row r="1488" spans="3:58" x14ac:dyDescent="0.25">
      <c r="C1488" s="2"/>
      <c r="D1488" s="2"/>
      <c r="E1488" s="176"/>
      <c r="F1488" s="176"/>
      <c r="G1488" s="2"/>
      <c r="H1488" s="176"/>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c r="AU1488" s="2"/>
      <c r="AV1488" s="2"/>
      <c r="AW1488" s="2"/>
      <c r="AX1488" s="2"/>
      <c r="AY1488" s="2"/>
      <c r="AZ1488" s="2"/>
      <c r="BA1488" s="2"/>
      <c r="BB1488" s="2"/>
      <c r="BC1488" s="2"/>
      <c r="BD1488" s="2"/>
      <c r="BE1488" s="2"/>
      <c r="BF1488" s="2"/>
    </row>
    <row r="1489" spans="3:58" x14ac:dyDescent="0.25">
      <c r="C1489" s="2"/>
      <c r="D1489" s="2"/>
      <c r="E1489" s="176"/>
      <c r="F1489" s="176"/>
      <c r="G1489" s="2"/>
      <c r="H1489" s="176"/>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c r="AW1489" s="2"/>
      <c r="AX1489" s="2"/>
      <c r="AY1489" s="2"/>
      <c r="AZ1489" s="2"/>
      <c r="BA1489" s="2"/>
      <c r="BB1489" s="2"/>
      <c r="BC1489" s="2"/>
      <c r="BD1489" s="2"/>
      <c r="BE1489" s="2"/>
      <c r="BF1489" s="2"/>
    </row>
    <row r="1490" spans="3:58" x14ac:dyDescent="0.25">
      <c r="C1490" s="2"/>
      <c r="D1490" s="2"/>
      <c r="E1490" s="176"/>
      <c r="F1490" s="176"/>
      <c r="G1490" s="2"/>
      <c r="H1490" s="176"/>
      <c r="Q1490" s="2"/>
      <c r="R1490" s="2"/>
      <c r="S1490" s="2"/>
      <c r="T1490" s="2"/>
      <c r="U1490" s="2"/>
      <c r="V1490" s="2"/>
      <c r="W1490" s="2"/>
      <c r="X1490" s="2"/>
      <c r="Y1490" s="2"/>
      <c r="Z1490" s="2"/>
      <c r="AA1490" s="2"/>
      <c r="AB1490" s="2"/>
      <c r="AC1490" s="2"/>
      <c r="AD1490" s="2"/>
      <c r="AE1490" s="2"/>
      <c r="AF1490" s="2"/>
      <c r="AG1490" s="2"/>
      <c r="AH1490" s="2"/>
      <c r="AI1490" s="2"/>
      <c r="AJ1490" s="2"/>
      <c r="AK1490" s="2"/>
      <c r="AL1490" s="2"/>
      <c r="AM1490" s="2"/>
      <c r="AN1490" s="2"/>
      <c r="AO1490" s="2"/>
      <c r="AP1490" s="2"/>
      <c r="AQ1490" s="2"/>
      <c r="AR1490" s="2"/>
      <c r="AS1490" s="2"/>
      <c r="AT1490" s="2"/>
      <c r="AU1490" s="2"/>
      <c r="AV1490" s="2"/>
      <c r="AW1490" s="2"/>
      <c r="AX1490" s="2"/>
      <c r="AY1490" s="2"/>
      <c r="AZ1490" s="2"/>
      <c r="BA1490" s="2"/>
      <c r="BB1490" s="2"/>
      <c r="BC1490" s="2"/>
      <c r="BD1490" s="2"/>
      <c r="BE1490" s="2"/>
      <c r="BF1490" s="2"/>
    </row>
    <row r="1491" spans="3:58" x14ac:dyDescent="0.25">
      <c r="C1491" s="2"/>
      <c r="D1491" s="2"/>
      <c r="E1491" s="176"/>
      <c r="F1491" s="176"/>
      <c r="G1491" s="2"/>
      <c r="H1491" s="176"/>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c r="AU1491" s="2"/>
      <c r="AV1491" s="2"/>
      <c r="AW1491" s="2"/>
      <c r="AX1491" s="2"/>
      <c r="AY1491" s="2"/>
      <c r="AZ1491" s="2"/>
      <c r="BA1491" s="2"/>
      <c r="BB1491" s="2"/>
      <c r="BC1491" s="2"/>
      <c r="BD1491" s="2"/>
      <c r="BE1491" s="2"/>
      <c r="BF1491" s="2"/>
    </row>
    <row r="1492" spans="3:58" x14ac:dyDescent="0.25">
      <c r="C1492" s="2"/>
      <c r="D1492" s="2"/>
      <c r="E1492" s="176"/>
      <c r="F1492" s="176"/>
      <c r="G1492" s="2"/>
      <c r="H1492" s="176"/>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2"/>
      <c r="AP1492" s="2"/>
      <c r="AQ1492" s="2"/>
      <c r="AR1492" s="2"/>
      <c r="AS1492" s="2"/>
      <c r="AT1492" s="2"/>
      <c r="AU1492" s="2"/>
      <c r="AV1492" s="2"/>
      <c r="AW1492" s="2"/>
      <c r="AX1492" s="2"/>
      <c r="AY1492" s="2"/>
      <c r="AZ1492" s="2"/>
      <c r="BA1492" s="2"/>
      <c r="BB1492" s="2"/>
      <c r="BC1492" s="2"/>
      <c r="BD1492" s="2"/>
      <c r="BE1492" s="2"/>
      <c r="BF1492" s="2"/>
    </row>
    <row r="1493" spans="3:58" x14ac:dyDescent="0.25">
      <c r="C1493" s="2"/>
      <c r="D1493" s="2"/>
      <c r="E1493" s="176"/>
      <c r="F1493" s="176"/>
      <c r="G1493" s="2"/>
      <c r="H1493" s="176"/>
      <c r="Q1493" s="2"/>
      <c r="R1493" s="2"/>
      <c r="S1493" s="2"/>
      <c r="T1493" s="2"/>
      <c r="U1493" s="2"/>
      <c r="V1493" s="2"/>
      <c r="W1493" s="2"/>
      <c r="X1493" s="2"/>
      <c r="Y1493" s="2"/>
      <c r="Z1493" s="2"/>
      <c r="AA1493" s="2"/>
      <c r="AB1493" s="2"/>
      <c r="AC1493" s="2"/>
      <c r="AD1493" s="2"/>
      <c r="AE1493" s="2"/>
      <c r="AF1493" s="2"/>
      <c r="AG1493" s="2"/>
      <c r="AH1493" s="2"/>
      <c r="AI1493" s="2"/>
      <c r="AJ1493" s="2"/>
      <c r="AK1493" s="2"/>
      <c r="AL1493" s="2"/>
      <c r="AM1493" s="2"/>
      <c r="AN1493" s="2"/>
      <c r="AO1493" s="2"/>
      <c r="AP1493" s="2"/>
      <c r="AQ1493" s="2"/>
      <c r="AR1493" s="2"/>
      <c r="AS1493" s="2"/>
      <c r="AT1493" s="2"/>
      <c r="AU1493" s="2"/>
      <c r="AV1493" s="2"/>
      <c r="AW1493" s="2"/>
      <c r="AX1493" s="2"/>
      <c r="AY1493" s="2"/>
      <c r="AZ1493" s="2"/>
      <c r="BA1493" s="2"/>
      <c r="BB1493" s="2"/>
      <c r="BC1493" s="2"/>
      <c r="BD1493" s="2"/>
      <c r="BE1493" s="2"/>
      <c r="BF1493" s="2"/>
    </row>
    <row r="1494" spans="3:58" x14ac:dyDescent="0.25">
      <c r="C1494" s="2"/>
      <c r="D1494" s="2"/>
      <c r="E1494" s="176"/>
      <c r="F1494" s="176"/>
      <c r="G1494" s="2"/>
      <c r="H1494" s="176"/>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c r="AQ1494" s="2"/>
      <c r="AR1494" s="2"/>
      <c r="AS1494" s="2"/>
      <c r="AT1494" s="2"/>
      <c r="AU1494" s="2"/>
      <c r="AV1494" s="2"/>
      <c r="AW1494" s="2"/>
      <c r="AX1494" s="2"/>
      <c r="AY1494" s="2"/>
      <c r="AZ1494" s="2"/>
      <c r="BA1494" s="2"/>
      <c r="BB1494" s="2"/>
      <c r="BC1494" s="2"/>
      <c r="BD1494" s="2"/>
      <c r="BE1494" s="2"/>
      <c r="BF1494" s="2"/>
    </row>
    <row r="1495" spans="3:58" x14ac:dyDescent="0.25">
      <c r="C1495" s="2"/>
      <c r="D1495" s="2"/>
      <c r="E1495" s="176"/>
      <c r="F1495" s="176"/>
      <c r="G1495" s="2"/>
      <c r="H1495" s="176"/>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c r="AQ1495" s="2"/>
      <c r="AR1495" s="2"/>
      <c r="AS1495" s="2"/>
      <c r="AT1495" s="2"/>
      <c r="AU1495" s="2"/>
      <c r="AV1495" s="2"/>
      <c r="AW1495" s="2"/>
      <c r="AX1495" s="2"/>
      <c r="AY1495" s="2"/>
      <c r="AZ1495" s="2"/>
      <c r="BA1495" s="2"/>
      <c r="BB1495" s="2"/>
      <c r="BC1495" s="2"/>
      <c r="BD1495" s="2"/>
      <c r="BE1495" s="2"/>
      <c r="BF1495" s="2"/>
    </row>
    <row r="1496" spans="3:58" x14ac:dyDescent="0.25">
      <c r="C1496" s="2"/>
      <c r="D1496" s="2"/>
      <c r="E1496" s="176"/>
      <c r="F1496" s="176"/>
      <c r="G1496" s="2"/>
      <c r="H1496" s="176"/>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c r="AQ1496" s="2"/>
      <c r="AR1496" s="2"/>
      <c r="AS1496" s="2"/>
      <c r="AT1496" s="2"/>
      <c r="AU1496" s="2"/>
      <c r="AV1496" s="2"/>
      <c r="AW1496" s="2"/>
      <c r="AX1496" s="2"/>
      <c r="AY1496" s="2"/>
      <c r="AZ1496" s="2"/>
      <c r="BA1496" s="2"/>
      <c r="BB1496" s="2"/>
      <c r="BC1496" s="2"/>
      <c r="BD1496" s="2"/>
      <c r="BE1496" s="2"/>
      <c r="BF1496" s="2"/>
    </row>
    <row r="1497" spans="3:58" x14ac:dyDescent="0.25">
      <c r="C1497" s="2"/>
      <c r="D1497" s="2"/>
      <c r="E1497" s="176"/>
      <c r="F1497" s="176"/>
      <c r="G1497" s="2"/>
      <c r="H1497" s="176"/>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c r="AQ1497" s="2"/>
      <c r="AR1497" s="2"/>
      <c r="AS1497" s="2"/>
      <c r="AT1497" s="2"/>
      <c r="AU1497" s="2"/>
      <c r="AV1497" s="2"/>
      <c r="AW1497" s="2"/>
      <c r="AX1497" s="2"/>
      <c r="AY1497" s="2"/>
      <c r="AZ1497" s="2"/>
      <c r="BA1497" s="2"/>
      <c r="BB1497" s="2"/>
      <c r="BC1497" s="2"/>
      <c r="BD1497" s="2"/>
      <c r="BE1497" s="2"/>
      <c r="BF1497" s="2"/>
    </row>
    <row r="1498" spans="3:58" x14ac:dyDescent="0.25">
      <c r="C1498" s="2"/>
      <c r="D1498" s="2"/>
      <c r="E1498" s="176"/>
      <c r="F1498" s="176"/>
      <c r="G1498" s="2"/>
      <c r="H1498" s="176"/>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c r="AU1498" s="2"/>
      <c r="AV1498" s="2"/>
      <c r="AW1498" s="2"/>
      <c r="AX1498" s="2"/>
      <c r="AY1498" s="2"/>
      <c r="AZ1498" s="2"/>
      <c r="BA1498" s="2"/>
      <c r="BB1498" s="2"/>
      <c r="BC1498" s="2"/>
      <c r="BD1498" s="2"/>
      <c r="BE1498" s="2"/>
      <c r="BF1498" s="2"/>
    </row>
    <row r="1499" spans="3:58" x14ac:dyDescent="0.25">
      <c r="C1499" s="2"/>
      <c r="D1499" s="2"/>
      <c r="E1499" s="176"/>
      <c r="F1499" s="176"/>
      <c r="G1499" s="2"/>
      <c r="H1499" s="176"/>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c r="AQ1499" s="2"/>
      <c r="AR1499" s="2"/>
      <c r="AS1499" s="2"/>
      <c r="AT1499" s="2"/>
      <c r="AU1499" s="2"/>
      <c r="AV1499" s="2"/>
      <c r="AW1499" s="2"/>
      <c r="AX1499" s="2"/>
      <c r="AY1499" s="2"/>
      <c r="AZ1499" s="2"/>
      <c r="BA1499" s="2"/>
      <c r="BB1499" s="2"/>
      <c r="BC1499" s="2"/>
      <c r="BD1499" s="2"/>
      <c r="BE1499" s="2"/>
      <c r="BF1499" s="2"/>
    </row>
    <row r="1500" spans="3:58" x14ac:dyDescent="0.25">
      <c r="C1500" s="2"/>
      <c r="D1500" s="2"/>
      <c r="E1500" s="176"/>
      <c r="F1500" s="176"/>
      <c r="G1500" s="2"/>
      <c r="H1500" s="176"/>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c r="AQ1500" s="2"/>
      <c r="AR1500" s="2"/>
      <c r="AS1500" s="2"/>
      <c r="AT1500" s="2"/>
      <c r="AU1500" s="2"/>
      <c r="AV1500" s="2"/>
      <c r="AW1500" s="2"/>
      <c r="AX1500" s="2"/>
      <c r="AY1500" s="2"/>
      <c r="AZ1500" s="2"/>
      <c r="BA1500" s="2"/>
      <c r="BB1500" s="2"/>
      <c r="BC1500" s="2"/>
      <c r="BD1500" s="2"/>
      <c r="BE1500" s="2"/>
      <c r="BF1500" s="2"/>
    </row>
    <row r="1501" spans="3:58" x14ac:dyDescent="0.25">
      <c r="C1501" s="2"/>
      <c r="D1501" s="2"/>
      <c r="E1501" s="176"/>
      <c r="F1501" s="176"/>
      <c r="G1501" s="2"/>
      <c r="H1501" s="176"/>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c r="AW1501" s="2"/>
      <c r="AX1501" s="2"/>
      <c r="AY1501" s="2"/>
      <c r="AZ1501" s="2"/>
      <c r="BA1501" s="2"/>
      <c r="BB1501" s="2"/>
      <c r="BC1501" s="2"/>
      <c r="BD1501" s="2"/>
      <c r="BE1501" s="2"/>
      <c r="BF1501" s="2"/>
    </row>
    <row r="1502" spans="3:58" x14ac:dyDescent="0.25">
      <c r="C1502" s="2"/>
      <c r="D1502" s="2"/>
      <c r="E1502" s="176"/>
      <c r="F1502" s="176"/>
      <c r="G1502" s="2"/>
      <c r="H1502" s="176"/>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c r="AU1502" s="2"/>
      <c r="AV1502" s="2"/>
      <c r="AW1502" s="2"/>
      <c r="AX1502" s="2"/>
      <c r="AY1502" s="2"/>
      <c r="AZ1502" s="2"/>
      <c r="BA1502" s="2"/>
      <c r="BB1502" s="2"/>
      <c r="BC1502" s="2"/>
      <c r="BD1502" s="2"/>
      <c r="BE1502" s="2"/>
      <c r="BF1502" s="2"/>
    </row>
    <row r="1503" spans="3:58" x14ac:dyDescent="0.25">
      <c r="C1503" s="2"/>
      <c r="D1503" s="2"/>
      <c r="E1503" s="176"/>
      <c r="F1503" s="176"/>
      <c r="G1503" s="2"/>
      <c r="H1503" s="176"/>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c r="AQ1503" s="2"/>
      <c r="AR1503" s="2"/>
      <c r="AS1503" s="2"/>
      <c r="AT1503" s="2"/>
      <c r="AU1503" s="2"/>
      <c r="AV1503" s="2"/>
      <c r="AW1503" s="2"/>
      <c r="AX1503" s="2"/>
      <c r="AY1503" s="2"/>
      <c r="AZ1503" s="2"/>
      <c r="BA1503" s="2"/>
      <c r="BB1503" s="2"/>
      <c r="BC1503" s="2"/>
      <c r="BD1503" s="2"/>
      <c r="BE1503" s="2"/>
      <c r="BF1503" s="2"/>
    </row>
    <row r="1504" spans="3:58" x14ac:dyDescent="0.25">
      <c r="C1504" s="2"/>
      <c r="D1504" s="2"/>
      <c r="E1504" s="176"/>
      <c r="F1504" s="176"/>
      <c r="G1504" s="2"/>
      <c r="H1504" s="176"/>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c r="AU1504" s="2"/>
      <c r="AV1504" s="2"/>
      <c r="AW1504" s="2"/>
      <c r="AX1504" s="2"/>
      <c r="AY1504" s="2"/>
      <c r="AZ1504" s="2"/>
      <c r="BA1504" s="2"/>
      <c r="BB1504" s="2"/>
      <c r="BC1504" s="2"/>
      <c r="BD1504" s="2"/>
      <c r="BE1504" s="2"/>
      <c r="BF1504" s="2"/>
    </row>
    <row r="1505" spans="3:58" x14ac:dyDescent="0.25">
      <c r="C1505" s="2"/>
      <c r="D1505" s="2"/>
      <c r="E1505" s="176"/>
      <c r="F1505" s="176"/>
      <c r="G1505" s="2"/>
      <c r="H1505" s="176"/>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c r="AW1505" s="2"/>
      <c r="AX1505" s="2"/>
      <c r="AY1505" s="2"/>
      <c r="AZ1505" s="2"/>
      <c r="BA1505" s="2"/>
      <c r="BB1505" s="2"/>
      <c r="BC1505" s="2"/>
      <c r="BD1505" s="2"/>
      <c r="BE1505" s="2"/>
      <c r="BF1505" s="2"/>
    </row>
    <row r="1506" spans="3:58" x14ac:dyDescent="0.25">
      <c r="C1506" s="2"/>
      <c r="D1506" s="2"/>
      <c r="E1506" s="176"/>
      <c r="F1506" s="176"/>
      <c r="G1506" s="2"/>
      <c r="H1506" s="176"/>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c r="AU1506" s="2"/>
      <c r="AV1506" s="2"/>
      <c r="AW1506" s="2"/>
      <c r="AX1506" s="2"/>
      <c r="AY1506" s="2"/>
      <c r="AZ1506" s="2"/>
      <c r="BA1506" s="2"/>
      <c r="BB1506" s="2"/>
      <c r="BC1506" s="2"/>
      <c r="BD1506" s="2"/>
      <c r="BE1506" s="2"/>
      <c r="BF1506" s="2"/>
    </row>
    <row r="1507" spans="3:58" x14ac:dyDescent="0.25">
      <c r="C1507" s="2"/>
      <c r="D1507" s="2"/>
      <c r="E1507" s="176"/>
      <c r="F1507" s="176"/>
      <c r="G1507" s="2"/>
      <c r="H1507" s="176"/>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c r="AU1507" s="2"/>
      <c r="AV1507" s="2"/>
      <c r="AW1507" s="2"/>
      <c r="AX1507" s="2"/>
      <c r="AY1507" s="2"/>
      <c r="AZ1507" s="2"/>
      <c r="BA1507" s="2"/>
      <c r="BB1507" s="2"/>
      <c r="BC1507" s="2"/>
      <c r="BD1507" s="2"/>
      <c r="BE1507" s="2"/>
      <c r="BF1507" s="2"/>
    </row>
    <row r="1508" spans="3:58" x14ac:dyDescent="0.25">
      <c r="C1508" s="2"/>
      <c r="D1508" s="2"/>
      <c r="E1508" s="176"/>
      <c r="F1508" s="176"/>
      <c r="G1508" s="2"/>
      <c r="H1508" s="176"/>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c r="AU1508" s="2"/>
      <c r="AV1508" s="2"/>
      <c r="AW1508" s="2"/>
      <c r="AX1508" s="2"/>
      <c r="AY1508" s="2"/>
      <c r="AZ1508" s="2"/>
      <c r="BA1508" s="2"/>
      <c r="BB1508" s="2"/>
      <c r="BC1508" s="2"/>
      <c r="BD1508" s="2"/>
      <c r="BE1508" s="2"/>
      <c r="BF1508" s="2"/>
    </row>
    <row r="1509" spans="3:58" x14ac:dyDescent="0.25">
      <c r="C1509" s="2"/>
      <c r="D1509" s="2"/>
      <c r="E1509" s="176"/>
      <c r="F1509" s="176"/>
      <c r="G1509" s="2"/>
      <c r="H1509" s="176"/>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c r="AU1509" s="2"/>
      <c r="AV1509" s="2"/>
      <c r="AW1509" s="2"/>
      <c r="AX1509" s="2"/>
      <c r="AY1509" s="2"/>
      <c r="AZ1509" s="2"/>
      <c r="BA1509" s="2"/>
      <c r="BB1509" s="2"/>
      <c r="BC1509" s="2"/>
      <c r="BD1509" s="2"/>
      <c r="BE1509" s="2"/>
      <c r="BF1509" s="2"/>
    </row>
    <row r="1510" spans="3:58" x14ac:dyDescent="0.25">
      <c r="C1510" s="2"/>
      <c r="D1510" s="2"/>
      <c r="E1510" s="176"/>
      <c r="F1510" s="176"/>
      <c r="G1510" s="2"/>
      <c r="H1510" s="176"/>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c r="AU1510" s="2"/>
      <c r="AV1510" s="2"/>
      <c r="AW1510" s="2"/>
      <c r="AX1510" s="2"/>
      <c r="AY1510" s="2"/>
      <c r="AZ1510" s="2"/>
      <c r="BA1510" s="2"/>
      <c r="BB1510" s="2"/>
      <c r="BC1510" s="2"/>
      <c r="BD1510" s="2"/>
      <c r="BE1510" s="2"/>
      <c r="BF1510" s="2"/>
    </row>
    <row r="1511" spans="3:58" x14ac:dyDescent="0.25">
      <c r="C1511" s="2"/>
      <c r="D1511" s="2"/>
      <c r="E1511" s="176"/>
      <c r="F1511" s="176"/>
      <c r="G1511" s="2"/>
      <c r="H1511" s="176"/>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2"/>
      <c r="AP1511" s="2"/>
      <c r="AQ1511" s="2"/>
      <c r="AR1511" s="2"/>
      <c r="AS1511" s="2"/>
      <c r="AT1511" s="2"/>
      <c r="AU1511" s="2"/>
      <c r="AV1511" s="2"/>
      <c r="AW1511" s="2"/>
      <c r="AX1511" s="2"/>
      <c r="AY1511" s="2"/>
      <c r="AZ1511" s="2"/>
      <c r="BA1511" s="2"/>
      <c r="BB1511" s="2"/>
      <c r="BC1511" s="2"/>
      <c r="BD1511" s="2"/>
      <c r="BE1511" s="2"/>
      <c r="BF1511" s="2"/>
    </row>
    <row r="1512" spans="3:58" x14ac:dyDescent="0.25">
      <c r="C1512" s="2"/>
      <c r="D1512" s="2"/>
      <c r="E1512" s="176"/>
      <c r="F1512" s="176"/>
      <c r="G1512" s="2"/>
      <c r="H1512" s="176"/>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c r="AU1512" s="2"/>
      <c r="AV1512" s="2"/>
      <c r="AW1512" s="2"/>
      <c r="AX1512" s="2"/>
      <c r="AY1512" s="2"/>
      <c r="AZ1512" s="2"/>
      <c r="BA1512" s="2"/>
      <c r="BB1512" s="2"/>
      <c r="BC1512" s="2"/>
      <c r="BD1512" s="2"/>
      <c r="BE1512" s="2"/>
      <c r="BF1512" s="2"/>
    </row>
    <row r="1513" spans="3:58" x14ac:dyDescent="0.25">
      <c r="C1513" s="2"/>
      <c r="D1513" s="2"/>
      <c r="E1513" s="176"/>
      <c r="F1513" s="176"/>
      <c r="G1513" s="2"/>
      <c r="H1513" s="176"/>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c r="AU1513" s="2"/>
      <c r="AV1513" s="2"/>
      <c r="AW1513" s="2"/>
      <c r="AX1513" s="2"/>
      <c r="AY1513" s="2"/>
      <c r="AZ1513" s="2"/>
      <c r="BA1513" s="2"/>
      <c r="BB1513" s="2"/>
      <c r="BC1513" s="2"/>
      <c r="BD1513" s="2"/>
      <c r="BE1513" s="2"/>
      <c r="BF1513" s="2"/>
    </row>
    <row r="1514" spans="3:58" x14ac:dyDescent="0.25">
      <c r="C1514" s="2"/>
      <c r="D1514" s="2"/>
      <c r="E1514" s="176"/>
      <c r="F1514" s="176"/>
      <c r="G1514" s="2"/>
      <c r="H1514" s="176"/>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c r="AU1514" s="2"/>
      <c r="AV1514" s="2"/>
      <c r="AW1514" s="2"/>
      <c r="AX1514" s="2"/>
      <c r="AY1514" s="2"/>
      <c r="AZ1514" s="2"/>
      <c r="BA1514" s="2"/>
      <c r="BB1514" s="2"/>
      <c r="BC1514" s="2"/>
      <c r="BD1514" s="2"/>
      <c r="BE1514" s="2"/>
      <c r="BF1514" s="2"/>
    </row>
    <row r="1515" spans="3:58" x14ac:dyDescent="0.25">
      <c r="C1515" s="2"/>
      <c r="D1515" s="2"/>
      <c r="E1515" s="176"/>
      <c r="F1515" s="176"/>
      <c r="G1515" s="2"/>
      <c r="H1515" s="176"/>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c r="AU1515" s="2"/>
      <c r="AV1515" s="2"/>
      <c r="AW1515" s="2"/>
      <c r="AX1515" s="2"/>
      <c r="AY1515" s="2"/>
      <c r="AZ1515" s="2"/>
      <c r="BA1515" s="2"/>
      <c r="BB1515" s="2"/>
      <c r="BC1515" s="2"/>
      <c r="BD1515" s="2"/>
      <c r="BE1515" s="2"/>
      <c r="BF1515" s="2"/>
    </row>
    <row r="1516" spans="3:58" x14ac:dyDescent="0.25">
      <c r="C1516" s="2"/>
      <c r="D1516" s="2"/>
      <c r="E1516" s="176"/>
      <c r="F1516" s="176"/>
      <c r="G1516" s="2"/>
      <c r="H1516" s="176"/>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2"/>
      <c r="AP1516" s="2"/>
      <c r="AQ1516" s="2"/>
      <c r="AR1516" s="2"/>
      <c r="AS1516" s="2"/>
      <c r="AT1516" s="2"/>
      <c r="AU1516" s="2"/>
      <c r="AV1516" s="2"/>
      <c r="AW1516" s="2"/>
      <c r="AX1516" s="2"/>
      <c r="AY1516" s="2"/>
      <c r="AZ1516" s="2"/>
      <c r="BA1516" s="2"/>
      <c r="BB1516" s="2"/>
      <c r="BC1516" s="2"/>
      <c r="BD1516" s="2"/>
      <c r="BE1516" s="2"/>
      <c r="BF1516" s="2"/>
    </row>
    <row r="1517" spans="3:58" x14ac:dyDescent="0.25">
      <c r="C1517" s="2"/>
      <c r="D1517" s="2"/>
      <c r="E1517" s="176"/>
      <c r="F1517" s="176"/>
      <c r="G1517" s="2"/>
      <c r="H1517" s="176"/>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c r="AW1517" s="2"/>
      <c r="AX1517" s="2"/>
      <c r="AY1517" s="2"/>
      <c r="AZ1517" s="2"/>
      <c r="BA1517" s="2"/>
      <c r="BB1517" s="2"/>
      <c r="BC1517" s="2"/>
      <c r="BD1517" s="2"/>
      <c r="BE1517" s="2"/>
      <c r="BF1517" s="2"/>
    </row>
    <row r="1518" spans="3:58" x14ac:dyDescent="0.25">
      <c r="C1518" s="2"/>
      <c r="D1518" s="2"/>
      <c r="E1518" s="176"/>
      <c r="F1518" s="176"/>
      <c r="G1518" s="2"/>
      <c r="H1518" s="176"/>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c r="AW1518" s="2"/>
      <c r="AX1518" s="2"/>
      <c r="AY1518" s="2"/>
      <c r="AZ1518" s="2"/>
      <c r="BA1518" s="2"/>
      <c r="BB1518" s="2"/>
      <c r="BC1518" s="2"/>
      <c r="BD1518" s="2"/>
      <c r="BE1518" s="2"/>
      <c r="BF1518" s="2"/>
    </row>
    <row r="1519" spans="3:58" x14ac:dyDescent="0.25">
      <c r="C1519" s="2"/>
      <c r="D1519" s="2"/>
      <c r="E1519" s="176"/>
      <c r="F1519" s="176"/>
      <c r="G1519" s="2"/>
      <c r="H1519" s="176"/>
      <c r="Q1519" s="2"/>
      <c r="R1519" s="2"/>
      <c r="S1519" s="2"/>
      <c r="T1519" s="2"/>
      <c r="U1519" s="2"/>
      <c r="V1519" s="2"/>
      <c r="W1519" s="2"/>
      <c r="X1519" s="2"/>
      <c r="Y1519" s="2"/>
      <c r="Z1519" s="2"/>
      <c r="AA1519" s="2"/>
      <c r="AB1519" s="2"/>
      <c r="AC1519" s="2"/>
      <c r="AD1519" s="2"/>
      <c r="AE1519" s="2"/>
      <c r="AF1519" s="2"/>
      <c r="AG1519" s="2"/>
      <c r="AH1519" s="2"/>
      <c r="AI1519" s="2"/>
      <c r="AJ1519" s="2"/>
      <c r="AK1519" s="2"/>
      <c r="AL1519" s="2"/>
      <c r="AM1519" s="2"/>
      <c r="AN1519" s="2"/>
      <c r="AO1519" s="2"/>
      <c r="AP1519" s="2"/>
      <c r="AQ1519" s="2"/>
      <c r="AR1519" s="2"/>
      <c r="AS1519" s="2"/>
      <c r="AT1519" s="2"/>
      <c r="AU1519" s="2"/>
      <c r="AV1519" s="2"/>
      <c r="AW1519" s="2"/>
      <c r="AX1519" s="2"/>
      <c r="AY1519" s="2"/>
      <c r="AZ1519" s="2"/>
      <c r="BA1519" s="2"/>
      <c r="BB1519" s="2"/>
      <c r="BC1519" s="2"/>
      <c r="BD1519" s="2"/>
      <c r="BE1519" s="2"/>
      <c r="BF1519" s="2"/>
    </row>
    <row r="1520" spans="3:58" x14ac:dyDescent="0.25">
      <c r="C1520" s="2"/>
      <c r="D1520" s="2"/>
      <c r="E1520" s="176"/>
      <c r="F1520" s="176"/>
      <c r="G1520" s="2"/>
      <c r="H1520" s="176"/>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c r="AW1520" s="2"/>
      <c r="AX1520" s="2"/>
      <c r="AY1520" s="2"/>
      <c r="AZ1520" s="2"/>
      <c r="BA1520" s="2"/>
      <c r="BB1520" s="2"/>
      <c r="BC1520" s="2"/>
      <c r="BD1520" s="2"/>
      <c r="BE1520" s="2"/>
      <c r="BF1520" s="2"/>
    </row>
    <row r="1521" spans="3:58" x14ac:dyDescent="0.25">
      <c r="C1521" s="2"/>
      <c r="D1521" s="2"/>
      <c r="E1521" s="176"/>
      <c r="F1521" s="176"/>
      <c r="G1521" s="2"/>
      <c r="H1521" s="176"/>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c r="AW1521" s="2"/>
      <c r="AX1521" s="2"/>
      <c r="AY1521" s="2"/>
      <c r="AZ1521" s="2"/>
      <c r="BA1521" s="2"/>
      <c r="BB1521" s="2"/>
      <c r="BC1521" s="2"/>
      <c r="BD1521" s="2"/>
      <c r="BE1521" s="2"/>
      <c r="BF1521" s="2"/>
    </row>
    <row r="1522" spans="3:58" x14ac:dyDescent="0.25">
      <c r="C1522" s="2"/>
      <c r="D1522" s="2"/>
      <c r="E1522" s="176"/>
      <c r="F1522" s="176"/>
      <c r="G1522" s="2"/>
      <c r="H1522" s="176"/>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c r="AW1522" s="2"/>
      <c r="AX1522" s="2"/>
      <c r="AY1522" s="2"/>
      <c r="AZ1522" s="2"/>
      <c r="BA1522" s="2"/>
      <c r="BB1522" s="2"/>
      <c r="BC1522" s="2"/>
      <c r="BD1522" s="2"/>
      <c r="BE1522" s="2"/>
      <c r="BF1522" s="2"/>
    </row>
    <row r="1523" spans="3:58" x14ac:dyDescent="0.25">
      <c r="C1523" s="2"/>
      <c r="D1523" s="2"/>
      <c r="E1523" s="176"/>
      <c r="F1523" s="176"/>
      <c r="G1523" s="2"/>
      <c r="H1523" s="176"/>
      <c r="Q1523" s="2"/>
      <c r="R1523" s="2"/>
      <c r="S1523" s="2"/>
      <c r="T1523" s="2"/>
      <c r="U1523" s="2"/>
      <c r="V1523" s="2"/>
      <c r="W1523" s="2"/>
      <c r="X1523" s="2"/>
      <c r="Y1523" s="2"/>
      <c r="Z1523" s="2"/>
      <c r="AA1523" s="2"/>
      <c r="AB1523" s="2"/>
      <c r="AC1523" s="2"/>
      <c r="AD1523" s="2"/>
      <c r="AE1523" s="2"/>
      <c r="AF1523" s="2"/>
      <c r="AG1523" s="2"/>
      <c r="AH1523" s="2"/>
      <c r="AI1523" s="2"/>
      <c r="AJ1523" s="2"/>
      <c r="AK1523" s="2"/>
      <c r="AL1523" s="2"/>
      <c r="AM1523" s="2"/>
      <c r="AN1523" s="2"/>
      <c r="AO1523" s="2"/>
      <c r="AP1523" s="2"/>
      <c r="AQ1523" s="2"/>
      <c r="AR1523" s="2"/>
      <c r="AS1523" s="2"/>
      <c r="AT1523" s="2"/>
      <c r="AU1523" s="2"/>
      <c r="AV1523" s="2"/>
      <c r="AW1523" s="2"/>
      <c r="AX1523" s="2"/>
      <c r="AY1523" s="2"/>
      <c r="AZ1523" s="2"/>
      <c r="BA1523" s="2"/>
      <c r="BB1523" s="2"/>
      <c r="BC1523" s="2"/>
      <c r="BD1523" s="2"/>
      <c r="BE1523" s="2"/>
      <c r="BF1523" s="2"/>
    </row>
    <row r="1524" spans="3:58" x14ac:dyDescent="0.25">
      <c r="C1524" s="2"/>
      <c r="D1524" s="2"/>
      <c r="E1524" s="176"/>
      <c r="F1524" s="176"/>
      <c r="G1524" s="2"/>
      <c r="H1524" s="176"/>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c r="AQ1524" s="2"/>
      <c r="AR1524" s="2"/>
      <c r="AS1524" s="2"/>
      <c r="AT1524" s="2"/>
      <c r="AU1524" s="2"/>
      <c r="AV1524" s="2"/>
      <c r="AW1524" s="2"/>
      <c r="AX1524" s="2"/>
      <c r="AY1524" s="2"/>
      <c r="AZ1524" s="2"/>
      <c r="BA1524" s="2"/>
      <c r="BB1524" s="2"/>
      <c r="BC1524" s="2"/>
      <c r="BD1524" s="2"/>
      <c r="BE1524" s="2"/>
      <c r="BF1524" s="2"/>
    </row>
    <row r="1525" spans="3:58" x14ac:dyDescent="0.25">
      <c r="C1525" s="2"/>
      <c r="D1525" s="2"/>
      <c r="E1525" s="176"/>
      <c r="F1525" s="176"/>
      <c r="G1525" s="2"/>
      <c r="H1525" s="176"/>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c r="AW1525" s="2"/>
      <c r="AX1525" s="2"/>
      <c r="AY1525" s="2"/>
      <c r="AZ1525" s="2"/>
      <c r="BA1525" s="2"/>
      <c r="BB1525" s="2"/>
      <c r="BC1525" s="2"/>
      <c r="BD1525" s="2"/>
      <c r="BE1525" s="2"/>
      <c r="BF1525" s="2"/>
    </row>
    <row r="1526" spans="3:58" x14ac:dyDescent="0.25">
      <c r="C1526" s="2"/>
      <c r="D1526" s="2"/>
      <c r="E1526" s="176"/>
      <c r="F1526" s="176"/>
      <c r="G1526" s="2"/>
      <c r="H1526" s="176"/>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c r="AU1526" s="2"/>
      <c r="AV1526" s="2"/>
      <c r="AW1526" s="2"/>
      <c r="AX1526" s="2"/>
      <c r="AY1526" s="2"/>
      <c r="AZ1526" s="2"/>
      <c r="BA1526" s="2"/>
      <c r="BB1526" s="2"/>
      <c r="BC1526" s="2"/>
      <c r="BD1526" s="2"/>
      <c r="BE1526" s="2"/>
      <c r="BF1526" s="2"/>
    </row>
    <row r="1527" spans="3:58" x14ac:dyDescent="0.25">
      <c r="C1527" s="2"/>
      <c r="D1527" s="2"/>
      <c r="E1527" s="176"/>
      <c r="F1527" s="176"/>
      <c r="G1527" s="2"/>
      <c r="H1527" s="176"/>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c r="AW1527" s="2"/>
      <c r="AX1527" s="2"/>
      <c r="AY1527" s="2"/>
      <c r="AZ1527" s="2"/>
      <c r="BA1527" s="2"/>
      <c r="BB1527" s="2"/>
      <c r="BC1527" s="2"/>
      <c r="BD1527" s="2"/>
      <c r="BE1527" s="2"/>
      <c r="BF1527" s="2"/>
    </row>
    <row r="1528" spans="3:58" x14ac:dyDescent="0.25">
      <c r="C1528" s="2"/>
      <c r="D1528" s="2"/>
      <c r="E1528" s="176"/>
      <c r="F1528" s="176"/>
      <c r="G1528" s="2"/>
      <c r="H1528" s="176"/>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c r="AW1528" s="2"/>
      <c r="AX1528" s="2"/>
      <c r="AY1528" s="2"/>
      <c r="AZ1528" s="2"/>
      <c r="BA1528" s="2"/>
      <c r="BB1528" s="2"/>
      <c r="BC1528" s="2"/>
      <c r="BD1528" s="2"/>
      <c r="BE1528" s="2"/>
      <c r="BF1528" s="2"/>
    </row>
    <row r="1529" spans="3:58" x14ac:dyDescent="0.25">
      <c r="C1529" s="2"/>
      <c r="D1529" s="2"/>
      <c r="E1529" s="176"/>
      <c r="F1529" s="176"/>
      <c r="G1529" s="2"/>
      <c r="H1529" s="176"/>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c r="AU1529" s="2"/>
      <c r="AV1529" s="2"/>
      <c r="AW1529" s="2"/>
      <c r="AX1529" s="2"/>
      <c r="AY1529" s="2"/>
      <c r="AZ1529" s="2"/>
      <c r="BA1529" s="2"/>
      <c r="BB1529" s="2"/>
      <c r="BC1529" s="2"/>
      <c r="BD1529" s="2"/>
      <c r="BE1529" s="2"/>
      <c r="BF1529" s="2"/>
    </row>
    <row r="1530" spans="3:58" x14ac:dyDescent="0.25">
      <c r="C1530" s="2"/>
      <c r="D1530" s="2"/>
      <c r="E1530" s="176"/>
      <c r="F1530" s="176"/>
      <c r="G1530" s="2"/>
      <c r="H1530" s="176"/>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c r="AQ1530" s="2"/>
      <c r="AR1530" s="2"/>
      <c r="AS1530" s="2"/>
      <c r="AT1530" s="2"/>
      <c r="AU1530" s="2"/>
      <c r="AV1530" s="2"/>
      <c r="AW1530" s="2"/>
      <c r="AX1530" s="2"/>
      <c r="AY1530" s="2"/>
      <c r="AZ1530" s="2"/>
      <c r="BA1530" s="2"/>
      <c r="BB1530" s="2"/>
      <c r="BC1530" s="2"/>
      <c r="BD1530" s="2"/>
      <c r="BE1530" s="2"/>
      <c r="BF1530" s="2"/>
    </row>
    <row r="1531" spans="3:58" x14ac:dyDescent="0.25">
      <c r="C1531" s="2"/>
      <c r="D1531" s="2"/>
      <c r="E1531" s="176"/>
      <c r="F1531" s="176"/>
      <c r="G1531" s="2"/>
      <c r="H1531" s="176"/>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c r="AQ1531" s="2"/>
      <c r="AR1531" s="2"/>
      <c r="AS1531" s="2"/>
      <c r="AT1531" s="2"/>
      <c r="AU1531" s="2"/>
      <c r="AV1531" s="2"/>
      <c r="AW1531" s="2"/>
      <c r="AX1531" s="2"/>
      <c r="AY1531" s="2"/>
      <c r="AZ1531" s="2"/>
      <c r="BA1531" s="2"/>
      <c r="BB1531" s="2"/>
      <c r="BC1531" s="2"/>
      <c r="BD1531" s="2"/>
      <c r="BE1531" s="2"/>
      <c r="BF1531" s="2"/>
    </row>
    <row r="1532" spans="3:58" x14ac:dyDescent="0.25">
      <c r="C1532" s="2"/>
      <c r="D1532" s="2"/>
      <c r="E1532" s="176"/>
      <c r="F1532" s="176"/>
      <c r="G1532" s="2"/>
      <c r="H1532" s="176"/>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c r="AQ1532" s="2"/>
      <c r="AR1532" s="2"/>
      <c r="AS1532" s="2"/>
      <c r="AT1532" s="2"/>
      <c r="AU1532" s="2"/>
      <c r="AV1532" s="2"/>
      <c r="AW1532" s="2"/>
      <c r="AX1532" s="2"/>
      <c r="AY1532" s="2"/>
      <c r="AZ1532" s="2"/>
      <c r="BA1532" s="2"/>
      <c r="BB1532" s="2"/>
      <c r="BC1532" s="2"/>
      <c r="BD1532" s="2"/>
      <c r="BE1532" s="2"/>
      <c r="BF1532" s="2"/>
    </row>
    <row r="1533" spans="3:58" x14ac:dyDescent="0.25">
      <c r="C1533" s="2"/>
      <c r="D1533" s="2"/>
      <c r="E1533" s="176"/>
      <c r="F1533" s="176"/>
      <c r="G1533" s="2"/>
      <c r="H1533" s="176"/>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c r="AQ1533" s="2"/>
      <c r="AR1533" s="2"/>
      <c r="AS1533" s="2"/>
      <c r="AT1533" s="2"/>
      <c r="AU1533" s="2"/>
      <c r="AV1533" s="2"/>
      <c r="AW1533" s="2"/>
      <c r="AX1533" s="2"/>
      <c r="AY1533" s="2"/>
      <c r="AZ1533" s="2"/>
      <c r="BA1533" s="2"/>
      <c r="BB1533" s="2"/>
      <c r="BC1533" s="2"/>
      <c r="BD1533" s="2"/>
      <c r="BE1533" s="2"/>
      <c r="BF1533" s="2"/>
    </row>
    <row r="1534" spans="3:58" x14ac:dyDescent="0.25">
      <c r="C1534" s="2"/>
      <c r="D1534" s="2"/>
      <c r="E1534" s="176"/>
      <c r="F1534" s="176"/>
      <c r="G1534" s="2"/>
      <c r="H1534" s="176"/>
      <c r="Q1534" s="2"/>
      <c r="R1534" s="2"/>
      <c r="S1534" s="2"/>
      <c r="T1534" s="2"/>
      <c r="U1534" s="2"/>
      <c r="V1534" s="2"/>
      <c r="W1534" s="2"/>
      <c r="X1534" s="2"/>
      <c r="Y1534" s="2"/>
      <c r="Z1534" s="2"/>
      <c r="AA1534" s="2"/>
      <c r="AB1534" s="2"/>
      <c r="AC1534" s="2"/>
      <c r="AD1534" s="2"/>
      <c r="AE1534" s="2"/>
      <c r="AF1534" s="2"/>
      <c r="AG1534" s="2"/>
      <c r="AH1534" s="2"/>
      <c r="AI1534" s="2"/>
      <c r="AJ1534" s="2"/>
      <c r="AK1534" s="2"/>
      <c r="AL1534" s="2"/>
      <c r="AM1534" s="2"/>
      <c r="AN1534" s="2"/>
      <c r="AO1534" s="2"/>
      <c r="AP1534" s="2"/>
      <c r="AQ1534" s="2"/>
      <c r="AR1534" s="2"/>
      <c r="AS1534" s="2"/>
      <c r="AT1534" s="2"/>
      <c r="AU1534" s="2"/>
      <c r="AV1534" s="2"/>
      <c r="AW1534" s="2"/>
      <c r="AX1534" s="2"/>
      <c r="AY1534" s="2"/>
      <c r="AZ1534" s="2"/>
      <c r="BA1534" s="2"/>
      <c r="BB1534" s="2"/>
      <c r="BC1534" s="2"/>
      <c r="BD1534" s="2"/>
      <c r="BE1534" s="2"/>
      <c r="BF1534" s="2"/>
    </row>
    <row r="1535" spans="3:58" x14ac:dyDescent="0.25">
      <c r="C1535" s="2"/>
      <c r="D1535" s="2"/>
      <c r="E1535" s="176"/>
      <c r="F1535" s="176"/>
      <c r="G1535" s="2"/>
      <c r="H1535" s="176"/>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c r="AQ1535" s="2"/>
      <c r="AR1535" s="2"/>
      <c r="AS1535" s="2"/>
      <c r="AT1535" s="2"/>
      <c r="AU1535" s="2"/>
      <c r="AV1535" s="2"/>
      <c r="AW1535" s="2"/>
      <c r="AX1535" s="2"/>
      <c r="AY1535" s="2"/>
      <c r="AZ1535" s="2"/>
      <c r="BA1535" s="2"/>
      <c r="BB1535" s="2"/>
      <c r="BC1535" s="2"/>
      <c r="BD1535" s="2"/>
      <c r="BE1535" s="2"/>
      <c r="BF1535" s="2"/>
    </row>
    <row r="1536" spans="3:58" x14ac:dyDescent="0.25">
      <c r="C1536" s="2"/>
      <c r="D1536" s="2"/>
      <c r="E1536" s="176"/>
      <c r="F1536" s="176"/>
      <c r="G1536" s="2"/>
      <c r="H1536" s="176"/>
      <c r="Q1536" s="2"/>
      <c r="R1536" s="2"/>
      <c r="S1536" s="2"/>
      <c r="T1536" s="2"/>
      <c r="U1536" s="2"/>
      <c r="V1536" s="2"/>
      <c r="W1536" s="2"/>
      <c r="X1536" s="2"/>
      <c r="Y1536" s="2"/>
      <c r="Z1536" s="2"/>
      <c r="AA1536" s="2"/>
      <c r="AB1536" s="2"/>
      <c r="AC1536" s="2"/>
      <c r="AD1536" s="2"/>
      <c r="AE1536" s="2"/>
      <c r="AF1536" s="2"/>
      <c r="AG1536" s="2"/>
      <c r="AH1536" s="2"/>
      <c r="AI1536" s="2"/>
      <c r="AJ1536" s="2"/>
      <c r="AK1536" s="2"/>
      <c r="AL1536" s="2"/>
      <c r="AM1536" s="2"/>
      <c r="AN1536" s="2"/>
      <c r="AO1536" s="2"/>
      <c r="AP1536" s="2"/>
      <c r="AQ1536" s="2"/>
      <c r="AR1536" s="2"/>
      <c r="AS1536" s="2"/>
      <c r="AT1536" s="2"/>
      <c r="AU1536" s="2"/>
      <c r="AV1536" s="2"/>
      <c r="AW1536" s="2"/>
      <c r="AX1536" s="2"/>
      <c r="AY1536" s="2"/>
      <c r="AZ1536" s="2"/>
      <c r="BA1536" s="2"/>
      <c r="BB1536" s="2"/>
      <c r="BC1536" s="2"/>
      <c r="BD1536" s="2"/>
      <c r="BE1536" s="2"/>
      <c r="BF1536" s="2"/>
    </row>
    <row r="1537" spans="3:58" x14ac:dyDescent="0.25">
      <c r="C1537" s="2"/>
      <c r="D1537" s="2"/>
      <c r="E1537" s="176"/>
      <c r="F1537" s="176"/>
      <c r="G1537" s="2"/>
      <c r="H1537" s="176"/>
      <c r="Q1537" s="2"/>
      <c r="R1537" s="2"/>
      <c r="S1537" s="2"/>
      <c r="T1537" s="2"/>
      <c r="U1537" s="2"/>
      <c r="V1537" s="2"/>
      <c r="W1537" s="2"/>
      <c r="X1537" s="2"/>
      <c r="Y1537" s="2"/>
      <c r="Z1537" s="2"/>
      <c r="AA1537" s="2"/>
      <c r="AB1537" s="2"/>
      <c r="AC1537" s="2"/>
      <c r="AD1537" s="2"/>
      <c r="AE1537" s="2"/>
      <c r="AF1537" s="2"/>
      <c r="AG1537" s="2"/>
      <c r="AH1537" s="2"/>
      <c r="AI1537" s="2"/>
      <c r="AJ1537" s="2"/>
      <c r="AK1537" s="2"/>
      <c r="AL1537" s="2"/>
      <c r="AM1537" s="2"/>
      <c r="AN1537" s="2"/>
      <c r="AO1537" s="2"/>
      <c r="AP1537" s="2"/>
      <c r="AQ1537" s="2"/>
      <c r="AR1537" s="2"/>
      <c r="AS1537" s="2"/>
      <c r="AT1537" s="2"/>
      <c r="AU1537" s="2"/>
      <c r="AV1537" s="2"/>
      <c r="AW1537" s="2"/>
      <c r="AX1537" s="2"/>
      <c r="AY1537" s="2"/>
      <c r="AZ1537" s="2"/>
      <c r="BA1537" s="2"/>
      <c r="BB1537" s="2"/>
      <c r="BC1537" s="2"/>
      <c r="BD1537" s="2"/>
      <c r="BE1537" s="2"/>
      <c r="BF1537" s="2"/>
    </row>
    <row r="1538" spans="3:58" x14ac:dyDescent="0.25">
      <c r="C1538" s="2"/>
      <c r="D1538" s="2"/>
      <c r="E1538" s="176"/>
      <c r="F1538" s="176"/>
      <c r="G1538" s="2"/>
      <c r="H1538" s="176"/>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c r="AQ1538" s="2"/>
      <c r="AR1538" s="2"/>
      <c r="AS1538" s="2"/>
      <c r="AT1538" s="2"/>
      <c r="AU1538" s="2"/>
      <c r="AV1538" s="2"/>
      <c r="AW1538" s="2"/>
      <c r="AX1538" s="2"/>
      <c r="AY1538" s="2"/>
      <c r="AZ1538" s="2"/>
      <c r="BA1538" s="2"/>
      <c r="BB1538" s="2"/>
      <c r="BC1538" s="2"/>
      <c r="BD1538" s="2"/>
      <c r="BE1538" s="2"/>
      <c r="BF1538" s="2"/>
    </row>
    <row r="1539" spans="3:58" x14ac:dyDescent="0.25">
      <c r="C1539" s="2"/>
      <c r="D1539" s="2"/>
      <c r="E1539" s="176"/>
      <c r="F1539" s="176"/>
      <c r="G1539" s="2"/>
      <c r="H1539" s="176"/>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c r="AQ1539" s="2"/>
      <c r="AR1539" s="2"/>
      <c r="AS1539" s="2"/>
      <c r="AT1539" s="2"/>
      <c r="AU1539" s="2"/>
      <c r="AV1539" s="2"/>
      <c r="AW1539" s="2"/>
      <c r="AX1539" s="2"/>
      <c r="AY1539" s="2"/>
      <c r="AZ1539" s="2"/>
      <c r="BA1539" s="2"/>
      <c r="BB1539" s="2"/>
      <c r="BC1539" s="2"/>
      <c r="BD1539" s="2"/>
      <c r="BE1539" s="2"/>
      <c r="BF1539" s="2"/>
    </row>
    <row r="1540" spans="3:58" x14ac:dyDescent="0.25">
      <c r="C1540" s="2"/>
      <c r="D1540" s="2"/>
      <c r="E1540" s="176"/>
      <c r="F1540" s="176"/>
      <c r="G1540" s="2"/>
      <c r="H1540" s="176"/>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c r="AQ1540" s="2"/>
      <c r="AR1540" s="2"/>
      <c r="AS1540" s="2"/>
      <c r="AT1540" s="2"/>
      <c r="AU1540" s="2"/>
      <c r="AV1540" s="2"/>
      <c r="AW1540" s="2"/>
      <c r="AX1540" s="2"/>
      <c r="AY1540" s="2"/>
      <c r="AZ1540" s="2"/>
      <c r="BA1540" s="2"/>
      <c r="BB1540" s="2"/>
      <c r="BC1540" s="2"/>
      <c r="BD1540" s="2"/>
      <c r="BE1540" s="2"/>
      <c r="BF1540" s="2"/>
    </row>
    <row r="1541" spans="3:58" x14ac:dyDescent="0.25">
      <c r="C1541" s="2"/>
      <c r="D1541" s="2"/>
      <c r="E1541" s="176"/>
      <c r="F1541" s="176"/>
      <c r="G1541" s="2"/>
      <c r="H1541" s="176"/>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c r="AQ1541" s="2"/>
      <c r="AR1541" s="2"/>
      <c r="AS1541" s="2"/>
      <c r="AT1541" s="2"/>
      <c r="AU1541" s="2"/>
      <c r="AV1541" s="2"/>
      <c r="AW1541" s="2"/>
      <c r="AX1541" s="2"/>
      <c r="AY1541" s="2"/>
      <c r="AZ1541" s="2"/>
      <c r="BA1541" s="2"/>
      <c r="BB1541" s="2"/>
      <c r="BC1541" s="2"/>
      <c r="BD1541" s="2"/>
      <c r="BE1541" s="2"/>
      <c r="BF1541" s="2"/>
    </row>
    <row r="1542" spans="3:58" x14ac:dyDescent="0.25">
      <c r="C1542" s="2"/>
      <c r="D1542" s="2"/>
      <c r="E1542" s="176"/>
      <c r="F1542" s="176"/>
      <c r="G1542" s="2"/>
      <c r="H1542" s="176"/>
      <c r="Q1542" s="2"/>
      <c r="R1542" s="2"/>
      <c r="S1542" s="2"/>
      <c r="T1542" s="2"/>
      <c r="U1542" s="2"/>
      <c r="V1542" s="2"/>
      <c r="W1542" s="2"/>
      <c r="X1542" s="2"/>
      <c r="Y1542" s="2"/>
      <c r="Z1542" s="2"/>
      <c r="AA1542" s="2"/>
      <c r="AB1542" s="2"/>
      <c r="AC1542" s="2"/>
      <c r="AD1542" s="2"/>
      <c r="AE1542" s="2"/>
      <c r="AF1542" s="2"/>
      <c r="AG1542" s="2"/>
      <c r="AH1542" s="2"/>
      <c r="AI1542" s="2"/>
      <c r="AJ1542" s="2"/>
      <c r="AK1542" s="2"/>
      <c r="AL1542" s="2"/>
      <c r="AM1542" s="2"/>
      <c r="AN1542" s="2"/>
      <c r="AO1542" s="2"/>
      <c r="AP1542" s="2"/>
      <c r="AQ1542" s="2"/>
      <c r="AR1542" s="2"/>
      <c r="AS1542" s="2"/>
      <c r="AT1542" s="2"/>
      <c r="AU1542" s="2"/>
      <c r="AV1542" s="2"/>
      <c r="AW1542" s="2"/>
      <c r="AX1542" s="2"/>
      <c r="AY1542" s="2"/>
      <c r="AZ1542" s="2"/>
      <c r="BA1542" s="2"/>
      <c r="BB1542" s="2"/>
      <c r="BC1542" s="2"/>
      <c r="BD1542" s="2"/>
      <c r="BE1542" s="2"/>
      <c r="BF1542" s="2"/>
    </row>
    <row r="1543" spans="3:58" x14ac:dyDescent="0.25">
      <c r="C1543" s="2"/>
      <c r="D1543" s="2"/>
      <c r="E1543" s="176"/>
      <c r="F1543" s="176"/>
      <c r="G1543" s="2"/>
      <c r="H1543" s="176"/>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c r="AQ1543" s="2"/>
      <c r="AR1543" s="2"/>
      <c r="AS1543" s="2"/>
      <c r="AT1543" s="2"/>
      <c r="AU1543" s="2"/>
      <c r="AV1543" s="2"/>
      <c r="AW1543" s="2"/>
      <c r="AX1543" s="2"/>
      <c r="AY1543" s="2"/>
      <c r="AZ1543" s="2"/>
      <c r="BA1543" s="2"/>
      <c r="BB1543" s="2"/>
      <c r="BC1543" s="2"/>
      <c r="BD1543" s="2"/>
      <c r="BE1543" s="2"/>
      <c r="BF1543" s="2"/>
    </row>
    <row r="1544" spans="3:58" x14ac:dyDescent="0.25">
      <c r="C1544" s="2"/>
      <c r="D1544" s="2"/>
      <c r="E1544" s="176"/>
      <c r="F1544" s="176"/>
      <c r="G1544" s="2"/>
      <c r="H1544" s="176"/>
      <c r="Q1544" s="2"/>
      <c r="R1544" s="2"/>
      <c r="S1544" s="2"/>
      <c r="T1544" s="2"/>
      <c r="U1544" s="2"/>
      <c r="V1544" s="2"/>
      <c r="W1544" s="2"/>
      <c r="X1544" s="2"/>
      <c r="Y1544" s="2"/>
      <c r="Z1544" s="2"/>
      <c r="AA1544" s="2"/>
      <c r="AB1544" s="2"/>
      <c r="AC1544" s="2"/>
      <c r="AD1544" s="2"/>
      <c r="AE1544" s="2"/>
      <c r="AF1544" s="2"/>
      <c r="AG1544" s="2"/>
      <c r="AH1544" s="2"/>
      <c r="AI1544" s="2"/>
      <c r="AJ1544" s="2"/>
      <c r="AK1544" s="2"/>
      <c r="AL1544" s="2"/>
      <c r="AM1544" s="2"/>
      <c r="AN1544" s="2"/>
      <c r="AO1544" s="2"/>
      <c r="AP1544" s="2"/>
      <c r="AQ1544" s="2"/>
      <c r="AR1544" s="2"/>
      <c r="AS1544" s="2"/>
      <c r="AT1544" s="2"/>
      <c r="AU1544" s="2"/>
      <c r="AV1544" s="2"/>
      <c r="AW1544" s="2"/>
      <c r="AX1544" s="2"/>
      <c r="AY1544" s="2"/>
      <c r="AZ1544" s="2"/>
      <c r="BA1544" s="2"/>
      <c r="BB1544" s="2"/>
      <c r="BC1544" s="2"/>
      <c r="BD1544" s="2"/>
      <c r="BE1544" s="2"/>
      <c r="BF1544" s="2"/>
    </row>
    <row r="1545" spans="3:58" x14ac:dyDescent="0.25">
      <c r="C1545" s="2"/>
      <c r="D1545" s="2"/>
      <c r="E1545" s="176"/>
      <c r="F1545" s="176"/>
      <c r="G1545" s="2"/>
      <c r="H1545" s="176"/>
      <c r="Q1545" s="2"/>
      <c r="R1545" s="2"/>
      <c r="S1545" s="2"/>
      <c r="T1545" s="2"/>
      <c r="U1545" s="2"/>
      <c r="V1545" s="2"/>
      <c r="W1545" s="2"/>
      <c r="X1545" s="2"/>
      <c r="Y1545" s="2"/>
      <c r="Z1545" s="2"/>
      <c r="AA1545" s="2"/>
      <c r="AB1545" s="2"/>
      <c r="AC1545" s="2"/>
      <c r="AD1545" s="2"/>
      <c r="AE1545" s="2"/>
      <c r="AF1545" s="2"/>
      <c r="AG1545" s="2"/>
      <c r="AH1545" s="2"/>
      <c r="AI1545" s="2"/>
      <c r="AJ1545" s="2"/>
      <c r="AK1545" s="2"/>
      <c r="AL1545" s="2"/>
      <c r="AM1545" s="2"/>
      <c r="AN1545" s="2"/>
      <c r="AO1545" s="2"/>
      <c r="AP1545" s="2"/>
      <c r="AQ1545" s="2"/>
      <c r="AR1545" s="2"/>
      <c r="AS1545" s="2"/>
      <c r="AT1545" s="2"/>
      <c r="AU1545" s="2"/>
      <c r="AV1545" s="2"/>
      <c r="AW1545" s="2"/>
      <c r="AX1545" s="2"/>
      <c r="AY1545" s="2"/>
      <c r="AZ1545" s="2"/>
      <c r="BA1545" s="2"/>
      <c r="BB1545" s="2"/>
      <c r="BC1545" s="2"/>
      <c r="BD1545" s="2"/>
      <c r="BE1545" s="2"/>
      <c r="BF1545" s="2"/>
    </row>
    <row r="1546" spans="3:58" x14ac:dyDescent="0.25">
      <c r="C1546" s="2"/>
      <c r="D1546" s="2"/>
      <c r="E1546" s="176"/>
      <c r="F1546" s="176"/>
      <c r="G1546" s="2"/>
      <c r="H1546" s="176"/>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c r="AQ1546" s="2"/>
      <c r="AR1546" s="2"/>
      <c r="AS1546" s="2"/>
      <c r="AT1546" s="2"/>
      <c r="AU1546" s="2"/>
      <c r="AV1546" s="2"/>
      <c r="AW1546" s="2"/>
      <c r="AX1546" s="2"/>
      <c r="AY1546" s="2"/>
      <c r="AZ1546" s="2"/>
      <c r="BA1546" s="2"/>
      <c r="BB1546" s="2"/>
      <c r="BC1546" s="2"/>
      <c r="BD1546" s="2"/>
      <c r="BE1546" s="2"/>
      <c r="BF1546" s="2"/>
    </row>
    <row r="1547" spans="3:58" x14ac:dyDescent="0.25">
      <c r="C1547" s="2"/>
      <c r="D1547" s="2"/>
      <c r="E1547" s="176"/>
      <c r="F1547" s="176"/>
      <c r="G1547" s="2"/>
      <c r="H1547" s="176"/>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c r="AQ1547" s="2"/>
      <c r="AR1547" s="2"/>
      <c r="AS1547" s="2"/>
      <c r="AT1547" s="2"/>
      <c r="AU1547" s="2"/>
      <c r="AV1547" s="2"/>
      <c r="AW1547" s="2"/>
      <c r="AX1547" s="2"/>
      <c r="AY1547" s="2"/>
      <c r="AZ1547" s="2"/>
      <c r="BA1547" s="2"/>
      <c r="BB1547" s="2"/>
      <c r="BC1547" s="2"/>
      <c r="BD1547" s="2"/>
      <c r="BE1547" s="2"/>
      <c r="BF1547" s="2"/>
    </row>
    <row r="1548" spans="3:58" x14ac:dyDescent="0.25">
      <c r="C1548" s="2"/>
      <c r="D1548" s="2"/>
      <c r="E1548" s="176"/>
      <c r="F1548" s="176"/>
      <c r="G1548" s="2"/>
      <c r="H1548" s="176"/>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c r="AQ1548" s="2"/>
      <c r="AR1548" s="2"/>
      <c r="AS1548" s="2"/>
      <c r="AT1548" s="2"/>
      <c r="AU1548" s="2"/>
      <c r="AV1548" s="2"/>
      <c r="AW1548" s="2"/>
      <c r="AX1548" s="2"/>
      <c r="AY1548" s="2"/>
      <c r="AZ1548" s="2"/>
      <c r="BA1548" s="2"/>
      <c r="BB1548" s="2"/>
      <c r="BC1548" s="2"/>
      <c r="BD1548" s="2"/>
      <c r="BE1548" s="2"/>
      <c r="BF1548" s="2"/>
    </row>
    <row r="1549" spans="3:58" x14ac:dyDescent="0.25">
      <c r="C1549" s="2"/>
      <c r="D1549" s="2"/>
      <c r="E1549" s="176"/>
      <c r="F1549" s="176"/>
      <c r="G1549" s="2"/>
      <c r="H1549" s="176"/>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c r="AQ1549" s="2"/>
      <c r="AR1549" s="2"/>
      <c r="AS1549" s="2"/>
      <c r="AT1549" s="2"/>
      <c r="AU1549" s="2"/>
      <c r="AV1549" s="2"/>
      <c r="AW1549" s="2"/>
      <c r="AX1549" s="2"/>
      <c r="AY1549" s="2"/>
      <c r="AZ1549" s="2"/>
      <c r="BA1549" s="2"/>
      <c r="BB1549" s="2"/>
      <c r="BC1549" s="2"/>
      <c r="BD1549" s="2"/>
      <c r="BE1549" s="2"/>
      <c r="BF1549" s="2"/>
    </row>
    <row r="1550" spans="3:58" x14ac:dyDescent="0.25">
      <c r="C1550" s="2"/>
      <c r="D1550" s="2"/>
      <c r="E1550" s="176"/>
      <c r="F1550" s="176"/>
      <c r="G1550" s="2"/>
      <c r="H1550" s="176"/>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c r="AQ1550" s="2"/>
      <c r="AR1550" s="2"/>
      <c r="AS1550" s="2"/>
      <c r="AT1550" s="2"/>
      <c r="AU1550" s="2"/>
      <c r="AV1550" s="2"/>
      <c r="AW1550" s="2"/>
      <c r="AX1550" s="2"/>
      <c r="AY1550" s="2"/>
      <c r="AZ1550" s="2"/>
      <c r="BA1550" s="2"/>
      <c r="BB1550" s="2"/>
      <c r="BC1550" s="2"/>
      <c r="BD1550" s="2"/>
      <c r="BE1550" s="2"/>
      <c r="BF1550" s="2"/>
    </row>
    <row r="1551" spans="3:58" x14ac:dyDescent="0.25">
      <c r="C1551" s="2"/>
      <c r="D1551" s="2"/>
      <c r="E1551" s="176"/>
      <c r="F1551" s="176"/>
      <c r="G1551" s="2"/>
      <c r="H1551" s="176"/>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c r="AQ1551" s="2"/>
      <c r="AR1551" s="2"/>
      <c r="AS1551" s="2"/>
      <c r="AT1551" s="2"/>
      <c r="AU1551" s="2"/>
      <c r="AV1551" s="2"/>
      <c r="AW1551" s="2"/>
      <c r="AX1551" s="2"/>
      <c r="AY1551" s="2"/>
      <c r="AZ1551" s="2"/>
      <c r="BA1551" s="2"/>
      <c r="BB1551" s="2"/>
      <c r="BC1551" s="2"/>
      <c r="BD1551" s="2"/>
      <c r="BE1551" s="2"/>
      <c r="BF1551" s="2"/>
    </row>
    <row r="1552" spans="3:58" x14ac:dyDescent="0.25">
      <c r="C1552" s="2"/>
      <c r="D1552" s="2"/>
      <c r="E1552" s="176"/>
      <c r="F1552" s="176"/>
      <c r="G1552" s="2"/>
      <c r="H1552" s="176"/>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2"/>
      <c r="AP1552" s="2"/>
      <c r="AQ1552" s="2"/>
      <c r="AR1552" s="2"/>
      <c r="AS1552" s="2"/>
      <c r="AT1552" s="2"/>
      <c r="AU1552" s="2"/>
      <c r="AV1552" s="2"/>
      <c r="AW1552" s="2"/>
      <c r="AX1552" s="2"/>
      <c r="AY1552" s="2"/>
      <c r="AZ1552" s="2"/>
      <c r="BA1552" s="2"/>
      <c r="BB1552" s="2"/>
      <c r="BC1552" s="2"/>
      <c r="BD1552" s="2"/>
      <c r="BE1552" s="2"/>
      <c r="BF1552" s="2"/>
    </row>
    <row r="1553" spans="3:58" x14ac:dyDescent="0.25">
      <c r="C1553" s="2"/>
      <c r="D1553" s="2"/>
      <c r="E1553" s="176"/>
      <c r="F1553" s="176"/>
      <c r="G1553" s="2"/>
      <c r="H1553" s="176"/>
      <c r="Q1553" s="2"/>
      <c r="R1553" s="2"/>
      <c r="S1553" s="2"/>
      <c r="T1553" s="2"/>
      <c r="U1553" s="2"/>
      <c r="V1553" s="2"/>
      <c r="W1553" s="2"/>
      <c r="X1553" s="2"/>
      <c r="Y1553" s="2"/>
      <c r="Z1553" s="2"/>
      <c r="AA1553" s="2"/>
      <c r="AB1553" s="2"/>
      <c r="AC1553" s="2"/>
      <c r="AD1553" s="2"/>
      <c r="AE1553" s="2"/>
      <c r="AF1553" s="2"/>
      <c r="AG1553" s="2"/>
      <c r="AH1553" s="2"/>
      <c r="AI1553" s="2"/>
      <c r="AJ1553" s="2"/>
      <c r="AK1553" s="2"/>
      <c r="AL1553" s="2"/>
      <c r="AM1553" s="2"/>
      <c r="AN1553" s="2"/>
      <c r="AO1553" s="2"/>
      <c r="AP1553" s="2"/>
      <c r="AQ1553" s="2"/>
      <c r="AR1553" s="2"/>
      <c r="AS1553" s="2"/>
      <c r="AT1553" s="2"/>
      <c r="AU1553" s="2"/>
      <c r="AV1553" s="2"/>
      <c r="AW1553" s="2"/>
      <c r="AX1553" s="2"/>
      <c r="AY1553" s="2"/>
      <c r="AZ1553" s="2"/>
      <c r="BA1553" s="2"/>
      <c r="BB1553" s="2"/>
      <c r="BC1553" s="2"/>
      <c r="BD1553" s="2"/>
      <c r="BE1553" s="2"/>
      <c r="BF1553" s="2"/>
    </row>
    <row r="1554" spans="3:58" x14ac:dyDescent="0.25">
      <c r="C1554" s="2"/>
      <c r="D1554" s="2"/>
      <c r="E1554" s="176"/>
      <c r="F1554" s="176"/>
      <c r="G1554" s="2"/>
      <c r="H1554" s="176"/>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c r="AQ1554" s="2"/>
      <c r="AR1554" s="2"/>
      <c r="AS1554" s="2"/>
      <c r="AT1554" s="2"/>
      <c r="AU1554" s="2"/>
      <c r="AV1554" s="2"/>
      <c r="AW1554" s="2"/>
      <c r="AX1554" s="2"/>
      <c r="AY1554" s="2"/>
      <c r="AZ1554" s="2"/>
      <c r="BA1554" s="2"/>
      <c r="BB1554" s="2"/>
      <c r="BC1554" s="2"/>
      <c r="BD1554" s="2"/>
      <c r="BE1554" s="2"/>
      <c r="BF1554" s="2"/>
    </row>
    <row r="1555" spans="3:58" x14ac:dyDescent="0.25">
      <c r="C1555" s="2"/>
      <c r="D1555" s="2"/>
      <c r="E1555" s="176"/>
      <c r="F1555" s="176"/>
      <c r="G1555" s="2"/>
      <c r="H1555" s="176"/>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c r="AQ1555" s="2"/>
      <c r="AR1555" s="2"/>
      <c r="AS1555" s="2"/>
      <c r="AT1555" s="2"/>
      <c r="AU1555" s="2"/>
      <c r="AV1555" s="2"/>
      <c r="AW1555" s="2"/>
      <c r="AX1555" s="2"/>
      <c r="AY1555" s="2"/>
      <c r="AZ1555" s="2"/>
      <c r="BA1555" s="2"/>
      <c r="BB1555" s="2"/>
      <c r="BC1555" s="2"/>
      <c r="BD1555" s="2"/>
      <c r="BE1555" s="2"/>
      <c r="BF1555" s="2"/>
    </row>
    <row r="1556" spans="3:58" x14ac:dyDescent="0.25">
      <c r="C1556" s="2"/>
      <c r="D1556" s="2"/>
      <c r="E1556" s="176"/>
      <c r="F1556" s="176"/>
      <c r="G1556" s="2"/>
      <c r="H1556" s="176"/>
      <c r="Q1556" s="2"/>
      <c r="R1556" s="2"/>
      <c r="S1556" s="2"/>
      <c r="T1556" s="2"/>
      <c r="U1556" s="2"/>
      <c r="V1556" s="2"/>
      <c r="W1556" s="2"/>
      <c r="X1556" s="2"/>
      <c r="Y1556" s="2"/>
      <c r="Z1556" s="2"/>
      <c r="AA1556" s="2"/>
      <c r="AB1556" s="2"/>
      <c r="AC1556" s="2"/>
      <c r="AD1556" s="2"/>
      <c r="AE1556" s="2"/>
      <c r="AF1556" s="2"/>
      <c r="AG1556" s="2"/>
      <c r="AH1556" s="2"/>
      <c r="AI1556" s="2"/>
      <c r="AJ1556" s="2"/>
      <c r="AK1556" s="2"/>
      <c r="AL1556" s="2"/>
      <c r="AM1556" s="2"/>
      <c r="AN1556" s="2"/>
      <c r="AO1556" s="2"/>
      <c r="AP1556" s="2"/>
      <c r="AQ1556" s="2"/>
      <c r="AR1556" s="2"/>
      <c r="AS1556" s="2"/>
      <c r="AT1556" s="2"/>
      <c r="AU1556" s="2"/>
      <c r="AV1556" s="2"/>
      <c r="AW1556" s="2"/>
      <c r="AX1556" s="2"/>
      <c r="AY1556" s="2"/>
      <c r="AZ1556" s="2"/>
      <c r="BA1556" s="2"/>
      <c r="BB1556" s="2"/>
      <c r="BC1556" s="2"/>
      <c r="BD1556" s="2"/>
      <c r="BE1556" s="2"/>
      <c r="BF1556" s="2"/>
    </row>
    <row r="1557" spans="3:58" x14ac:dyDescent="0.25">
      <c r="C1557" s="2"/>
      <c r="D1557" s="2"/>
      <c r="E1557" s="176"/>
      <c r="F1557" s="176"/>
      <c r="G1557" s="2"/>
      <c r="H1557" s="176"/>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c r="AU1557" s="2"/>
      <c r="AV1557" s="2"/>
      <c r="AW1557" s="2"/>
      <c r="AX1557" s="2"/>
      <c r="AY1557" s="2"/>
      <c r="AZ1557" s="2"/>
      <c r="BA1557" s="2"/>
      <c r="BB1557" s="2"/>
      <c r="BC1557" s="2"/>
      <c r="BD1557" s="2"/>
      <c r="BE1557" s="2"/>
      <c r="BF1557" s="2"/>
    </row>
    <row r="1558" spans="3:58" x14ac:dyDescent="0.25">
      <c r="C1558" s="2"/>
      <c r="D1558" s="2"/>
      <c r="E1558" s="176"/>
      <c r="F1558" s="176"/>
      <c r="G1558" s="2"/>
      <c r="H1558" s="176"/>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c r="AU1558" s="2"/>
      <c r="AV1558" s="2"/>
      <c r="AW1558" s="2"/>
      <c r="AX1558" s="2"/>
      <c r="AY1558" s="2"/>
      <c r="AZ1558" s="2"/>
      <c r="BA1558" s="2"/>
      <c r="BB1558" s="2"/>
      <c r="BC1558" s="2"/>
      <c r="BD1558" s="2"/>
      <c r="BE1558" s="2"/>
      <c r="BF1558" s="2"/>
    </row>
    <row r="1559" spans="3:58" x14ac:dyDescent="0.25">
      <c r="C1559" s="2"/>
      <c r="D1559" s="2"/>
      <c r="E1559" s="176"/>
      <c r="F1559" s="176"/>
      <c r="G1559" s="2"/>
      <c r="H1559" s="176"/>
      <c r="Q1559" s="2"/>
      <c r="R1559" s="2"/>
      <c r="S1559" s="2"/>
      <c r="T1559" s="2"/>
      <c r="U1559" s="2"/>
      <c r="V1559" s="2"/>
      <c r="W1559" s="2"/>
      <c r="X1559" s="2"/>
      <c r="Y1559" s="2"/>
      <c r="Z1559" s="2"/>
      <c r="AA1559" s="2"/>
      <c r="AB1559" s="2"/>
      <c r="AC1559" s="2"/>
      <c r="AD1559" s="2"/>
      <c r="AE1559" s="2"/>
      <c r="AF1559" s="2"/>
      <c r="AG1559" s="2"/>
      <c r="AH1559" s="2"/>
      <c r="AI1559" s="2"/>
      <c r="AJ1559" s="2"/>
      <c r="AK1559" s="2"/>
      <c r="AL1559" s="2"/>
      <c r="AM1559" s="2"/>
      <c r="AN1559" s="2"/>
      <c r="AO1559" s="2"/>
      <c r="AP1559" s="2"/>
      <c r="AQ1559" s="2"/>
      <c r="AR1559" s="2"/>
      <c r="AS1559" s="2"/>
      <c r="AT1559" s="2"/>
      <c r="AU1559" s="2"/>
      <c r="AV1559" s="2"/>
      <c r="AW1559" s="2"/>
      <c r="AX1559" s="2"/>
      <c r="AY1559" s="2"/>
      <c r="AZ1559" s="2"/>
      <c r="BA1559" s="2"/>
      <c r="BB1559" s="2"/>
      <c r="BC1559" s="2"/>
      <c r="BD1559" s="2"/>
      <c r="BE1559" s="2"/>
      <c r="BF1559" s="2"/>
    </row>
    <row r="1560" spans="3:58" x14ac:dyDescent="0.25">
      <c r="C1560" s="2"/>
      <c r="D1560" s="2"/>
      <c r="E1560" s="176"/>
      <c r="F1560" s="176"/>
      <c r="G1560" s="2"/>
      <c r="H1560" s="176"/>
      <c r="Q1560" s="2"/>
      <c r="R1560" s="2"/>
      <c r="S1560" s="2"/>
      <c r="T1560" s="2"/>
      <c r="U1560" s="2"/>
      <c r="V1560" s="2"/>
      <c r="W1560" s="2"/>
      <c r="X1560" s="2"/>
      <c r="Y1560" s="2"/>
      <c r="Z1560" s="2"/>
      <c r="AA1560" s="2"/>
      <c r="AB1560" s="2"/>
      <c r="AC1560" s="2"/>
      <c r="AD1560" s="2"/>
      <c r="AE1560" s="2"/>
      <c r="AF1560" s="2"/>
      <c r="AG1560" s="2"/>
      <c r="AH1560" s="2"/>
      <c r="AI1560" s="2"/>
      <c r="AJ1560" s="2"/>
      <c r="AK1560" s="2"/>
      <c r="AL1560" s="2"/>
      <c r="AM1560" s="2"/>
      <c r="AN1560" s="2"/>
      <c r="AO1560" s="2"/>
      <c r="AP1560" s="2"/>
      <c r="AQ1560" s="2"/>
      <c r="AR1560" s="2"/>
      <c r="AS1560" s="2"/>
      <c r="AT1560" s="2"/>
      <c r="AU1560" s="2"/>
      <c r="AV1560" s="2"/>
      <c r="AW1560" s="2"/>
      <c r="AX1560" s="2"/>
      <c r="AY1560" s="2"/>
      <c r="AZ1560" s="2"/>
      <c r="BA1560" s="2"/>
      <c r="BB1560" s="2"/>
      <c r="BC1560" s="2"/>
      <c r="BD1560" s="2"/>
      <c r="BE1560" s="2"/>
      <c r="BF1560" s="2"/>
    </row>
    <row r="1561" spans="3:58" x14ac:dyDescent="0.25">
      <c r="C1561" s="2"/>
      <c r="D1561" s="2"/>
      <c r="E1561" s="176"/>
      <c r="F1561" s="176"/>
      <c r="G1561" s="2"/>
      <c r="H1561" s="176"/>
      <c r="Q1561" s="2"/>
      <c r="R1561" s="2"/>
      <c r="S1561" s="2"/>
      <c r="T1561" s="2"/>
      <c r="U1561" s="2"/>
      <c r="V1561" s="2"/>
      <c r="W1561" s="2"/>
      <c r="X1561" s="2"/>
      <c r="Y1561" s="2"/>
      <c r="Z1561" s="2"/>
      <c r="AA1561" s="2"/>
      <c r="AB1561" s="2"/>
      <c r="AC1561" s="2"/>
      <c r="AD1561" s="2"/>
      <c r="AE1561" s="2"/>
      <c r="AF1561" s="2"/>
      <c r="AG1561" s="2"/>
      <c r="AH1561" s="2"/>
      <c r="AI1561" s="2"/>
      <c r="AJ1561" s="2"/>
      <c r="AK1561" s="2"/>
      <c r="AL1561" s="2"/>
      <c r="AM1561" s="2"/>
      <c r="AN1561" s="2"/>
      <c r="AO1561" s="2"/>
      <c r="AP1561" s="2"/>
      <c r="AQ1561" s="2"/>
      <c r="AR1561" s="2"/>
      <c r="AS1561" s="2"/>
      <c r="AT1561" s="2"/>
      <c r="AU1561" s="2"/>
      <c r="AV1561" s="2"/>
      <c r="AW1561" s="2"/>
      <c r="AX1561" s="2"/>
      <c r="AY1561" s="2"/>
      <c r="AZ1561" s="2"/>
      <c r="BA1561" s="2"/>
      <c r="BB1561" s="2"/>
      <c r="BC1561" s="2"/>
      <c r="BD1561" s="2"/>
      <c r="BE1561" s="2"/>
      <c r="BF1561" s="2"/>
    </row>
    <row r="1562" spans="3:58" x14ac:dyDescent="0.25">
      <c r="C1562" s="2"/>
      <c r="D1562" s="2"/>
      <c r="E1562" s="176"/>
      <c r="F1562" s="176"/>
      <c r="G1562" s="2"/>
      <c r="H1562" s="176"/>
      <c r="Q1562" s="2"/>
      <c r="R1562" s="2"/>
      <c r="S1562" s="2"/>
      <c r="T1562" s="2"/>
      <c r="U1562" s="2"/>
      <c r="V1562" s="2"/>
      <c r="W1562" s="2"/>
      <c r="X1562" s="2"/>
      <c r="Y1562" s="2"/>
      <c r="Z1562" s="2"/>
      <c r="AA1562" s="2"/>
      <c r="AB1562" s="2"/>
      <c r="AC1562" s="2"/>
      <c r="AD1562" s="2"/>
      <c r="AE1562" s="2"/>
      <c r="AF1562" s="2"/>
      <c r="AG1562" s="2"/>
      <c r="AH1562" s="2"/>
      <c r="AI1562" s="2"/>
      <c r="AJ1562" s="2"/>
      <c r="AK1562" s="2"/>
      <c r="AL1562" s="2"/>
      <c r="AM1562" s="2"/>
      <c r="AN1562" s="2"/>
      <c r="AO1562" s="2"/>
      <c r="AP1562" s="2"/>
      <c r="AQ1562" s="2"/>
      <c r="AR1562" s="2"/>
      <c r="AS1562" s="2"/>
      <c r="AT1562" s="2"/>
      <c r="AU1562" s="2"/>
      <c r="AV1562" s="2"/>
      <c r="AW1562" s="2"/>
      <c r="AX1562" s="2"/>
      <c r="AY1562" s="2"/>
      <c r="AZ1562" s="2"/>
      <c r="BA1562" s="2"/>
      <c r="BB1562" s="2"/>
      <c r="BC1562" s="2"/>
      <c r="BD1562" s="2"/>
      <c r="BE1562" s="2"/>
      <c r="BF1562" s="2"/>
    </row>
    <row r="1563" spans="3:58" x14ac:dyDescent="0.25">
      <c r="C1563" s="2"/>
      <c r="D1563" s="2"/>
      <c r="E1563" s="176"/>
      <c r="F1563" s="176"/>
      <c r="G1563" s="2"/>
      <c r="H1563" s="176"/>
      <c r="Q1563" s="2"/>
      <c r="R1563" s="2"/>
      <c r="S1563" s="2"/>
      <c r="T1563" s="2"/>
      <c r="U1563" s="2"/>
      <c r="V1563" s="2"/>
      <c r="W1563" s="2"/>
      <c r="X1563" s="2"/>
      <c r="Y1563" s="2"/>
      <c r="Z1563" s="2"/>
      <c r="AA1563" s="2"/>
      <c r="AB1563" s="2"/>
      <c r="AC1563" s="2"/>
      <c r="AD1563" s="2"/>
      <c r="AE1563" s="2"/>
      <c r="AF1563" s="2"/>
      <c r="AG1563" s="2"/>
      <c r="AH1563" s="2"/>
      <c r="AI1563" s="2"/>
      <c r="AJ1563" s="2"/>
      <c r="AK1563" s="2"/>
      <c r="AL1563" s="2"/>
      <c r="AM1563" s="2"/>
      <c r="AN1563" s="2"/>
      <c r="AO1563" s="2"/>
      <c r="AP1563" s="2"/>
      <c r="AQ1563" s="2"/>
      <c r="AR1563" s="2"/>
      <c r="AS1563" s="2"/>
      <c r="AT1563" s="2"/>
      <c r="AU1563" s="2"/>
      <c r="AV1563" s="2"/>
      <c r="AW1563" s="2"/>
      <c r="AX1563" s="2"/>
      <c r="AY1563" s="2"/>
      <c r="AZ1563" s="2"/>
      <c r="BA1563" s="2"/>
      <c r="BB1563" s="2"/>
      <c r="BC1563" s="2"/>
      <c r="BD1563" s="2"/>
      <c r="BE1563" s="2"/>
      <c r="BF1563" s="2"/>
    </row>
    <row r="1564" spans="3:58" x14ac:dyDescent="0.25">
      <c r="C1564" s="2"/>
      <c r="D1564" s="2"/>
      <c r="E1564" s="176"/>
      <c r="F1564" s="176"/>
      <c r="G1564" s="2"/>
      <c r="H1564" s="176"/>
      <c r="Q1564" s="2"/>
      <c r="R1564" s="2"/>
      <c r="S1564" s="2"/>
      <c r="T1564" s="2"/>
      <c r="U1564" s="2"/>
      <c r="V1564" s="2"/>
      <c r="W1564" s="2"/>
      <c r="X1564" s="2"/>
      <c r="Y1564" s="2"/>
      <c r="Z1564" s="2"/>
      <c r="AA1564" s="2"/>
      <c r="AB1564" s="2"/>
      <c r="AC1564" s="2"/>
      <c r="AD1564" s="2"/>
      <c r="AE1564" s="2"/>
      <c r="AF1564" s="2"/>
      <c r="AG1564" s="2"/>
      <c r="AH1564" s="2"/>
      <c r="AI1564" s="2"/>
      <c r="AJ1564" s="2"/>
      <c r="AK1564" s="2"/>
      <c r="AL1564" s="2"/>
      <c r="AM1564" s="2"/>
      <c r="AN1564" s="2"/>
      <c r="AO1564" s="2"/>
      <c r="AP1564" s="2"/>
      <c r="AQ1564" s="2"/>
      <c r="AR1564" s="2"/>
      <c r="AS1564" s="2"/>
      <c r="AT1564" s="2"/>
      <c r="AU1564" s="2"/>
      <c r="AV1564" s="2"/>
      <c r="AW1564" s="2"/>
      <c r="AX1564" s="2"/>
      <c r="AY1564" s="2"/>
      <c r="AZ1564" s="2"/>
      <c r="BA1564" s="2"/>
      <c r="BB1564" s="2"/>
      <c r="BC1564" s="2"/>
      <c r="BD1564" s="2"/>
      <c r="BE1564" s="2"/>
      <c r="BF1564" s="2"/>
    </row>
    <row r="1565" spans="3:58" x14ac:dyDescent="0.25">
      <c r="C1565" s="2"/>
      <c r="D1565" s="2"/>
      <c r="E1565" s="176"/>
      <c r="F1565" s="176"/>
      <c r="G1565" s="2"/>
      <c r="H1565" s="176"/>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2"/>
      <c r="AP1565" s="2"/>
      <c r="AQ1565" s="2"/>
      <c r="AR1565" s="2"/>
      <c r="AS1565" s="2"/>
      <c r="AT1565" s="2"/>
      <c r="AU1565" s="2"/>
      <c r="AV1565" s="2"/>
      <c r="AW1565" s="2"/>
      <c r="AX1565" s="2"/>
      <c r="AY1565" s="2"/>
      <c r="AZ1565" s="2"/>
      <c r="BA1565" s="2"/>
      <c r="BB1565" s="2"/>
      <c r="BC1565" s="2"/>
      <c r="BD1565" s="2"/>
      <c r="BE1565" s="2"/>
      <c r="BF1565" s="2"/>
    </row>
    <row r="1566" spans="3:58" x14ac:dyDescent="0.25">
      <c r="C1566" s="2"/>
      <c r="D1566" s="2"/>
      <c r="E1566" s="176"/>
      <c r="F1566" s="176"/>
      <c r="G1566" s="2"/>
      <c r="H1566" s="176"/>
      <c r="Q1566" s="2"/>
      <c r="R1566" s="2"/>
      <c r="S1566" s="2"/>
      <c r="T1566" s="2"/>
      <c r="U1566" s="2"/>
      <c r="V1566" s="2"/>
      <c r="W1566" s="2"/>
      <c r="X1566" s="2"/>
      <c r="Y1566" s="2"/>
      <c r="Z1566" s="2"/>
      <c r="AA1566" s="2"/>
      <c r="AB1566" s="2"/>
      <c r="AC1566" s="2"/>
      <c r="AD1566" s="2"/>
      <c r="AE1566" s="2"/>
      <c r="AF1566" s="2"/>
      <c r="AG1566" s="2"/>
      <c r="AH1566" s="2"/>
      <c r="AI1566" s="2"/>
      <c r="AJ1566" s="2"/>
      <c r="AK1566" s="2"/>
      <c r="AL1566" s="2"/>
      <c r="AM1566" s="2"/>
      <c r="AN1566" s="2"/>
      <c r="AO1566" s="2"/>
      <c r="AP1566" s="2"/>
      <c r="AQ1566" s="2"/>
      <c r="AR1566" s="2"/>
      <c r="AS1566" s="2"/>
      <c r="AT1566" s="2"/>
      <c r="AU1566" s="2"/>
      <c r="AV1566" s="2"/>
      <c r="AW1566" s="2"/>
      <c r="AX1566" s="2"/>
      <c r="AY1566" s="2"/>
      <c r="AZ1566" s="2"/>
      <c r="BA1566" s="2"/>
      <c r="BB1566" s="2"/>
      <c r="BC1566" s="2"/>
      <c r="BD1566" s="2"/>
      <c r="BE1566" s="2"/>
      <c r="BF1566" s="2"/>
    </row>
    <row r="1567" spans="3:58" x14ac:dyDescent="0.25">
      <c r="C1567" s="2"/>
      <c r="D1567" s="2"/>
      <c r="E1567" s="176"/>
      <c r="F1567" s="176"/>
      <c r="G1567" s="2"/>
      <c r="H1567" s="176"/>
      <c r="Q1567" s="2"/>
      <c r="R1567" s="2"/>
      <c r="S1567" s="2"/>
      <c r="T1567" s="2"/>
      <c r="U1567" s="2"/>
      <c r="V1567" s="2"/>
      <c r="W1567" s="2"/>
      <c r="X1567" s="2"/>
      <c r="Y1567" s="2"/>
      <c r="Z1567" s="2"/>
      <c r="AA1567" s="2"/>
      <c r="AB1567" s="2"/>
      <c r="AC1567" s="2"/>
      <c r="AD1567" s="2"/>
      <c r="AE1567" s="2"/>
      <c r="AF1567" s="2"/>
      <c r="AG1567" s="2"/>
      <c r="AH1567" s="2"/>
      <c r="AI1567" s="2"/>
      <c r="AJ1567" s="2"/>
      <c r="AK1567" s="2"/>
      <c r="AL1567" s="2"/>
      <c r="AM1567" s="2"/>
      <c r="AN1567" s="2"/>
      <c r="AO1567" s="2"/>
      <c r="AP1567" s="2"/>
      <c r="AQ1567" s="2"/>
      <c r="AR1567" s="2"/>
      <c r="AS1567" s="2"/>
      <c r="AT1567" s="2"/>
      <c r="AU1567" s="2"/>
      <c r="AV1567" s="2"/>
      <c r="AW1567" s="2"/>
      <c r="AX1567" s="2"/>
      <c r="AY1567" s="2"/>
      <c r="AZ1567" s="2"/>
      <c r="BA1567" s="2"/>
      <c r="BB1567" s="2"/>
      <c r="BC1567" s="2"/>
      <c r="BD1567" s="2"/>
      <c r="BE1567" s="2"/>
      <c r="BF1567" s="2"/>
    </row>
    <row r="1568" spans="3:58" x14ac:dyDescent="0.25">
      <c r="C1568" s="2"/>
      <c r="D1568" s="2"/>
      <c r="E1568" s="176"/>
      <c r="F1568" s="176"/>
      <c r="G1568" s="2"/>
      <c r="H1568" s="176"/>
      <c r="Q1568" s="2"/>
      <c r="R1568" s="2"/>
      <c r="S1568" s="2"/>
      <c r="T1568" s="2"/>
      <c r="U1568" s="2"/>
      <c r="V1568" s="2"/>
      <c r="W1568" s="2"/>
      <c r="X1568" s="2"/>
      <c r="Y1568" s="2"/>
      <c r="Z1568" s="2"/>
      <c r="AA1568" s="2"/>
      <c r="AB1568" s="2"/>
      <c r="AC1568" s="2"/>
      <c r="AD1568" s="2"/>
      <c r="AE1568" s="2"/>
      <c r="AF1568" s="2"/>
      <c r="AG1568" s="2"/>
      <c r="AH1568" s="2"/>
      <c r="AI1568" s="2"/>
      <c r="AJ1568" s="2"/>
      <c r="AK1568" s="2"/>
      <c r="AL1568" s="2"/>
      <c r="AM1568" s="2"/>
      <c r="AN1568" s="2"/>
      <c r="AO1568" s="2"/>
      <c r="AP1568" s="2"/>
      <c r="AQ1568" s="2"/>
      <c r="AR1568" s="2"/>
      <c r="AS1568" s="2"/>
      <c r="AT1568" s="2"/>
      <c r="AU1568" s="2"/>
      <c r="AV1568" s="2"/>
      <c r="AW1568" s="2"/>
      <c r="AX1568" s="2"/>
      <c r="AY1568" s="2"/>
      <c r="AZ1568" s="2"/>
      <c r="BA1568" s="2"/>
      <c r="BB1568" s="2"/>
      <c r="BC1568" s="2"/>
      <c r="BD1568" s="2"/>
      <c r="BE1568" s="2"/>
      <c r="BF1568" s="2"/>
    </row>
    <row r="1569" spans="3:58" x14ac:dyDescent="0.25">
      <c r="C1569" s="2"/>
      <c r="D1569" s="2"/>
      <c r="E1569" s="176"/>
      <c r="F1569" s="176"/>
      <c r="G1569" s="2"/>
      <c r="H1569" s="176"/>
      <c r="Q1569" s="2"/>
      <c r="R1569" s="2"/>
      <c r="S1569" s="2"/>
      <c r="T1569" s="2"/>
      <c r="U1569" s="2"/>
      <c r="V1569" s="2"/>
      <c r="W1569" s="2"/>
      <c r="X1569" s="2"/>
      <c r="Y1569" s="2"/>
      <c r="Z1569" s="2"/>
      <c r="AA1569" s="2"/>
      <c r="AB1569" s="2"/>
      <c r="AC1569" s="2"/>
      <c r="AD1569" s="2"/>
      <c r="AE1569" s="2"/>
      <c r="AF1569" s="2"/>
      <c r="AG1569" s="2"/>
      <c r="AH1569" s="2"/>
      <c r="AI1569" s="2"/>
      <c r="AJ1569" s="2"/>
      <c r="AK1569" s="2"/>
      <c r="AL1569" s="2"/>
      <c r="AM1569" s="2"/>
      <c r="AN1569" s="2"/>
      <c r="AO1569" s="2"/>
      <c r="AP1569" s="2"/>
      <c r="AQ1569" s="2"/>
      <c r="AR1569" s="2"/>
      <c r="AS1569" s="2"/>
      <c r="AT1569" s="2"/>
      <c r="AU1569" s="2"/>
      <c r="AV1569" s="2"/>
      <c r="AW1569" s="2"/>
      <c r="AX1569" s="2"/>
      <c r="AY1569" s="2"/>
      <c r="AZ1569" s="2"/>
      <c r="BA1569" s="2"/>
      <c r="BB1569" s="2"/>
      <c r="BC1569" s="2"/>
      <c r="BD1569" s="2"/>
      <c r="BE1569" s="2"/>
      <c r="BF1569" s="2"/>
    </row>
    <row r="1570" spans="3:58" x14ac:dyDescent="0.25">
      <c r="C1570" s="2"/>
      <c r="D1570" s="2"/>
      <c r="E1570" s="176"/>
      <c r="F1570" s="176"/>
      <c r="G1570" s="2"/>
      <c r="H1570" s="176"/>
      <c r="Q1570" s="2"/>
      <c r="R1570" s="2"/>
      <c r="S1570" s="2"/>
      <c r="T1570" s="2"/>
      <c r="U1570" s="2"/>
      <c r="V1570" s="2"/>
      <c r="W1570" s="2"/>
      <c r="X1570" s="2"/>
      <c r="Y1570" s="2"/>
      <c r="Z1570" s="2"/>
      <c r="AA1570" s="2"/>
      <c r="AB1570" s="2"/>
      <c r="AC1570" s="2"/>
      <c r="AD1570" s="2"/>
      <c r="AE1570" s="2"/>
      <c r="AF1570" s="2"/>
      <c r="AG1570" s="2"/>
      <c r="AH1570" s="2"/>
      <c r="AI1570" s="2"/>
      <c r="AJ1570" s="2"/>
      <c r="AK1570" s="2"/>
      <c r="AL1570" s="2"/>
      <c r="AM1570" s="2"/>
      <c r="AN1570" s="2"/>
      <c r="AO1570" s="2"/>
      <c r="AP1570" s="2"/>
      <c r="AQ1570" s="2"/>
      <c r="AR1570" s="2"/>
      <c r="AS1570" s="2"/>
      <c r="AT1570" s="2"/>
      <c r="AU1570" s="2"/>
      <c r="AV1570" s="2"/>
      <c r="AW1570" s="2"/>
      <c r="AX1570" s="2"/>
      <c r="AY1570" s="2"/>
      <c r="AZ1570" s="2"/>
      <c r="BA1570" s="2"/>
      <c r="BB1570" s="2"/>
      <c r="BC1570" s="2"/>
      <c r="BD1570" s="2"/>
      <c r="BE1570" s="2"/>
      <c r="BF1570" s="2"/>
    </row>
    <row r="1571" spans="3:58" x14ac:dyDescent="0.25">
      <c r="C1571" s="2"/>
      <c r="D1571" s="2"/>
      <c r="E1571" s="176"/>
      <c r="F1571" s="176"/>
      <c r="G1571" s="2"/>
      <c r="H1571" s="176"/>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2"/>
      <c r="AP1571" s="2"/>
      <c r="AQ1571" s="2"/>
      <c r="AR1571" s="2"/>
      <c r="AS1571" s="2"/>
      <c r="AT1571" s="2"/>
      <c r="AU1571" s="2"/>
      <c r="AV1571" s="2"/>
      <c r="AW1571" s="2"/>
      <c r="AX1571" s="2"/>
      <c r="AY1571" s="2"/>
      <c r="AZ1571" s="2"/>
      <c r="BA1571" s="2"/>
      <c r="BB1571" s="2"/>
      <c r="BC1571" s="2"/>
      <c r="BD1571" s="2"/>
      <c r="BE1571" s="2"/>
      <c r="BF1571" s="2"/>
    </row>
    <row r="1572" spans="3:58" x14ac:dyDescent="0.25">
      <c r="C1572" s="2"/>
      <c r="D1572" s="2"/>
      <c r="E1572" s="176"/>
      <c r="F1572" s="176"/>
      <c r="G1572" s="2"/>
      <c r="H1572" s="176"/>
      <c r="Q1572" s="2"/>
      <c r="R1572" s="2"/>
      <c r="S1572" s="2"/>
      <c r="T1572" s="2"/>
      <c r="U1572" s="2"/>
      <c r="V1572" s="2"/>
      <c r="W1572" s="2"/>
      <c r="X1572" s="2"/>
      <c r="Y1572" s="2"/>
      <c r="Z1572" s="2"/>
      <c r="AA1572" s="2"/>
      <c r="AB1572" s="2"/>
      <c r="AC1572" s="2"/>
      <c r="AD1572" s="2"/>
      <c r="AE1572" s="2"/>
      <c r="AF1572" s="2"/>
      <c r="AG1572" s="2"/>
      <c r="AH1572" s="2"/>
      <c r="AI1572" s="2"/>
      <c r="AJ1572" s="2"/>
      <c r="AK1572" s="2"/>
      <c r="AL1572" s="2"/>
      <c r="AM1572" s="2"/>
      <c r="AN1572" s="2"/>
      <c r="AO1572" s="2"/>
      <c r="AP1572" s="2"/>
      <c r="AQ1572" s="2"/>
      <c r="AR1572" s="2"/>
      <c r="AS1572" s="2"/>
      <c r="AT1572" s="2"/>
      <c r="AU1572" s="2"/>
      <c r="AV1572" s="2"/>
      <c r="AW1572" s="2"/>
      <c r="AX1572" s="2"/>
      <c r="AY1572" s="2"/>
      <c r="AZ1572" s="2"/>
      <c r="BA1572" s="2"/>
      <c r="BB1572" s="2"/>
      <c r="BC1572" s="2"/>
      <c r="BD1572" s="2"/>
      <c r="BE1572" s="2"/>
      <c r="BF1572" s="2"/>
    </row>
    <row r="1573" spans="3:58" x14ac:dyDescent="0.25">
      <c r="C1573" s="2"/>
      <c r="D1573" s="2"/>
      <c r="E1573" s="176"/>
      <c r="F1573" s="176"/>
      <c r="G1573" s="2"/>
      <c r="H1573" s="176"/>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2"/>
      <c r="AP1573" s="2"/>
      <c r="AQ1573" s="2"/>
      <c r="AR1573" s="2"/>
      <c r="AS1573" s="2"/>
      <c r="AT1573" s="2"/>
      <c r="AU1573" s="2"/>
      <c r="AV1573" s="2"/>
      <c r="AW1573" s="2"/>
      <c r="AX1573" s="2"/>
      <c r="AY1573" s="2"/>
      <c r="AZ1573" s="2"/>
      <c r="BA1573" s="2"/>
      <c r="BB1573" s="2"/>
      <c r="BC1573" s="2"/>
      <c r="BD1573" s="2"/>
      <c r="BE1573" s="2"/>
      <c r="BF1573" s="2"/>
    </row>
    <row r="1574" spans="3:58" x14ac:dyDescent="0.25">
      <c r="C1574" s="2"/>
      <c r="D1574" s="2"/>
      <c r="E1574" s="176"/>
      <c r="F1574" s="176"/>
      <c r="G1574" s="2"/>
      <c r="H1574" s="176"/>
      <c r="Q1574" s="2"/>
      <c r="R1574" s="2"/>
      <c r="S1574" s="2"/>
      <c r="T1574" s="2"/>
      <c r="U1574" s="2"/>
      <c r="V1574" s="2"/>
      <c r="W1574" s="2"/>
      <c r="X1574" s="2"/>
      <c r="Y1574" s="2"/>
      <c r="Z1574" s="2"/>
      <c r="AA1574" s="2"/>
      <c r="AB1574" s="2"/>
      <c r="AC1574" s="2"/>
      <c r="AD1574" s="2"/>
      <c r="AE1574" s="2"/>
      <c r="AF1574" s="2"/>
      <c r="AG1574" s="2"/>
      <c r="AH1574" s="2"/>
      <c r="AI1574" s="2"/>
      <c r="AJ1574" s="2"/>
      <c r="AK1574" s="2"/>
      <c r="AL1574" s="2"/>
      <c r="AM1574" s="2"/>
      <c r="AN1574" s="2"/>
      <c r="AO1574" s="2"/>
      <c r="AP1574" s="2"/>
      <c r="AQ1574" s="2"/>
      <c r="AR1574" s="2"/>
      <c r="AS1574" s="2"/>
      <c r="AT1574" s="2"/>
      <c r="AU1574" s="2"/>
      <c r="AV1574" s="2"/>
      <c r="AW1574" s="2"/>
      <c r="AX1574" s="2"/>
      <c r="AY1574" s="2"/>
      <c r="AZ1574" s="2"/>
      <c r="BA1574" s="2"/>
      <c r="BB1574" s="2"/>
      <c r="BC1574" s="2"/>
      <c r="BD1574" s="2"/>
      <c r="BE1574" s="2"/>
      <c r="BF1574" s="2"/>
    </row>
    <row r="1575" spans="3:58" x14ac:dyDescent="0.25">
      <c r="C1575" s="2"/>
      <c r="D1575" s="2"/>
      <c r="E1575" s="176"/>
      <c r="F1575" s="176"/>
      <c r="G1575" s="2"/>
      <c r="H1575" s="176"/>
      <c r="Q1575" s="2"/>
      <c r="R1575" s="2"/>
      <c r="S1575" s="2"/>
      <c r="T1575" s="2"/>
      <c r="U1575" s="2"/>
      <c r="V1575" s="2"/>
      <c r="W1575" s="2"/>
      <c r="X1575" s="2"/>
      <c r="Y1575" s="2"/>
      <c r="Z1575" s="2"/>
      <c r="AA1575" s="2"/>
      <c r="AB1575" s="2"/>
      <c r="AC1575" s="2"/>
      <c r="AD1575" s="2"/>
      <c r="AE1575" s="2"/>
      <c r="AF1575" s="2"/>
      <c r="AG1575" s="2"/>
      <c r="AH1575" s="2"/>
      <c r="AI1575" s="2"/>
      <c r="AJ1575" s="2"/>
      <c r="AK1575" s="2"/>
      <c r="AL1575" s="2"/>
      <c r="AM1575" s="2"/>
      <c r="AN1575" s="2"/>
      <c r="AO1575" s="2"/>
      <c r="AP1575" s="2"/>
      <c r="AQ1575" s="2"/>
      <c r="AR1575" s="2"/>
      <c r="AS1575" s="2"/>
      <c r="AT1575" s="2"/>
      <c r="AU1575" s="2"/>
      <c r="AV1575" s="2"/>
      <c r="AW1575" s="2"/>
      <c r="AX1575" s="2"/>
      <c r="AY1575" s="2"/>
      <c r="AZ1575" s="2"/>
      <c r="BA1575" s="2"/>
      <c r="BB1575" s="2"/>
      <c r="BC1575" s="2"/>
      <c r="BD1575" s="2"/>
      <c r="BE1575" s="2"/>
      <c r="BF1575" s="2"/>
    </row>
    <row r="1576" spans="3:58" x14ac:dyDescent="0.25">
      <c r="C1576" s="2"/>
      <c r="D1576" s="2"/>
      <c r="E1576" s="176"/>
      <c r="F1576" s="176"/>
      <c r="G1576" s="2"/>
      <c r="H1576" s="176"/>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c r="AU1576" s="2"/>
      <c r="AV1576" s="2"/>
      <c r="AW1576" s="2"/>
      <c r="AX1576" s="2"/>
      <c r="AY1576" s="2"/>
      <c r="AZ1576" s="2"/>
      <c r="BA1576" s="2"/>
      <c r="BB1576" s="2"/>
      <c r="BC1576" s="2"/>
      <c r="BD1576" s="2"/>
      <c r="BE1576" s="2"/>
      <c r="BF1576" s="2"/>
    </row>
    <row r="1577" spans="3:58" x14ac:dyDescent="0.25">
      <c r="C1577" s="2"/>
      <c r="D1577" s="2"/>
      <c r="E1577" s="176"/>
      <c r="F1577" s="176"/>
      <c r="G1577" s="2"/>
      <c r="H1577" s="176"/>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c r="AW1577" s="2"/>
      <c r="AX1577" s="2"/>
      <c r="AY1577" s="2"/>
      <c r="AZ1577" s="2"/>
      <c r="BA1577" s="2"/>
      <c r="BB1577" s="2"/>
      <c r="BC1577" s="2"/>
      <c r="BD1577" s="2"/>
      <c r="BE1577" s="2"/>
      <c r="BF1577" s="2"/>
    </row>
    <row r="1578" spans="3:58" x14ac:dyDescent="0.25">
      <c r="C1578" s="2"/>
      <c r="D1578" s="2"/>
      <c r="E1578" s="176"/>
      <c r="F1578" s="176"/>
      <c r="G1578" s="2"/>
      <c r="H1578" s="176"/>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c r="AU1578" s="2"/>
      <c r="AV1578" s="2"/>
      <c r="AW1578" s="2"/>
      <c r="AX1578" s="2"/>
      <c r="AY1578" s="2"/>
      <c r="AZ1578" s="2"/>
      <c r="BA1578" s="2"/>
      <c r="BB1578" s="2"/>
      <c r="BC1578" s="2"/>
      <c r="BD1578" s="2"/>
      <c r="BE1578" s="2"/>
      <c r="BF1578" s="2"/>
    </row>
    <row r="1579" spans="3:58" x14ac:dyDescent="0.25">
      <c r="C1579" s="2"/>
      <c r="D1579" s="2"/>
      <c r="E1579" s="176"/>
      <c r="F1579" s="176"/>
      <c r="G1579" s="2"/>
      <c r="H1579" s="176"/>
      <c r="Q1579" s="2"/>
      <c r="R1579" s="2"/>
      <c r="S1579" s="2"/>
      <c r="T1579" s="2"/>
      <c r="U1579" s="2"/>
      <c r="V1579" s="2"/>
      <c r="W1579" s="2"/>
      <c r="X1579" s="2"/>
      <c r="Y1579" s="2"/>
      <c r="Z1579" s="2"/>
      <c r="AA1579" s="2"/>
      <c r="AB1579" s="2"/>
      <c r="AC1579" s="2"/>
      <c r="AD1579" s="2"/>
      <c r="AE1579" s="2"/>
      <c r="AF1579" s="2"/>
      <c r="AG1579" s="2"/>
      <c r="AH1579" s="2"/>
      <c r="AI1579" s="2"/>
      <c r="AJ1579" s="2"/>
      <c r="AK1579" s="2"/>
      <c r="AL1579" s="2"/>
      <c r="AM1579" s="2"/>
      <c r="AN1579" s="2"/>
      <c r="AO1579" s="2"/>
      <c r="AP1579" s="2"/>
      <c r="AQ1579" s="2"/>
      <c r="AR1579" s="2"/>
      <c r="AS1579" s="2"/>
      <c r="AT1579" s="2"/>
      <c r="AU1579" s="2"/>
      <c r="AV1579" s="2"/>
      <c r="AW1579" s="2"/>
      <c r="AX1579" s="2"/>
      <c r="AY1579" s="2"/>
      <c r="AZ1579" s="2"/>
      <c r="BA1579" s="2"/>
      <c r="BB1579" s="2"/>
      <c r="BC1579" s="2"/>
      <c r="BD1579" s="2"/>
      <c r="BE1579" s="2"/>
      <c r="BF1579" s="2"/>
    </row>
    <row r="1580" spans="3:58" x14ac:dyDescent="0.25">
      <c r="C1580" s="2"/>
      <c r="D1580" s="2"/>
      <c r="E1580" s="176"/>
      <c r="F1580" s="176"/>
      <c r="G1580" s="2"/>
      <c r="H1580" s="176"/>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c r="AU1580" s="2"/>
      <c r="AV1580" s="2"/>
      <c r="AW1580" s="2"/>
      <c r="AX1580" s="2"/>
      <c r="AY1580" s="2"/>
      <c r="AZ1580" s="2"/>
      <c r="BA1580" s="2"/>
      <c r="BB1580" s="2"/>
      <c r="BC1580" s="2"/>
      <c r="BD1580" s="2"/>
      <c r="BE1580" s="2"/>
      <c r="BF1580" s="2"/>
    </row>
    <row r="1581" spans="3:58" x14ac:dyDescent="0.25">
      <c r="C1581" s="2"/>
      <c r="D1581" s="2"/>
      <c r="E1581" s="176"/>
      <c r="F1581" s="176"/>
      <c r="G1581" s="2"/>
      <c r="H1581" s="176"/>
      <c r="Q1581" s="2"/>
      <c r="R1581" s="2"/>
      <c r="S1581" s="2"/>
      <c r="T1581" s="2"/>
      <c r="U1581" s="2"/>
      <c r="V1581" s="2"/>
      <c r="W1581" s="2"/>
      <c r="X1581" s="2"/>
      <c r="Y1581" s="2"/>
      <c r="Z1581" s="2"/>
      <c r="AA1581" s="2"/>
      <c r="AB1581" s="2"/>
      <c r="AC1581" s="2"/>
      <c r="AD1581" s="2"/>
      <c r="AE1581" s="2"/>
      <c r="AF1581" s="2"/>
      <c r="AG1581" s="2"/>
      <c r="AH1581" s="2"/>
      <c r="AI1581" s="2"/>
      <c r="AJ1581" s="2"/>
      <c r="AK1581" s="2"/>
      <c r="AL1581" s="2"/>
      <c r="AM1581" s="2"/>
      <c r="AN1581" s="2"/>
      <c r="AO1581" s="2"/>
      <c r="AP1581" s="2"/>
      <c r="AQ1581" s="2"/>
      <c r="AR1581" s="2"/>
      <c r="AS1581" s="2"/>
      <c r="AT1581" s="2"/>
      <c r="AU1581" s="2"/>
      <c r="AV1581" s="2"/>
      <c r="AW1581" s="2"/>
      <c r="AX1581" s="2"/>
      <c r="AY1581" s="2"/>
      <c r="AZ1581" s="2"/>
      <c r="BA1581" s="2"/>
      <c r="BB1581" s="2"/>
      <c r="BC1581" s="2"/>
      <c r="BD1581" s="2"/>
      <c r="BE1581" s="2"/>
      <c r="BF1581" s="2"/>
    </row>
    <row r="1582" spans="3:58" x14ac:dyDescent="0.25">
      <c r="C1582" s="2"/>
      <c r="D1582" s="2"/>
      <c r="E1582" s="176"/>
      <c r="F1582" s="176"/>
      <c r="G1582" s="2"/>
      <c r="H1582" s="176"/>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2"/>
      <c r="AP1582" s="2"/>
      <c r="AQ1582" s="2"/>
      <c r="AR1582" s="2"/>
      <c r="AS1582" s="2"/>
      <c r="AT1582" s="2"/>
      <c r="AU1582" s="2"/>
      <c r="AV1582" s="2"/>
      <c r="AW1582" s="2"/>
      <c r="AX1582" s="2"/>
      <c r="AY1582" s="2"/>
      <c r="AZ1582" s="2"/>
      <c r="BA1582" s="2"/>
      <c r="BB1582" s="2"/>
      <c r="BC1582" s="2"/>
      <c r="BD1582" s="2"/>
      <c r="BE1582" s="2"/>
      <c r="BF1582" s="2"/>
    </row>
    <row r="1583" spans="3:58" x14ac:dyDescent="0.25">
      <c r="C1583" s="2"/>
      <c r="D1583" s="2"/>
      <c r="E1583" s="176"/>
      <c r="F1583" s="176"/>
      <c r="G1583" s="2"/>
      <c r="H1583" s="176"/>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c r="AU1583" s="2"/>
      <c r="AV1583" s="2"/>
      <c r="AW1583" s="2"/>
      <c r="AX1583" s="2"/>
      <c r="AY1583" s="2"/>
      <c r="AZ1583" s="2"/>
      <c r="BA1583" s="2"/>
      <c r="BB1583" s="2"/>
      <c r="BC1583" s="2"/>
      <c r="BD1583" s="2"/>
      <c r="BE1583" s="2"/>
      <c r="BF1583" s="2"/>
    </row>
    <row r="1584" spans="3:58" x14ac:dyDescent="0.25">
      <c r="C1584" s="2"/>
      <c r="D1584" s="2"/>
      <c r="E1584" s="176"/>
      <c r="F1584" s="176"/>
      <c r="G1584" s="2"/>
      <c r="H1584" s="176"/>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c r="AU1584" s="2"/>
      <c r="AV1584" s="2"/>
      <c r="AW1584" s="2"/>
      <c r="AX1584" s="2"/>
      <c r="AY1584" s="2"/>
      <c r="AZ1584" s="2"/>
      <c r="BA1584" s="2"/>
      <c r="BB1584" s="2"/>
      <c r="BC1584" s="2"/>
      <c r="BD1584" s="2"/>
      <c r="BE1584" s="2"/>
      <c r="BF1584" s="2"/>
    </row>
    <row r="1585" spans="3:58" x14ac:dyDescent="0.25">
      <c r="C1585" s="2"/>
      <c r="D1585" s="2"/>
      <c r="E1585" s="176"/>
      <c r="F1585" s="176"/>
      <c r="G1585" s="2"/>
      <c r="H1585" s="176"/>
      <c r="Q1585" s="2"/>
      <c r="R1585" s="2"/>
      <c r="S1585" s="2"/>
      <c r="T1585" s="2"/>
      <c r="U1585" s="2"/>
      <c r="V1585" s="2"/>
      <c r="W1585" s="2"/>
      <c r="X1585" s="2"/>
      <c r="Y1585" s="2"/>
      <c r="Z1585" s="2"/>
      <c r="AA1585" s="2"/>
      <c r="AB1585" s="2"/>
      <c r="AC1585" s="2"/>
      <c r="AD1585" s="2"/>
      <c r="AE1585" s="2"/>
      <c r="AF1585" s="2"/>
      <c r="AG1585" s="2"/>
      <c r="AH1585" s="2"/>
      <c r="AI1585" s="2"/>
      <c r="AJ1585" s="2"/>
      <c r="AK1585" s="2"/>
      <c r="AL1585" s="2"/>
      <c r="AM1585" s="2"/>
      <c r="AN1585" s="2"/>
      <c r="AO1585" s="2"/>
      <c r="AP1585" s="2"/>
      <c r="AQ1585" s="2"/>
      <c r="AR1585" s="2"/>
      <c r="AS1585" s="2"/>
      <c r="AT1585" s="2"/>
      <c r="AU1585" s="2"/>
      <c r="AV1585" s="2"/>
      <c r="AW1585" s="2"/>
      <c r="AX1585" s="2"/>
      <c r="AY1585" s="2"/>
      <c r="AZ1585" s="2"/>
      <c r="BA1585" s="2"/>
      <c r="BB1585" s="2"/>
      <c r="BC1585" s="2"/>
      <c r="BD1585" s="2"/>
      <c r="BE1585" s="2"/>
      <c r="BF1585" s="2"/>
    </row>
    <row r="1586" spans="3:58" x14ac:dyDescent="0.25">
      <c r="C1586" s="2"/>
      <c r="D1586" s="2"/>
      <c r="E1586" s="176"/>
      <c r="F1586" s="176"/>
      <c r="G1586" s="2"/>
      <c r="H1586" s="176"/>
      <c r="Q1586" s="2"/>
      <c r="R1586" s="2"/>
      <c r="S1586" s="2"/>
      <c r="T1586" s="2"/>
      <c r="U1586" s="2"/>
      <c r="V1586" s="2"/>
      <c r="W1586" s="2"/>
      <c r="X1586" s="2"/>
      <c r="Y1586" s="2"/>
      <c r="Z1586" s="2"/>
      <c r="AA1586" s="2"/>
      <c r="AB1586" s="2"/>
      <c r="AC1586" s="2"/>
      <c r="AD1586" s="2"/>
      <c r="AE1586" s="2"/>
      <c r="AF1586" s="2"/>
      <c r="AG1586" s="2"/>
      <c r="AH1586" s="2"/>
      <c r="AI1586" s="2"/>
      <c r="AJ1586" s="2"/>
      <c r="AK1586" s="2"/>
      <c r="AL1586" s="2"/>
      <c r="AM1586" s="2"/>
      <c r="AN1586" s="2"/>
      <c r="AO1586" s="2"/>
      <c r="AP1586" s="2"/>
      <c r="AQ1586" s="2"/>
      <c r="AR1586" s="2"/>
      <c r="AS1586" s="2"/>
      <c r="AT1586" s="2"/>
      <c r="AU1586" s="2"/>
      <c r="AV1586" s="2"/>
      <c r="AW1586" s="2"/>
      <c r="AX1586" s="2"/>
      <c r="AY1586" s="2"/>
      <c r="AZ1586" s="2"/>
      <c r="BA1586" s="2"/>
      <c r="BB1586" s="2"/>
      <c r="BC1586" s="2"/>
      <c r="BD1586" s="2"/>
      <c r="BE1586" s="2"/>
      <c r="BF1586" s="2"/>
    </row>
    <row r="1587" spans="3:58" x14ac:dyDescent="0.25">
      <c r="C1587" s="2"/>
      <c r="D1587" s="2"/>
      <c r="E1587" s="176"/>
      <c r="F1587" s="176"/>
      <c r="G1587" s="2"/>
      <c r="H1587" s="176"/>
      <c r="Q1587" s="2"/>
      <c r="R1587" s="2"/>
      <c r="S1587" s="2"/>
      <c r="T1587" s="2"/>
      <c r="U1587" s="2"/>
      <c r="V1587" s="2"/>
      <c r="W1587" s="2"/>
      <c r="X1587" s="2"/>
      <c r="Y1587" s="2"/>
      <c r="Z1587" s="2"/>
      <c r="AA1587" s="2"/>
      <c r="AB1587" s="2"/>
      <c r="AC1587" s="2"/>
      <c r="AD1587" s="2"/>
      <c r="AE1587" s="2"/>
      <c r="AF1587" s="2"/>
      <c r="AG1587" s="2"/>
      <c r="AH1587" s="2"/>
      <c r="AI1587" s="2"/>
      <c r="AJ1587" s="2"/>
      <c r="AK1587" s="2"/>
      <c r="AL1587" s="2"/>
      <c r="AM1587" s="2"/>
      <c r="AN1587" s="2"/>
      <c r="AO1587" s="2"/>
      <c r="AP1587" s="2"/>
      <c r="AQ1587" s="2"/>
      <c r="AR1587" s="2"/>
      <c r="AS1587" s="2"/>
      <c r="AT1587" s="2"/>
      <c r="AU1587" s="2"/>
      <c r="AV1587" s="2"/>
      <c r="AW1587" s="2"/>
      <c r="AX1587" s="2"/>
      <c r="AY1587" s="2"/>
      <c r="AZ1587" s="2"/>
      <c r="BA1587" s="2"/>
      <c r="BB1587" s="2"/>
      <c r="BC1587" s="2"/>
      <c r="BD1587" s="2"/>
      <c r="BE1587" s="2"/>
      <c r="BF1587" s="2"/>
    </row>
    <row r="1588" spans="3:58" x14ac:dyDescent="0.25">
      <c r="C1588" s="2"/>
      <c r="D1588" s="2"/>
      <c r="E1588" s="176"/>
      <c r="F1588" s="176"/>
      <c r="G1588" s="2"/>
      <c r="H1588" s="176"/>
      <c r="Q1588" s="2"/>
      <c r="R1588" s="2"/>
      <c r="S1588" s="2"/>
      <c r="T1588" s="2"/>
      <c r="U1588" s="2"/>
      <c r="V1588" s="2"/>
      <c r="W1588" s="2"/>
      <c r="X1588" s="2"/>
      <c r="Y1588" s="2"/>
      <c r="Z1588" s="2"/>
      <c r="AA1588" s="2"/>
      <c r="AB1588" s="2"/>
      <c r="AC1588" s="2"/>
      <c r="AD1588" s="2"/>
      <c r="AE1588" s="2"/>
      <c r="AF1588" s="2"/>
      <c r="AG1588" s="2"/>
      <c r="AH1588" s="2"/>
      <c r="AI1588" s="2"/>
      <c r="AJ1588" s="2"/>
      <c r="AK1588" s="2"/>
      <c r="AL1588" s="2"/>
      <c r="AM1588" s="2"/>
      <c r="AN1588" s="2"/>
      <c r="AO1588" s="2"/>
      <c r="AP1588" s="2"/>
      <c r="AQ1588" s="2"/>
      <c r="AR1588" s="2"/>
      <c r="AS1588" s="2"/>
      <c r="AT1588" s="2"/>
      <c r="AU1588" s="2"/>
      <c r="AV1588" s="2"/>
      <c r="AW1588" s="2"/>
      <c r="AX1588" s="2"/>
      <c r="AY1588" s="2"/>
      <c r="AZ1588" s="2"/>
      <c r="BA1588" s="2"/>
      <c r="BB1588" s="2"/>
      <c r="BC1588" s="2"/>
      <c r="BD1588" s="2"/>
      <c r="BE1588" s="2"/>
      <c r="BF1588" s="2"/>
    </row>
    <row r="1589" spans="3:58" x14ac:dyDescent="0.25">
      <c r="C1589" s="2"/>
      <c r="D1589" s="2"/>
      <c r="E1589" s="176"/>
      <c r="F1589" s="176"/>
      <c r="G1589" s="2"/>
      <c r="H1589" s="176"/>
      <c r="Q1589" s="2"/>
      <c r="R1589" s="2"/>
      <c r="S1589" s="2"/>
      <c r="T1589" s="2"/>
      <c r="U1589" s="2"/>
      <c r="V1589" s="2"/>
      <c r="W1589" s="2"/>
      <c r="X1589" s="2"/>
      <c r="Y1589" s="2"/>
      <c r="Z1589" s="2"/>
      <c r="AA1589" s="2"/>
      <c r="AB1589" s="2"/>
      <c r="AC1589" s="2"/>
      <c r="AD1589" s="2"/>
      <c r="AE1589" s="2"/>
      <c r="AF1589" s="2"/>
      <c r="AG1589" s="2"/>
      <c r="AH1589" s="2"/>
      <c r="AI1589" s="2"/>
      <c r="AJ1589" s="2"/>
      <c r="AK1589" s="2"/>
      <c r="AL1589" s="2"/>
      <c r="AM1589" s="2"/>
      <c r="AN1589" s="2"/>
      <c r="AO1589" s="2"/>
      <c r="AP1589" s="2"/>
      <c r="AQ1589" s="2"/>
      <c r="AR1589" s="2"/>
      <c r="AS1589" s="2"/>
      <c r="AT1589" s="2"/>
      <c r="AU1589" s="2"/>
      <c r="AV1589" s="2"/>
      <c r="AW1589" s="2"/>
      <c r="AX1589" s="2"/>
      <c r="AY1589" s="2"/>
      <c r="AZ1589" s="2"/>
      <c r="BA1589" s="2"/>
      <c r="BB1589" s="2"/>
      <c r="BC1589" s="2"/>
      <c r="BD1589" s="2"/>
      <c r="BE1589" s="2"/>
      <c r="BF1589" s="2"/>
    </row>
    <row r="1590" spans="3:58" x14ac:dyDescent="0.25">
      <c r="C1590" s="2"/>
      <c r="D1590" s="2"/>
      <c r="E1590" s="176"/>
      <c r="F1590" s="176"/>
      <c r="G1590" s="2"/>
      <c r="H1590" s="176"/>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2"/>
      <c r="AP1590" s="2"/>
      <c r="AQ1590" s="2"/>
      <c r="AR1590" s="2"/>
      <c r="AS1590" s="2"/>
      <c r="AT1590" s="2"/>
      <c r="AU1590" s="2"/>
      <c r="AV1590" s="2"/>
      <c r="AW1590" s="2"/>
      <c r="AX1590" s="2"/>
      <c r="AY1590" s="2"/>
      <c r="AZ1590" s="2"/>
      <c r="BA1590" s="2"/>
      <c r="BB1590" s="2"/>
      <c r="BC1590" s="2"/>
      <c r="BD1590" s="2"/>
      <c r="BE1590" s="2"/>
      <c r="BF1590" s="2"/>
    </row>
    <row r="1591" spans="3:58" x14ac:dyDescent="0.25">
      <c r="C1591" s="2"/>
      <c r="D1591" s="2"/>
      <c r="E1591" s="176"/>
      <c r="F1591" s="176"/>
      <c r="G1591" s="2"/>
      <c r="H1591" s="176"/>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c r="AU1591" s="2"/>
      <c r="AV1591" s="2"/>
      <c r="AW1591" s="2"/>
      <c r="AX1591" s="2"/>
      <c r="AY1591" s="2"/>
      <c r="AZ1591" s="2"/>
      <c r="BA1591" s="2"/>
      <c r="BB1591" s="2"/>
      <c r="BC1591" s="2"/>
      <c r="BD1591" s="2"/>
      <c r="BE1591" s="2"/>
      <c r="BF1591" s="2"/>
    </row>
    <row r="1592" spans="3:58" x14ac:dyDescent="0.25">
      <c r="C1592" s="2"/>
      <c r="D1592" s="2"/>
      <c r="E1592" s="176"/>
      <c r="F1592" s="176"/>
      <c r="G1592" s="2"/>
      <c r="H1592" s="176"/>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c r="AU1592" s="2"/>
      <c r="AV1592" s="2"/>
      <c r="AW1592" s="2"/>
      <c r="AX1592" s="2"/>
      <c r="AY1592" s="2"/>
      <c r="AZ1592" s="2"/>
      <c r="BA1592" s="2"/>
      <c r="BB1592" s="2"/>
      <c r="BC1592" s="2"/>
      <c r="BD1592" s="2"/>
      <c r="BE1592" s="2"/>
      <c r="BF1592" s="2"/>
    </row>
    <row r="1593" spans="3:58" x14ac:dyDescent="0.25">
      <c r="C1593" s="2"/>
      <c r="D1593" s="2"/>
      <c r="E1593" s="176"/>
      <c r="F1593" s="176"/>
      <c r="G1593" s="2"/>
      <c r="H1593" s="176"/>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c r="AU1593" s="2"/>
      <c r="AV1593" s="2"/>
      <c r="AW1593" s="2"/>
      <c r="AX1593" s="2"/>
      <c r="AY1593" s="2"/>
      <c r="AZ1593" s="2"/>
      <c r="BA1593" s="2"/>
      <c r="BB1593" s="2"/>
      <c r="BC1593" s="2"/>
      <c r="BD1593" s="2"/>
      <c r="BE1593" s="2"/>
      <c r="BF1593" s="2"/>
    </row>
    <row r="1594" spans="3:58" x14ac:dyDescent="0.25">
      <c r="C1594" s="2"/>
      <c r="D1594" s="2"/>
      <c r="E1594" s="176"/>
      <c r="F1594" s="176"/>
      <c r="G1594" s="2"/>
      <c r="H1594" s="176"/>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c r="AU1594" s="2"/>
      <c r="AV1594" s="2"/>
      <c r="AW1594" s="2"/>
      <c r="AX1594" s="2"/>
      <c r="AY1594" s="2"/>
      <c r="AZ1594" s="2"/>
      <c r="BA1594" s="2"/>
      <c r="BB1594" s="2"/>
      <c r="BC1594" s="2"/>
      <c r="BD1594" s="2"/>
      <c r="BE1594" s="2"/>
      <c r="BF1594" s="2"/>
    </row>
    <row r="1595" spans="3:58" x14ac:dyDescent="0.25">
      <c r="C1595" s="2"/>
      <c r="D1595" s="2"/>
      <c r="E1595" s="176"/>
      <c r="F1595" s="176"/>
      <c r="G1595" s="2"/>
      <c r="H1595" s="176"/>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c r="AU1595" s="2"/>
      <c r="AV1595" s="2"/>
      <c r="AW1595" s="2"/>
      <c r="AX1595" s="2"/>
      <c r="AY1595" s="2"/>
      <c r="AZ1595" s="2"/>
      <c r="BA1595" s="2"/>
      <c r="BB1595" s="2"/>
      <c r="BC1595" s="2"/>
      <c r="BD1595" s="2"/>
      <c r="BE1595" s="2"/>
      <c r="BF1595" s="2"/>
    </row>
  </sheetData>
  <autoFilter ref="A5:DG5" xr:uid="{36EE5858-E3ED-4D4F-8436-507271715190}"/>
  <dataValidations count="2">
    <dataValidation allowBlank="1" showInputMessage="1" showErrorMessage="1" prompt="You can use report here:_x000a_-Measures for which there is no space above, belonging to the built-in categories (select category in cell to the left) or sub-categories (select category and copy sub-category)_x000a_-Measures of additional categories/sub-categories" sqref="F75:F77 F58:F59 F129 F416:F418 F465 F516:F518 F729" xr:uid="{163756A9-870F-489D-9924-9FD074B16A55}"/>
    <dataValidation type="textLength" errorStyle="warning" operator="lessThanOrEqual" allowBlank="1" showInputMessage="1" showErrorMessage="1" error="Please reduce the text length" prompt="Maximum 300 characters (with spaces)" sqref="H6:H76 H106:H108 H110:H129 H253:H275 H393:H418 H442:H461 H463:H465 H493:H518 H659:H729" xr:uid="{FC629285-3BED-4C63-8DE8-E8C369D8F041}">
      <formula1>300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8a86d88-0edf-469b-b6c3-17028e86f05a" xsi:nil="true"/>
    <lcf76f155ced4ddcb4097134ff3c332f xmlns="2369e19d-afd5-4c4b-9359-05565a9e7a6e">
      <Terms xmlns="http://schemas.microsoft.com/office/infopath/2007/PartnerControls"/>
    </lcf76f155ced4ddcb4097134ff3c332f>
    <SharedWithUsers xmlns="f8a86d88-0edf-469b-b6c3-17028e86f05a">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D721CA0A481E48AE89AA8256F3CCEC" ma:contentTypeVersion="15" ma:contentTypeDescription="Create a new document." ma:contentTypeScope="" ma:versionID="11724fb720c1b655a16f74dcbcb86828">
  <xsd:schema xmlns:xsd="http://www.w3.org/2001/XMLSchema" xmlns:xs="http://www.w3.org/2001/XMLSchema" xmlns:p="http://schemas.microsoft.com/office/2006/metadata/properties" xmlns:ns2="2369e19d-afd5-4c4b-9359-05565a9e7a6e" xmlns:ns3="f8a86d88-0edf-469b-b6c3-17028e86f05a" targetNamespace="http://schemas.microsoft.com/office/2006/metadata/properties" ma:root="true" ma:fieldsID="cdab316ca844d03c241386250197d33f" ns2:_="" ns3:_="">
    <xsd:import namespace="2369e19d-afd5-4c4b-9359-05565a9e7a6e"/>
    <xsd:import namespace="f8a86d88-0edf-469b-b6c3-17028e86f0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9e19d-afd5-4c4b-9359-05565a9e7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e42cbc-566b-46c9-aea5-a71cdcd36d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a86d88-0edf-469b-b6c3-17028e86f05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29dae42-e786-462d-a3be-3251bb953e81}" ma:internalName="TaxCatchAll" ma:showField="CatchAllData" ma:web="f8a86d88-0edf-469b-b6c3-17028e86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06708F-68C4-404F-AE5E-AF44B2ED5AE9}">
  <ds:schemaRefs>
    <ds:schemaRef ds:uri="http://schemas.microsoft.com/sharepoint/v3/contenttype/forms"/>
  </ds:schemaRefs>
</ds:datastoreItem>
</file>

<file path=customXml/itemProps2.xml><?xml version="1.0" encoding="utf-8"?>
<ds:datastoreItem xmlns:ds="http://schemas.openxmlformats.org/officeDocument/2006/customXml" ds:itemID="{B2D015AF-4A4E-45AD-B0B5-78247001313A}">
  <ds:schemaRefs>
    <ds:schemaRef ds:uri="http://schemas.microsoft.com/office/infopath/2007/PartnerControls"/>
    <ds:schemaRef ds:uri="http://schemas.microsoft.com/office/2006/documentManagement/types"/>
    <ds:schemaRef ds:uri="http://www.w3.org/XML/1998/namespace"/>
    <ds:schemaRef ds:uri="http://purl.org/dc/elements/1.1/"/>
    <ds:schemaRef ds:uri="f8a86d88-0edf-469b-b6c3-17028e86f05a"/>
    <ds:schemaRef ds:uri="http://purl.org/dc/terms/"/>
    <ds:schemaRef ds:uri="http://schemas.openxmlformats.org/package/2006/metadata/core-properties"/>
    <ds:schemaRef ds:uri="http://schemas.microsoft.com/office/2006/metadata/properties"/>
    <ds:schemaRef ds:uri="2369e19d-afd5-4c4b-9359-05565a9e7a6e"/>
    <ds:schemaRef ds:uri="http://purl.org/dc/dcmitype/"/>
  </ds:schemaRefs>
</ds:datastoreItem>
</file>

<file path=customXml/itemProps3.xml><?xml version="1.0" encoding="utf-8"?>
<ds:datastoreItem xmlns:ds="http://schemas.openxmlformats.org/officeDocument/2006/customXml" ds:itemID="{CBF4B8F0-52F1-4DAD-8EB0-3A04671CB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9e19d-afd5-4c4b-9359-05565a9e7a6e"/>
    <ds:schemaRef ds:uri="f8a86d88-0edf-469b-b6c3-17028e86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Background and Instructions</vt:lpstr>
      <vt:lpstr>CfB&amp;FC-PoM</vt:lpstr>
      <vt:lpstr>CfB-Consump.Red.Measures</vt:lpstr>
      <vt:lpstr>FC-Consump.Red.Measures</vt:lpstr>
      <vt:lpstr>QC1,2</vt:lpstr>
      <vt:lpstr>QC3</vt:lpstr>
      <vt:lpstr>QC4</vt:lpstr>
      <vt:lpstr>QC5,6</vt:lpstr>
      <vt:lpstr>Summary</vt:lpstr>
      <vt:lpstr>Lists</vt:lpstr>
      <vt:lpstr>2022_PoM</vt:lpstr>
      <vt:lpstr>2022_MFC</vt:lpstr>
      <vt:lpstr>2022_MCfB</vt:lpstr>
    </vt:vector>
  </TitlesOfParts>
  <Manager/>
  <Company>European 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Beatriz Vidal</dc:creator>
  <cp:keywords/>
  <dc:description/>
  <cp:lastModifiedBy>Beatriz Vidal</cp:lastModifiedBy>
  <cp:revision/>
  <dcterms:created xsi:type="dcterms:W3CDTF">2024-01-26T13:04:28Z</dcterms:created>
  <dcterms:modified xsi:type="dcterms:W3CDTF">2025-05-16T13:09:52Z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0x010100E7D721CA0A481E48AE89AA8256F3CCEC</vt:lpwstr>
  </property>
  <property fmtid="{D5CDD505-2E9C-101B-9397-08002B2CF9AE}" pid="3" name="MediaServiceImageTags">
    <vt:lpwstr/>
  </property>
  <property fmtid="{D5CDD505-2E9C-101B-9397-08002B2CF9AE}" pid="4" name="Order">
    <vt:r8>6682900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6bd9ddd1-4d20-43f6-abfa-fc3c07406f94_Enabled">
    <vt:lpwstr>true</vt:lpwstr>
  </property>
  <property fmtid="{D5CDD505-2E9C-101B-9397-08002B2CF9AE}" pid="12" name="MSIP_Label_6bd9ddd1-4d20-43f6-abfa-fc3c07406f94_SetDate">
    <vt:lpwstr>2025-03-14T09:42:32Z</vt:lpwstr>
  </property>
  <property fmtid="{D5CDD505-2E9C-101B-9397-08002B2CF9AE}" pid="13" name="MSIP_Label_6bd9ddd1-4d20-43f6-abfa-fc3c07406f94_Method">
    <vt:lpwstr>Standard</vt:lpwstr>
  </property>
  <property fmtid="{D5CDD505-2E9C-101B-9397-08002B2CF9AE}" pid="14" name="MSIP_Label_6bd9ddd1-4d20-43f6-abfa-fc3c07406f94_Name">
    <vt:lpwstr>Commission Use</vt:lpwstr>
  </property>
  <property fmtid="{D5CDD505-2E9C-101B-9397-08002B2CF9AE}" pid="15" name="MSIP_Label_6bd9ddd1-4d20-43f6-abfa-fc3c07406f94_SiteId">
    <vt:lpwstr>b24c8b06-522c-46fe-9080-70926f8dddb1</vt:lpwstr>
  </property>
  <property fmtid="{D5CDD505-2E9C-101B-9397-08002B2CF9AE}" pid="16" name="MSIP_Label_6bd9ddd1-4d20-43f6-abfa-fc3c07406f94_ActionId">
    <vt:lpwstr>f0d41d8c-b161-4ccc-b67c-4fc7d27ccdad</vt:lpwstr>
  </property>
  <property fmtid="{D5CDD505-2E9C-101B-9397-08002B2CF9AE}" pid="17" name="MSIP_Label_6bd9ddd1-4d20-43f6-abfa-fc3c07406f94_ContentBits">
    <vt:lpwstr>0</vt:lpwstr>
  </property>
</Properties>
</file>