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Users\Vidal\Downloads\Delivered to reporters\"/>
    </mc:Choice>
  </mc:AlternateContent>
  <xr:revisionPtr revIDLastSave="0" documentId="13_ncr:1_{5B87BEE1-6590-4C89-AF96-419FE304E7C0}" xr6:coauthVersionLast="47" xr6:coauthVersionMax="47" xr10:uidLastSave="{00000000-0000-0000-0000-000000000000}"/>
  <workbookProtection workbookAlgorithmName="SHA-512" workbookHashValue="Ko4nKnzDR5ZPfmSc8mQBhsAV3jGVbTzv3W9axXnaJ5IUukUYXUfuGadqZ4KBnYIft8FIt7xBKfcKSu2/+C16jw==" workbookSaltValue="VWugWz36AKJZnz61upDjaw==" workbookSpinCount="100000" lockStructure="1"/>
  <bookViews>
    <workbookView xWindow="1410" yWindow="1395" windowWidth="24900" windowHeight="19320" xr2:uid="{E6FDA54C-2998-405C-B5DD-EDD42946C652}"/>
  </bookViews>
  <sheets>
    <sheet name="Background and Instructions" sheetId="14" r:id="rId1"/>
    <sheet name="SUP bottles-PoM" sheetId="12" r:id="rId2"/>
    <sheet name="SUP bottles-Separate collection" sheetId="13" r:id="rId3"/>
    <sheet name="QC I,II" sheetId="4" r:id="rId4"/>
    <sheet name="QC III" sheetId="7" r:id="rId5"/>
    <sheet name="QC IV" sheetId="9" r:id="rId6"/>
    <sheet name="QC V,VI" sheetId="18" r:id="rId7"/>
    <sheet name="Summary" sheetId="16" state="hidden" r:id="rId8"/>
    <sheet name="Lists" sheetId="15" state="hidden" r:id="rId9"/>
    <sheet name="2022_PoM" sheetId="19" state="hidden" r:id="rId10"/>
    <sheet name="2022_SEPCol" sheetId="20" state="hidden" r:id="rId11"/>
  </sheets>
  <definedNames>
    <definedName name="_xlnm._FilterDatabase" localSheetId="10" hidden="1">'2022_SEPCol'!$A$7:$CU$65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8" i="9" l="1"/>
  <c r="C58" i="9"/>
  <c r="B58" i="9"/>
  <c r="F57" i="9"/>
  <c r="C57" i="9"/>
  <c r="B57" i="9"/>
  <c r="F56" i="9"/>
  <c r="C56" i="9"/>
  <c r="B56" i="9"/>
  <c r="E56" i="9" s="1"/>
  <c r="G56" i="9" l="1"/>
  <c r="E57" i="9"/>
  <c r="G57" i="9" s="1"/>
  <c r="E58" i="9"/>
  <c r="G58" i="9" s="1"/>
  <c r="E25" i="12"/>
  <c r="E40" i="16"/>
  <c r="E8" i="4"/>
  <c r="A33" i="16"/>
  <c r="A34" i="16"/>
  <c r="A35" i="16"/>
  <c r="A31" i="16"/>
  <c r="B19" i="18"/>
  <c r="B20" i="18"/>
  <c r="B21" i="18"/>
  <c r="B22" i="18"/>
  <c r="B23" i="18"/>
  <c r="B10" i="18"/>
  <c r="B11" i="18"/>
  <c r="B12" i="18"/>
  <c r="B13" i="18"/>
  <c r="B14" i="18"/>
  <c r="C48" i="9"/>
  <c r="C49" i="9"/>
  <c r="C50" i="9"/>
  <c r="C51" i="9"/>
  <c r="B48" i="9"/>
  <c r="B49" i="9"/>
  <c r="B50" i="9"/>
  <c r="B51" i="9"/>
  <c r="B11" i="9"/>
  <c r="B12" i="9"/>
  <c r="B13" i="9"/>
  <c r="B14" i="9"/>
  <c r="B15" i="9"/>
  <c r="B22" i="9"/>
  <c r="B23" i="9"/>
  <c r="B24" i="9"/>
  <c r="B25" i="9"/>
  <c r="B26" i="9"/>
  <c r="B27" i="9"/>
  <c r="B28" i="9"/>
  <c r="B29" i="9"/>
  <c r="B40" i="9"/>
  <c r="B41" i="9"/>
  <c r="B42" i="9"/>
  <c r="B43" i="9"/>
  <c r="B44" i="9"/>
  <c r="B26" i="7"/>
  <c r="B27" i="7"/>
  <c r="B28" i="7"/>
  <c r="B29" i="7"/>
  <c r="B30" i="7"/>
  <c r="B17" i="7"/>
  <c r="B18" i="7"/>
  <c r="B19" i="7"/>
  <c r="B20" i="7"/>
  <c r="B21" i="7"/>
  <c r="B12" i="7"/>
  <c r="B13" i="7"/>
  <c r="B20" i="4"/>
  <c r="B21" i="4"/>
  <c r="B22" i="4"/>
  <c r="B23" i="4"/>
  <c r="B8" i="4"/>
  <c r="B9" i="4"/>
  <c r="B10" i="4"/>
  <c r="B11" i="4"/>
  <c r="B12" i="4"/>
  <c r="B13" i="4"/>
  <c r="B14" i="4"/>
  <c r="B15" i="4"/>
  <c r="B16" i="4"/>
  <c r="B29" i="12"/>
  <c r="B30" i="12"/>
  <c r="B31" i="12"/>
  <c r="B32" i="12"/>
  <c r="B15" i="12"/>
  <c r="B17" i="12"/>
  <c r="B18" i="12"/>
  <c r="B19" i="12"/>
  <c r="B20" i="12"/>
  <c r="B21" i="12"/>
  <c r="B22" i="12"/>
  <c r="B23" i="12"/>
  <c r="B24" i="12"/>
  <c r="B25" i="12"/>
  <c r="B9" i="13"/>
  <c r="B8" i="13"/>
  <c r="E50" i="16" l="1"/>
  <c r="D50" i="16"/>
  <c r="D41" i="16"/>
  <c r="D43" i="16"/>
  <c r="D44" i="16"/>
  <c r="D46" i="16"/>
  <c r="D47" i="16"/>
  <c r="E47" i="16"/>
  <c r="E46" i="16"/>
  <c r="E44" i="16" l="1"/>
  <c r="E43" i="16"/>
  <c r="E41" i="16"/>
  <c r="B27" i="16" l="1"/>
  <c r="C23" i="18" l="1"/>
  <c r="C22" i="18"/>
  <c r="C21" i="18"/>
  <c r="C14" i="18"/>
  <c r="C13" i="18"/>
  <c r="C12" i="18"/>
  <c r="C21" i="7"/>
  <c r="C20" i="7"/>
  <c r="C19" i="7"/>
  <c r="C18" i="7"/>
  <c r="C17" i="7"/>
  <c r="C23" i="4"/>
  <c r="C44" i="9" l="1"/>
  <c r="C43" i="9"/>
  <c r="C42" i="9"/>
  <c r="C30" i="7"/>
  <c r="C29" i="7"/>
  <c r="C28" i="7"/>
  <c r="C27" i="7"/>
  <c r="C14" i="4" l="1"/>
  <c r="C20" i="18" l="1"/>
  <c r="C19" i="18"/>
  <c r="C11" i="18"/>
  <c r="C10" i="18"/>
  <c r="B34" i="16"/>
  <c r="B35" i="16"/>
  <c r="B33" i="16"/>
  <c r="B31" i="16"/>
  <c r="E25" i="16"/>
  <c r="E24" i="16"/>
  <c r="B20" i="16"/>
  <c r="A20" i="16"/>
  <c r="B19" i="16"/>
  <c r="A19" i="16"/>
  <c r="B18" i="16"/>
  <c r="A18" i="16"/>
  <c r="B17" i="16"/>
  <c r="A17" i="16"/>
  <c r="A25" i="16"/>
  <c r="B25" i="16"/>
  <c r="B24" i="16"/>
  <c r="A24" i="16"/>
  <c r="A7" i="16"/>
  <c r="B7" i="16"/>
  <c r="A8" i="16"/>
  <c r="B8" i="16"/>
  <c r="A9" i="16"/>
  <c r="B9" i="16"/>
  <c r="A10" i="16"/>
  <c r="B10" i="16"/>
  <c r="A11" i="16"/>
  <c r="B11" i="16"/>
  <c r="A12" i="16"/>
  <c r="B12" i="16"/>
  <c r="A13" i="16"/>
  <c r="B13" i="16"/>
  <c r="A14" i="16"/>
  <c r="B14" i="16"/>
  <c r="A15" i="16"/>
  <c r="B15" i="16"/>
  <c r="B6" i="16"/>
  <c r="A6" i="16"/>
  <c r="C41" i="9" l="1"/>
  <c r="C40" i="9"/>
  <c r="E18" i="16" l="1"/>
  <c r="E19" i="16"/>
  <c r="E20" i="16"/>
  <c r="E17" i="16"/>
  <c r="E8" i="16"/>
  <c r="E9" i="16"/>
  <c r="E10" i="16"/>
  <c r="E11" i="16"/>
  <c r="E12" i="16"/>
  <c r="E13" i="16"/>
  <c r="E14" i="16"/>
  <c r="E7" i="16"/>
  <c r="E6" i="16"/>
  <c r="E33" i="16" s="1"/>
  <c r="C23" i="9"/>
  <c r="C24" i="9"/>
  <c r="C25" i="9"/>
  <c r="C26" i="9"/>
  <c r="C27" i="9"/>
  <c r="C28" i="9"/>
  <c r="C29" i="9"/>
  <c r="C22" i="9"/>
  <c r="C12" i="9"/>
  <c r="C13" i="9"/>
  <c r="C14" i="9"/>
  <c r="C15" i="9"/>
  <c r="C11" i="9"/>
  <c r="C26" i="7"/>
  <c r="C13" i="7"/>
  <c r="C12" i="7"/>
  <c r="C9" i="4"/>
  <c r="C10" i="4"/>
  <c r="C11" i="4"/>
  <c r="C12" i="4"/>
  <c r="C13" i="4"/>
  <c r="C15" i="4"/>
  <c r="C16" i="4"/>
  <c r="C8" i="4"/>
  <c r="C21" i="4"/>
  <c r="C22" i="4"/>
  <c r="C20" i="4"/>
  <c r="E31" i="16" l="1"/>
  <c r="E35" i="16" s="1"/>
  <c r="C9" i="13"/>
  <c r="C8" i="13"/>
  <c r="E15" i="16" l="1"/>
  <c r="E34" i="16" s="1"/>
  <c r="C32" i="12"/>
  <c r="C31" i="12"/>
  <c r="C30" i="12"/>
  <c r="C29" i="12"/>
  <c r="C17" i="12"/>
  <c r="C18" i="12"/>
  <c r="C19" i="12"/>
  <c r="C20" i="12"/>
  <c r="C21" i="12"/>
  <c r="C22" i="12"/>
  <c r="C23" i="12"/>
  <c r="C24" i="12"/>
  <c r="C25" i="12"/>
  <c r="C15"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tc={414BEA84-D44F-4E87-98F8-8E2CD6106D8F}</author>
  </authors>
  <commentList>
    <comment ref="A45" authorId="0" shapeId="0" xr:uid="{414BEA84-D44F-4E87-98F8-8E2CD6106D8F}">
      <text>
        <t>[Threaded comment]
Your version of Excel allows you to read this threaded comment; however, any edits to it will get removed if the file is opened in a newer version of Excel. Learn more: https://go.microsoft.com/fwlink/?linkid=870924
Comment:
    Need to add new table 4.5.?</t>
      </text>
    </comment>
  </commentList>
</comments>
</file>

<file path=xl/sharedStrings.xml><?xml version="1.0" encoding="utf-8"?>
<sst xmlns="http://schemas.openxmlformats.org/spreadsheetml/2006/main" count="593" uniqueCount="259">
  <si>
    <t>Reporting on Directive 2019/904 on the reduction of the impact of certain plastic products on the environment</t>
  </si>
  <si>
    <t>Annual reporting of: 
c) separate collection of SUP beverage bottles</t>
  </si>
  <si>
    <t>Template for reporting</t>
  </si>
  <si>
    <t>Background</t>
  </si>
  <si>
    <r>
      <rPr>
        <b/>
        <i/>
        <sz val="11"/>
        <color theme="1"/>
        <rFont val="Calibri"/>
        <family val="2"/>
        <scheme val="minor"/>
      </rPr>
      <t>Directive 2019/904</t>
    </r>
    <r>
      <rPr>
        <i/>
        <sz val="11"/>
        <color theme="1"/>
        <rFont val="Calibri"/>
        <family val="2"/>
        <scheme val="minor"/>
      </rPr>
      <t xml:space="preserve"> of the European Union and the Council of 5 June 2019 on the reduction of the impact of certain plastic products on the environment </t>
    </r>
    <r>
      <rPr>
        <sz val="11"/>
        <color theme="1"/>
        <rFont val="Calibri"/>
        <family val="2"/>
        <scheme val="minor"/>
      </rPr>
      <t xml:space="preserve">(henceforth "SUP Directive") aims at preventing and reducing the negative impact of certain plastic products on the (marine) environment and on human health, promoting the transition to a circular economy, and contributing to the efficient functioning of the internal market. 
The SUP Directive (EU) 2019/904, according the Article 9(1), sets </t>
    </r>
    <r>
      <rPr>
        <b/>
        <sz val="11"/>
        <color theme="1"/>
        <rFont val="Calibri"/>
        <family val="2"/>
        <scheme val="minor"/>
      </rPr>
      <t>targets for the separate collection for recycling of waste single-use plastic beverage bottles</t>
    </r>
    <r>
      <rPr>
        <sz val="11"/>
        <color theme="1"/>
        <rFont val="Calibri"/>
        <family val="2"/>
        <scheme val="minor"/>
      </rPr>
      <t xml:space="preserve"> listed in Part F of the Annex. This includes "</t>
    </r>
    <r>
      <rPr>
        <b/>
        <sz val="11"/>
        <color theme="1"/>
        <rFont val="Calibri"/>
        <family val="2"/>
        <scheme val="minor"/>
      </rPr>
      <t>beverage bottles with a capacity of up to three litres, including their caps and lids</t>
    </r>
    <r>
      <rPr>
        <sz val="11"/>
        <color theme="1"/>
        <rFont val="Calibri"/>
        <family val="2"/>
        <scheme val="minor"/>
      </rPr>
      <t xml:space="preserve">, but </t>
    </r>
    <r>
      <rPr>
        <b/>
        <u/>
        <sz val="11"/>
        <color theme="1"/>
        <rFont val="Calibri"/>
        <family val="2"/>
        <scheme val="minor"/>
      </rPr>
      <t>NOT</t>
    </r>
    <r>
      <rPr>
        <sz val="11"/>
        <color theme="1"/>
        <rFont val="Calibri"/>
        <family val="2"/>
        <scheme val="minor"/>
      </rPr>
      <t xml:space="preserve">:
(a) glass or metal beverage bottles that have caps and lids made from plastic,
(b) beverage bottles intended and used for food for special medical purposes as defined in point (g) of Article 2 of Regulation (EU) No 609/2013 that is in liquid form.
The targets, according to Article 9 1), for the separate collection for recycling of waste single-use plastic beverage bottles (listed in Part F of the Annex) are the following:
(a) by 2025, of an amount of waste SUP beverage bottles equal to 77 % of such bottles placed on the market in a given year by weight; 
(b) by 2029, of an amount of waste SUP beverage bottles equal to 90 % of such bottles placed on the market in a given year by weight. 
These single-use plastic products placed on the market in a Member State may be deemed to be equal to the amount of waste generated from such products, including of as litter, in the same year in that Member State.
In order to achieve that objective, Member States may inter alia establish deposit-refund schemes, establish separate collection targets for relevant extended producer responsibility schemes, etc. 
</t>
    </r>
    <r>
      <rPr>
        <b/>
        <sz val="11"/>
        <color theme="1"/>
        <rFont val="Calibri"/>
        <family val="2"/>
        <scheme val="minor"/>
      </rPr>
      <t>Article 13 (1)</t>
    </r>
    <r>
      <rPr>
        <sz val="11"/>
        <color theme="1"/>
        <rFont val="Calibri"/>
        <family val="2"/>
        <scheme val="minor"/>
      </rPr>
      <t xml:space="preserve"> of the SUP Directive specifies, among other </t>
    </r>
    <r>
      <rPr>
        <b/>
        <sz val="11"/>
        <color theme="1"/>
        <rFont val="Calibri"/>
        <family val="2"/>
        <scheme val="minor"/>
      </rPr>
      <t>reporting obligations</t>
    </r>
    <r>
      <rPr>
        <sz val="11"/>
        <color theme="1"/>
        <rFont val="Calibri"/>
        <family val="2"/>
        <scheme val="minor"/>
      </rPr>
      <t xml:space="preserve">, that "Member States shall, for each calendar year, report to the Commission the following:
</t>
    </r>
    <r>
      <rPr>
        <b/>
        <sz val="11"/>
        <color theme="1"/>
        <rFont val="Calibri"/>
        <family val="2"/>
        <scheme val="minor"/>
      </rPr>
      <t>(c) data on single-use plastic products listed in Part F of the Annex that have been separately collected</t>
    </r>
    <r>
      <rPr>
        <sz val="11"/>
        <color theme="1"/>
        <rFont val="Calibri"/>
        <family val="2"/>
        <scheme val="minor"/>
      </rPr>
      <t xml:space="preserve"> in the Member State each year, to demonstrate the attainment of the separate collection targets in accordance with Article 9(1).
Article 13(1) of the SUP Directive states also that "Member States shall report the data and information electronically within 18 months of the end of the reporting year for which they were collected. (...) The first reporting period shall be the calendar year 2022." 
Article 13(2) of the SUP Directive states that "The data and information reported by Member States in accordance with this Article shall be accompanied by a quality check report." The data and information shall be reported in the </t>
    </r>
    <r>
      <rPr>
        <b/>
        <sz val="11"/>
        <color theme="1"/>
        <rFont val="Calibri"/>
        <family val="2"/>
        <scheme val="minor"/>
      </rPr>
      <t>format</t>
    </r>
    <r>
      <rPr>
        <sz val="11"/>
        <color theme="1"/>
        <rFont val="Calibri"/>
        <family val="2"/>
        <scheme val="minor"/>
      </rPr>
      <t xml:space="preserve"> established by the Commission. The </t>
    </r>
    <r>
      <rPr>
        <b/>
        <i/>
        <sz val="11"/>
        <color theme="1"/>
        <rFont val="Calibri"/>
        <family val="2"/>
        <scheme val="minor"/>
      </rPr>
      <t xml:space="preserve">Commission Implementing Decision (EU) 2021/1752 </t>
    </r>
    <r>
      <rPr>
        <i/>
        <sz val="11"/>
        <color theme="1"/>
        <rFont val="Calibri"/>
        <family val="2"/>
        <scheme val="minor"/>
      </rPr>
      <t xml:space="preserve">of 1 October 2021 </t>
    </r>
    <r>
      <rPr>
        <sz val="11"/>
        <color theme="1"/>
        <rFont val="Calibri"/>
        <family val="2"/>
        <scheme val="minor"/>
      </rPr>
      <t>lays down rules for the application of the SUP Directive as regards the calculation, verification and reporting of data on the separate collection of waste single-use plastic beverage bottles. This implementing decision establishes that "The amount of separately collected waste single-use plastic beverage bottles listed in Part F of the Annex to SUP Directive (waste single-use bottles’) shall be calculated by dividing the weight of the</t>
    </r>
    <r>
      <rPr>
        <b/>
        <sz val="11"/>
        <color theme="1"/>
        <rFont val="Calibri"/>
        <family val="2"/>
        <scheme val="minor"/>
      </rPr>
      <t xml:space="preserve"> separately collected waste single-use bottles</t>
    </r>
    <r>
      <rPr>
        <sz val="11"/>
        <color theme="1"/>
        <rFont val="Calibri"/>
        <family val="2"/>
        <scheme val="minor"/>
      </rPr>
      <t xml:space="preserve"> by the weight of such </t>
    </r>
    <r>
      <rPr>
        <b/>
        <sz val="11"/>
        <color theme="1"/>
        <rFont val="Calibri"/>
        <family val="2"/>
        <scheme val="minor"/>
      </rPr>
      <t>single-use bottles placed on the market</t>
    </r>
    <r>
      <rPr>
        <sz val="11"/>
        <color theme="1"/>
        <rFont val="Calibri"/>
        <family val="2"/>
        <scheme val="minor"/>
      </rPr>
      <t xml:space="preserve"> (‘single-use bottles placed on the market’). The resulting ratio shall be expressed in percent. The implementing decision establishes also the </t>
    </r>
    <r>
      <rPr>
        <b/>
        <sz val="11"/>
        <color theme="1"/>
        <rFont val="Calibri"/>
        <family val="2"/>
        <scheme val="minor"/>
      </rPr>
      <t>methodology</t>
    </r>
    <r>
      <rPr>
        <sz val="11"/>
        <color theme="1"/>
        <rFont val="Calibri"/>
        <family val="2"/>
        <scheme val="minor"/>
      </rPr>
      <t xml:space="preserve"> to calculate the weight of both waste single-use bottles separately collected and single-use plastics bottles placed on the market (articles 2 and 3, respectively, of the implementing decision). It also states that where there are significant </t>
    </r>
    <r>
      <rPr>
        <b/>
        <sz val="11"/>
        <color theme="1"/>
        <rFont val="Calibri"/>
        <family val="2"/>
        <scheme val="minor"/>
      </rPr>
      <t>imports, exports or other movements</t>
    </r>
    <r>
      <rPr>
        <sz val="11"/>
        <color theme="1"/>
        <rFont val="Calibri"/>
        <family val="2"/>
        <scheme val="minor"/>
      </rPr>
      <t xml:space="preserve"> within the Union of single-use plastic bottles by operators or by natural persons for their own personal use, the weigth of single-use bottles placed on the market may be </t>
    </r>
    <r>
      <rPr>
        <b/>
        <sz val="11"/>
        <color theme="1"/>
        <rFont val="Calibri"/>
        <family val="2"/>
        <scheme val="minor"/>
      </rPr>
      <t>adjusted</t>
    </r>
    <r>
      <rPr>
        <sz val="11"/>
        <color theme="1"/>
        <rFont val="Calibri"/>
        <family val="2"/>
        <scheme val="minor"/>
      </rPr>
      <t xml:space="preserve"> in order to take account of such movements. The implementing decision includes also provisions for cases where Member States determine the weight of single-use bottles placed on the market on the basis of the weight of the waste generated from such products as referred to in Article 9(1), second subparagraph, ofthe SUP Directive. </t>
    </r>
  </si>
  <si>
    <t>Instructions</t>
  </si>
  <si>
    <r>
      <t>This template is to be used by Member States for the reporting of the following data linked to the reporting obligations of the SUP Directive, as well as the related quality check report: 
(c) data on single-use plastic products listed in Part F of the Annex that have been separately collected in the Member State each year.
The format of this template follows the specifications provided in the</t>
    </r>
    <r>
      <rPr>
        <i/>
        <sz val="11"/>
        <color theme="1"/>
        <rFont val="Calibri"/>
        <family val="2"/>
        <scheme val="minor"/>
      </rPr>
      <t xml:space="preserve"> </t>
    </r>
    <r>
      <rPr>
        <b/>
        <i/>
        <sz val="11"/>
        <color theme="1"/>
        <rFont val="Calibri"/>
        <family val="2"/>
        <scheme val="minor"/>
      </rPr>
      <t xml:space="preserve">Commission Implementing Decision (EU) 2021/1752 </t>
    </r>
    <r>
      <rPr>
        <i/>
        <sz val="11"/>
        <color theme="1"/>
        <rFont val="Calibri"/>
        <family val="2"/>
        <scheme val="minor"/>
      </rPr>
      <t>of 1 October 2021 laying down the rules for the application of SUP Directive as regards the calculation, verification and reporting on the reduction in the consumption of certain single-use plastic products and the measures taken by Member States to achieve such reduction</t>
    </r>
    <r>
      <rPr>
        <sz val="11"/>
        <color theme="1"/>
        <rFont val="Calibri"/>
        <family val="2"/>
        <scheme val="minor"/>
      </rPr>
      <t xml:space="preserve">. 
Below, an overview is provided of the different sheets to be filled in within this template. In each of these sheets, the coloring of the cells informs about which fields are mandatory and which are voluntary. </t>
    </r>
    <r>
      <rPr>
        <sz val="11"/>
        <color rgb="FF009591"/>
        <rFont val="Calibri"/>
        <family val="2"/>
        <scheme val="minor"/>
      </rPr>
      <t xml:space="preserve"> </t>
    </r>
    <r>
      <rPr>
        <b/>
        <sz val="11"/>
        <color rgb="FF009591"/>
        <rFont val="Calibri"/>
        <family val="2"/>
        <scheme val="minor"/>
      </rPr>
      <t>When reporting in sheet "SUP bottles-PoM</t>
    </r>
    <r>
      <rPr>
        <sz val="11"/>
        <color rgb="FF009591"/>
        <rFont val="Calibri"/>
        <family val="2"/>
        <scheme val="minor"/>
      </rPr>
      <t xml:space="preserve"> </t>
    </r>
    <r>
      <rPr>
        <sz val="11"/>
        <rFont val="Calibri"/>
        <family val="2"/>
        <scheme val="minor"/>
      </rPr>
      <t>(single-use plastics bottles placed on the market),</t>
    </r>
    <r>
      <rPr>
        <sz val="11"/>
        <color rgb="FF009591"/>
        <rFont val="Calibri"/>
        <family val="2"/>
        <scheme val="minor"/>
      </rPr>
      <t xml:space="preserve"> </t>
    </r>
    <r>
      <rPr>
        <b/>
        <sz val="11"/>
        <color rgb="FF009591"/>
        <rFont val="Calibri"/>
        <family val="2"/>
        <scheme val="minor"/>
      </rPr>
      <t>you must indicate whether you are reporting based on the default approach, i.e. weight of single-use bottles placed on the market or based on the weight of waste generated from such products</t>
    </r>
    <r>
      <rPr>
        <sz val="11"/>
        <rFont val="Calibri"/>
        <family val="2"/>
        <scheme val="minor"/>
      </rPr>
      <t>. This wil color accordingly the cells for which reporting is mandatory and those for which is voluntary.</t>
    </r>
    <r>
      <rPr>
        <sz val="11"/>
        <color rgb="FF009591"/>
        <rFont val="Calibri"/>
        <family val="2"/>
        <scheme val="minor"/>
      </rPr>
      <t xml:space="preserve">
</t>
    </r>
    <r>
      <rPr>
        <sz val="11"/>
        <color theme="1"/>
        <rFont val="Calibri"/>
        <family val="2"/>
        <scheme val="minor"/>
      </rPr>
      <t xml:space="preserve">
Within each sheet, you will also find guidance on how to fill in the different cells. Please refer to the </t>
    </r>
    <r>
      <rPr>
        <b/>
        <sz val="11"/>
        <color theme="1"/>
        <rFont val="Calibri"/>
        <family val="2"/>
        <scheme val="minor"/>
      </rPr>
      <t>"Manual for reporters"</t>
    </r>
    <r>
      <rPr>
        <sz val="11"/>
        <color theme="1"/>
        <rFont val="Calibri"/>
        <family val="2"/>
        <scheme val="minor"/>
      </rPr>
      <t xml:space="preserve"> for a more complete overview and guidance on how to fill in each sheet of the template. In the Manual for reporters you will also find more guidance on defintions, Frequently Asked Questions, and links to additional sources of information, which can help you along the reporting process.
Note that many cells include some constraints, such as </t>
    </r>
    <r>
      <rPr>
        <b/>
        <sz val="11"/>
        <color theme="1"/>
        <rFont val="Calibri"/>
        <family val="2"/>
        <scheme val="minor"/>
      </rPr>
      <t>text length restrictions</t>
    </r>
    <r>
      <rPr>
        <sz val="11"/>
        <color theme="1"/>
        <rFont val="Calibri"/>
        <family val="2"/>
        <scheme val="minor"/>
      </rPr>
      <t xml:space="preserve">. You will receive a warning message in case your text does not meet the requirements. In such case, please note that when you get a warning, Excel will ask you if you want to continue (see image here below): 
If you to select “No”, you could go back to your text and reduce the length. If you click on “Yes”, Excel will let you continue filling in the form, even if the text is too long. Be aware that </t>
    </r>
    <r>
      <rPr>
        <b/>
        <sz val="11"/>
        <color rgb="FF009591"/>
        <rFont val="Calibri"/>
        <family val="2"/>
        <scheme val="minor"/>
      </rPr>
      <t>if you select “Cancel” the text that you typed in the cell will disappear</t>
    </r>
    <r>
      <rPr>
        <sz val="11"/>
        <color rgb="FF009591"/>
        <rFont val="Calibri"/>
        <family val="2"/>
        <scheme val="minor"/>
      </rPr>
      <t>.</t>
    </r>
  </si>
  <si>
    <t>Excelsheets in this file</t>
  </si>
  <si>
    <t>Name</t>
  </si>
  <si>
    <t>Description</t>
  </si>
  <si>
    <t>SUP bottles-PoM</t>
  </si>
  <si>
    <t>Data on weight of single-use bottles in tonnes calculated in accordance with Article 3 of the Implementing Decision (EU) 2021/1752, as detailed in its Annex II.</t>
  </si>
  <si>
    <t>SUP bottles-Separate collection</t>
  </si>
  <si>
    <t>Weight of separately collected for recycling waste single-use bottles calculated in accordance with Article 2(4) of the Implementing Decision (EU) 2021/1752, as detailed in its Annex II.</t>
  </si>
  <si>
    <t>QC I,II</t>
  </si>
  <si>
    <t>General information and description of the institutions involved in the data collection, as detailed in sections I and II of the Quality Check report within Annex III of the Commission Implementing Decision (EU) 2021/1752.</t>
  </si>
  <si>
    <t>QC III</t>
  </si>
  <si>
    <t>Description of the methods used, as detailed in section III of the Quality Check report within Annex III of the Commission Implementing Decision (EU) 2021/1752.</t>
  </si>
  <si>
    <t>QC IV</t>
  </si>
  <si>
    <t>Data verification and control systems, as detailed in section IV of the Quality Check report within Annex III of the Commission Implementing Decision (EU) 2021/1752.</t>
  </si>
  <si>
    <t>QC V,VI</t>
  </si>
  <si>
    <t>Confidentiality, and main national websites, reference documents and publications, as detailed in sections V and VI of the Quality Check report within Annex III of the Commission Implementing Decision (EU) 2021/1752.</t>
  </si>
  <si>
    <t>Version</t>
  </si>
  <si>
    <t>Legend</t>
  </si>
  <si>
    <t>Light colour means voluntary field</t>
  </si>
  <si>
    <t>Dark colour means compulsory - see provisions that apply in specific cells</t>
  </si>
  <si>
    <r>
      <rPr>
        <sz val="14"/>
        <color theme="1"/>
        <rFont val="Calibri"/>
        <family val="2"/>
        <scheme val="minor"/>
      </rPr>
      <t xml:space="preserve">Implementing Decision (EU) 2021/1752
</t>
    </r>
    <r>
      <rPr>
        <b/>
        <sz val="14"/>
        <color theme="1"/>
        <rFont val="Calibri"/>
        <family val="2"/>
        <scheme val="minor"/>
      </rPr>
      <t>Annex II. FORMAT FOR THE REPORTING OF DATA</t>
    </r>
  </si>
  <si>
    <t>COUNTRY:</t>
  </si>
  <si>
    <t>Greece</t>
  </si>
  <si>
    <t>REFERENCE YEAR:</t>
  </si>
  <si>
    <r>
      <t xml:space="preserve">Please specify if you are reporting based on the </t>
    </r>
    <r>
      <rPr>
        <u/>
        <sz val="12"/>
        <color theme="1"/>
        <rFont val="Calibri"/>
        <family val="2"/>
        <scheme val="minor"/>
      </rPr>
      <t>default approach</t>
    </r>
    <r>
      <rPr>
        <sz val="12"/>
        <color theme="1"/>
        <rFont val="Calibri"/>
        <family val="2"/>
        <scheme val="minor"/>
      </rPr>
      <t xml:space="preserve">, i.e. </t>
    </r>
    <r>
      <rPr>
        <b/>
        <sz val="12"/>
        <color theme="1"/>
        <rFont val="Calibri"/>
        <family val="2"/>
        <scheme val="minor"/>
      </rPr>
      <t>weight</t>
    </r>
    <r>
      <rPr>
        <sz val="12"/>
        <color theme="1"/>
        <rFont val="Calibri"/>
        <family val="2"/>
        <scheme val="minor"/>
      </rPr>
      <t xml:space="preserve"> of single-use bottles placed on the market, or based on the</t>
    </r>
    <r>
      <rPr>
        <b/>
        <sz val="12"/>
        <color theme="1"/>
        <rFont val="Calibri"/>
        <family val="2"/>
        <scheme val="minor"/>
      </rPr>
      <t xml:space="preserve"> weight of waste</t>
    </r>
    <r>
      <rPr>
        <sz val="12"/>
        <color theme="1"/>
        <rFont val="Calibri"/>
        <family val="2"/>
        <scheme val="minor"/>
      </rPr>
      <t xml:space="preserve"> generated from such products.</t>
    </r>
  </si>
  <si>
    <t>REPORTING BASED ON:</t>
  </si>
  <si>
    <t>Weight of waste generated</t>
  </si>
  <si>
    <t>If your country reports based on the weight of single-use bottles placed on the market</t>
  </si>
  <si>
    <t>Country</t>
  </si>
  <si>
    <t>Year</t>
  </si>
  <si>
    <r>
      <rPr>
        <b/>
        <sz val="13"/>
        <color theme="0"/>
        <rFont val="Calibri"/>
        <family val="2"/>
        <scheme val="minor"/>
      </rPr>
      <t xml:space="preserve">I. Format for reporting of data calculated based on the methodology set out in Article 3
</t>
    </r>
    <r>
      <rPr>
        <b/>
        <sz val="12"/>
        <color theme="0"/>
        <rFont val="Calibri"/>
        <family val="2"/>
        <scheme val="minor"/>
      </rPr>
      <t>Table 1: Weight of single-use bottles in tonnes calculated in accordance with Article 3 (in tonnes)</t>
    </r>
  </si>
  <si>
    <r>
      <t xml:space="preserve">Weight of single use bottles </t>
    </r>
    <r>
      <rPr>
        <b/>
        <sz val="11"/>
        <rFont val="Calibri"/>
        <family val="2"/>
        <scheme val="minor"/>
      </rPr>
      <t>placed on the market</t>
    </r>
    <r>
      <rPr>
        <sz val="11"/>
        <color theme="1"/>
        <rFont val="Calibri"/>
        <family val="2"/>
        <scheme val="minor"/>
      </rPr>
      <t xml:space="preserve"> (W</t>
    </r>
    <r>
      <rPr>
        <sz val="8"/>
        <color theme="1"/>
        <rFont val="Calibri"/>
        <family val="2"/>
        <scheme val="minor"/>
      </rPr>
      <t>BPM gross</t>
    </r>
    <r>
      <rPr>
        <sz val="11"/>
        <color theme="1"/>
        <rFont val="Calibri"/>
        <family val="2"/>
        <scheme val="minor"/>
      </rPr>
      <t>)</t>
    </r>
  </si>
  <si>
    <t>Adjustment of the weight of single-use bottles calculated in accordance with Article 3, paragraph 2</t>
  </si>
  <si>
    <r>
      <t>Weight of single use bottles placed on the market that have been imported (from outside the EU) by operators (W</t>
    </r>
    <r>
      <rPr>
        <sz val="8"/>
        <color theme="1"/>
        <rFont val="Calibri"/>
        <family val="2"/>
        <scheme val="minor"/>
      </rPr>
      <t>B in imported</t>
    </r>
    <r>
      <rPr>
        <sz val="11"/>
        <color theme="1"/>
        <rFont val="Calibri"/>
        <family val="2"/>
        <scheme val="minor"/>
      </rPr>
      <t>)</t>
    </r>
  </si>
  <si>
    <r>
      <t>Weight of single use bottles placed on the market that have been received from other Member States by operators (W</t>
    </r>
    <r>
      <rPr>
        <sz val="8"/>
        <color theme="1"/>
        <rFont val="Calibri"/>
        <family val="2"/>
        <scheme val="minor"/>
      </rPr>
      <t>B in from other MS</t>
    </r>
    <r>
      <rPr>
        <sz val="11"/>
        <color theme="1"/>
        <rFont val="Calibri"/>
        <family val="2"/>
        <scheme val="minor"/>
      </rPr>
      <t>)</t>
    </r>
  </si>
  <si>
    <r>
      <t>Weight of single use bottles placed on the market that have been exported (out of the EU) by operators (W</t>
    </r>
    <r>
      <rPr>
        <sz val="8"/>
        <color theme="1"/>
        <rFont val="Calibri"/>
        <family val="2"/>
        <scheme val="minor"/>
      </rPr>
      <t>B out exp</t>
    </r>
    <r>
      <rPr>
        <sz val="11"/>
        <color theme="1"/>
        <rFont val="Calibri"/>
        <family val="2"/>
        <scheme val="minor"/>
      </rPr>
      <t>)</t>
    </r>
  </si>
  <si>
    <r>
      <t>Weight of single use bottles placed on the market that have been moved to other Member States by operators (W</t>
    </r>
    <r>
      <rPr>
        <sz val="8"/>
        <color theme="1"/>
        <rFont val="Calibri"/>
        <family val="2"/>
        <scheme val="minor"/>
      </rPr>
      <t>B out moved to other MS</t>
    </r>
    <r>
      <rPr>
        <sz val="11"/>
        <color theme="1"/>
        <rFont val="Calibri"/>
        <family val="2"/>
        <scheme val="minor"/>
      </rPr>
      <t>)</t>
    </r>
  </si>
  <si>
    <r>
      <t>Estimated weight of single use bottles placed on the market that have been exported (out of the EU) by natural persons for their own personal use (W</t>
    </r>
    <r>
      <rPr>
        <sz val="8"/>
        <color theme="1"/>
        <rFont val="Calibri"/>
        <family val="2"/>
        <scheme val="minor"/>
      </rPr>
      <t>B out by natural persons</t>
    </r>
    <r>
      <rPr>
        <sz val="11"/>
        <color theme="1"/>
        <rFont val="Calibri"/>
        <family val="2"/>
        <scheme val="minor"/>
      </rPr>
      <t>)</t>
    </r>
  </si>
  <si>
    <r>
      <t>Estimated weight of single use bottles placed on the market that have been imported (from outside the EU) by natural persons for their own personal use (W</t>
    </r>
    <r>
      <rPr>
        <sz val="8"/>
        <color theme="1"/>
        <rFont val="Calibri"/>
        <family val="2"/>
        <scheme val="minor"/>
      </rPr>
      <t>B in by natural persons</t>
    </r>
    <r>
      <rPr>
        <sz val="11"/>
        <color theme="1"/>
        <rFont val="Calibri"/>
        <family val="2"/>
        <scheme val="minor"/>
      </rPr>
      <t>)</t>
    </r>
  </si>
  <si>
    <r>
      <t>Estimated weight of single use bottles placed on the market that have been moved to other Member State by natural persons for their own personal use (W</t>
    </r>
    <r>
      <rPr>
        <sz val="8"/>
        <color theme="1"/>
        <rFont val="Calibri"/>
        <family val="2"/>
        <scheme val="minor"/>
      </rPr>
      <t>B out moved to other MS by natural persons</t>
    </r>
    <r>
      <rPr>
        <sz val="11"/>
        <color theme="1"/>
        <rFont val="Calibri"/>
        <family val="2"/>
        <scheme val="minor"/>
      </rPr>
      <t>)</t>
    </r>
  </si>
  <si>
    <r>
      <t>Estimated weight of single use bottles placed on the market that have been moved from other Member State by natural persons for their own personal use (W</t>
    </r>
    <r>
      <rPr>
        <sz val="8"/>
        <color theme="1"/>
        <rFont val="Calibri"/>
        <family val="2"/>
        <scheme val="minor"/>
      </rPr>
      <t>B in moved from other MS by natural persons</t>
    </r>
    <r>
      <rPr>
        <sz val="11"/>
        <color theme="1"/>
        <rFont val="Calibri"/>
        <family val="2"/>
        <scheme val="minor"/>
      </rPr>
      <t>)</t>
    </r>
  </si>
  <si>
    <r>
      <t>Weight of single use bottles placed on the market adjusted (W</t>
    </r>
    <r>
      <rPr>
        <sz val="8"/>
        <color theme="1"/>
        <rFont val="Calibri"/>
        <family val="2"/>
        <scheme val="minor"/>
      </rPr>
      <t>BPM</t>
    </r>
    <r>
      <rPr>
        <sz val="11"/>
        <color theme="1"/>
        <rFont val="Calibri"/>
        <family val="2"/>
        <scheme val="minor"/>
      </rPr>
      <t>)</t>
    </r>
  </si>
  <si>
    <t>If your country reports based on the weight of waste generated</t>
  </si>
  <si>
    <r>
      <t xml:space="preserve">Weight of single-use bottles placed on the market determined on the basis of the </t>
    </r>
    <r>
      <rPr>
        <b/>
        <u/>
        <sz val="12"/>
        <color theme="0"/>
        <rFont val="Calibri"/>
        <family val="2"/>
        <scheme val="minor"/>
      </rPr>
      <t>weight of waste generated</t>
    </r>
    <r>
      <rPr>
        <b/>
        <sz val="12"/>
        <color theme="0"/>
        <rFont val="Calibri"/>
        <family val="2"/>
        <scheme val="minor"/>
      </rPr>
      <t xml:space="preserve"> from such products calculated in accordance with Art 3, paragraph 3 (in tonnes)</t>
    </r>
  </si>
  <si>
    <r>
      <t>Weight of waste single-use bottles collected separately for recycling in accordance with the requirements set out in Article 2(4)(a) and (b) (TW</t>
    </r>
    <r>
      <rPr>
        <sz val="8"/>
        <color theme="1"/>
        <rFont val="Calibri"/>
        <family val="2"/>
        <scheme val="minor"/>
      </rPr>
      <t>SCB</t>
    </r>
    <r>
      <rPr>
        <sz val="11"/>
        <color theme="1"/>
        <rFont val="Calibri"/>
        <family val="2"/>
        <scheme val="minor"/>
      </rPr>
      <t>)</t>
    </r>
  </si>
  <si>
    <r>
      <t>Weight of waste single use bottles collected separately not in accordance with the requirements set out in Article 2(4)(a) and (b) (W</t>
    </r>
    <r>
      <rPr>
        <sz val="8"/>
        <color theme="1"/>
        <rFont val="Calibri"/>
        <family val="2"/>
        <scheme val="minor"/>
      </rPr>
      <t>other SCB)</t>
    </r>
  </si>
  <si>
    <r>
      <t>Weight of waste single-use bottles collected as mixed municipal waste (W</t>
    </r>
    <r>
      <rPr>
        <sz val="8"/>
        <color theme="1"/>
        <rFont val="Calibri"/>
        <family val="2"/>
        <scheme val="minor"/>
      </rPr>
      <t>MSW</t>
    </r>
    <r>
      <rPr>
        <sz val="11"/>
        <color theme="1"/>
        <rFont val="Calibri"/>
        <family val="2"/>
        <scheme val="minor"/>
      </rPr>
      <t>)</t>
    </r>
  </si>
  <si>
    <r>
      <t>Weight of littered waste single-use bottles (W</t>
    </r>
    <r>
      <rPr>
        <sz val="8"/>
        <color theme="1"/>
        <rFont val="Calibri"/>
        <family val="2"/>
        <scheme val="minor"/>
      </rPr>
      <t>litter</t>
    </r>
    <r>
      <rPr>
        <sz val="11"/>
        <color theme="1"/>
        <rFont val="Calibri"/>
        <family val="2"/>
        <scheme val="minor"/>
      </rPr>
      <t>)</t>
    </r>
  </si>
  <si>
    <t>Dark colour means compulsory</t>
  </si>
  <si>
    <r>
      <t xml:space="preserve">Implementing Decision (EU) 2021/1752
</t>
    </r>
    <r>
      <rPr>
        <b/>
        <sz val="14"/>
        <color theme="1"/>
        <rFont val="Calibri"/>
        <family val="2"/>
        <scheme val="minor"/>
      </rPr>
      <t>Annex II. FORMAT FOR THE REPORTING OF DATA</t>
    </r>
  </si>
  <si>
    <r>
      <rPr>
        <b/>
        <sz val="13"/>
        <color theme="0"/>
        <rFont val="Calibri"/>
        <family val="2"/>
        <scheme val="minor"/>
      </rPr>
      <t xml:space="preserve">II. Format for reporting of data calculated based on the methodology set out in Article 2(4)
</t>
    </r>
    <r>
      <rPr>
        <b/>
        <sz val="12"/>
        <color theme="0"/>
        <rFont val="Calibri"/>
        <family val="2"/>
        <scheme val="minor"/>
      </rPr>
      <t>Table 2: Weight of separately collected for recycling waste single-use bottles calculated in accordance with Article 2(4) (in tonnes)</t>
    </r>
  </si>
  <si>
    <r>
      <t>a) Weight of waste single use bottles collected separately from any other waste (W</t>
    </r>
    <r>
      <rPr>
        <sz val="8"/>
        <color theme="1"/>
        <rFont val="Calibri"/>
        <family val="2"/>
        <scheme val="minor"/>
      </rPr>
      <t xml:space="preserve"> SCB apart</t>
    </r>
    <r>
      <rPr>
        <sz val="11"/>
        <color theme="1"/>
        <rFont val="Calibri"/>
        <family val="2"/>
        <scheme val="minor"/>
      </rPr>
      <t>)</t>
    </r>
  </si>
  <si>
    <r>
      <t xml:space="preserve">b) Weight of waste single use bottles collected together with other wastes (W </t>
    </r>
    <r>
      <rPr>
        <sz val="8"/>
        <color theme="1"/>
        <rFont val="Calibri"/>
        <family val="2"/>
        <scheme val="minor"/>
      </rPr>
      <t>SCB blended</t>
    </r>
    <r>
      <rPr>
        <sz val="11"/>
        <color theme="1"/>
        <rFont val="Calibri"/>
        <family val="2"/>
        <scheme val="minor"/>
      </rPr>
      <t>)</t>
    </r>
  </si>
  <si>
    <r>
      <rPr>
        <sz val="14"/>
        <color theme="1"/>
        <rFont val="Calibri"/>
        <family val="2"/>
        <scheme val="minor"/>
      </rPr>
      <t xml:space="preserve">Implementing Decision (EU) 2021/1752
</t>
    </r>
    <r>
      <rPr>
        <b/>
        <sz val="14"/>
        <color theme="1"/>
        <rFont val="Calibri"/>
        <family val="2"/>
        <scheme val="minor"/>
      </rPr>
      <t>Annex III. FORMAT FOR THE QUALITY CHECK REPORT</t>
    </r>
  </si>
  <si>
    <t>I. General Information</t>
  </si>
  <si>
    <t>Member State:</t>
  </si>
  <si>
    <t>Organisation submitting the data and the description:</t>
  </si>
  <si>
    <t>Contact name:</t>
  </si>
  <si>
    <t>Contact email address:</t>
  </si>
  <si>
    <t>Contact phone number:</t>
  </si>
  <si>
    <t>Reference year:</t>
  </si>
  <si>
    <t>Delivery date:</t>
  </si>
  <si>
    <t>Version:</t>
  </si>
  <si>
    <t>Link to data publication by the Member State (if any):</t>
  </si>
  <si>
    <t>II. Description of the institutions involved in the data collection</t>
  </si>
  <si>
    <t>Name of institution</t>
  </si>
  <si>
    <t>Description of key responsibilities</t>
  </si>
  <si>
    <t>Dark colour means compulsory - see provisions for specific cells</t>
  </si>
  <si>
    <t>III. Description of methods used</t>
  </si>
  <si>
    <t>3.1. Single-use bottles placed on the market (Annex II, Table 1)</t>
  </si>
  <si>
    <t>3.1.1. Description of the methodology for surveys and composition analysis</t>
  </si>
  <si>
    <r>
      <rPr>
        <u/>
        <sz val="11"/>
        <color theme="1"/>
        <rFont val="Calibri"/>
        <family val="2"/>
        <scheme val="minor"/>
      </rPr>
      <t xml:space="preserve">Where </t>
    </r>
    <r>
      <rPr>
        <sz val="11"/>
        <color theme="1"/>
        <rFont val="Calibri"/>
        <family val="2"/>
        <scheme val="minor"/>
      </rPr>
      <t xml:space="preserve">the weight of single-use bottles </t>
    </r>
    <r>
      <rPr>
        <u/>
        <sz val="11"/>
        <color theme="1"/>
        <rFont val="Calibri"/>
        <family val="2"/>
        <scheme val="minor"/>
      </rPr>
      <t xml:space="preserve">placed on the market </t>
    </r>
    <r>
      <rPr>
        <sz val="11"/>
        <color theme="1"/>
        <rFont val="Calibri"/>
        <family val="2"/>
        <scheme val="minor"/>
      </rPr>
      <t xml:space="preserve">is determined </t>
    </r>
    <r>
      <rPr>
        <u/>
        <sz val="11"/>
        <color theme="1"/>
        <rFont val="Calibri"/>
        <family val="2"/>
        <scheme val="minor"/>
      </rPr>
      <t>based on the weight of the waste generated</t>
    </r>
    <r>
      <rPr>
        <sz val="11"/>
        <color theme="1"/>
        <rFont val="Calibri"/>
        <family val="2"/>
        <scheme val="minor"/>
      </rPr>
      <t xml:space="preserve"> from such products, a description of the methodology used for the sampling and the waste composition analysis referred to in Article 4.</t>
    </r>
  </si>
  <si>
    <t>Methodology used</t>
  </si>
  <si>
    <t>Variations taken into account</t>
  </si>
  <si>
    <t>Waste single-use bottles collected as mixed municipal waste</t>
  </si>
  <si>
    <t>Waste single-use bottles disposed of as litter</t>
  </si>
  <si>
    <t>3.1.2. Description of any significant inconsistencies between the weight of single-use bottles placed on the market and the weight of packaging waste generated or any other related issues</t>
  </si>
  <si>
    <t>Where appropriate, a description of corrective measures planned or taken.</t>
  </si>
  <si>
    <t>3.2. Information on separately collected waste single-use bottles (Annex II, Table 2)</t>
  </si>
  <si>
    <t>3.2.1. Description of the methods and sources for determining the weight of separately collected waste single-use bottles</t>
  </si>
  <si>
    <t>Explain the practices that are taken into account for calculating the share of separately collected waste single-use bottles, and the methods for determining that waste single-use bottles collected together with other waste are of comparable quality to waste single-use bottles collected separately from any other waste. Include the documentation of the quality assurance systems and of the third party verification that are set up by the waste operators to verify that the conditions set out in Article 2(4)(b), points (i) and (ii), are fulfilled.</t>
  </si>
  <si>
    <r>
      <t xml:space="preserve">Light colour means voluntary field.
Member States are </t>
    </r>
    <r>
      <rPr>
        <b/>
        <u/>
        <sz val="13"/>
        <color theme="1"/>
        <rFont val="Calibri"/>
        <family val="2"/>
        <scheme val="minor"/>
      </rPr>
      <t>required</t>
    </r>
    <r>
      <rPr>
        <sz val="11"/>
        <color theme="1"/>
        <rFont val="Calibri"/>
        <family val="2"/>
        <scheme val="minor"/>
      </rPr>
      <t xml:space="preserve"> to describe here the data verification and control systems apply to the data they have reported.</t>
    </r>
  </si>
  <si>
    <t>Implementing Decision (EU) 2021/1752
Annex III. FORMAT FOR THE QUALITY CHECK REPORT</t>
  </si>
  <si>
    <t>IV. Data verification and control system</t>
  </si>
  <si>
    <t>4.1. Verification of data on separately collected waste single-use bottles</t>
  </si>
  <si>
    <t>Verification and control procedures</t>
  </si>
  <si>
    <t>Applied for data on</t>
  </si>
  <si>
    <t>Additional comments, if relevant</t>
  </si>
  <si>
    <r>
      <t xml:space="preserve">Single-use bottles placed on the market
</t>
    </r>
    <r>
      <rPr>
        <b/>
        <sz val="11"/>
        <rFont val="Calibri"/>
        <family val="2"/>
        <scheme val="minor"/>
      </rPr>
      <t>(yes/no)</t>
    </r>
  </si>
  <si>
    <r>
      <t xml:space="preserve">Waste single-use bottles
</t>
    </r>
    <r>
      <rPr>
        <b/>
        <sz val="11"/>
        <rFont val="Calibri"/>
        <family val="2"/>
        <scheme val="minor"/>
      </rPr>
      <t>(yes/no)</t>
    </r>
  </si>
  <si>
    <r>
      <t xml:space="preserve">Waste single- use bottles collected separately from other waste as referred to in Article 2(4), point (a)
</t>
    </r>
    <r>
      <rPr>
        <b/>
        <sz val="11"/>
        <rFont val="Calibri"/>
        <family val="2"/>
        <scheme val="minor"/>
      </rPr>
      <t>(yes/no)</t>
    </r>
  </si>
  <si>
    <r>
      <t xml:space="preserve">Waste single- use bottles collected together with other waste as referred to in Article 2(4), point (b)
</t>
    </r>
    <r>
      <rPr>
        <b/>
        <sz val="11"/>
        <rFont val="Calibri"/>
        <family val="2"/>
        <scheme val="minor"/>
      </rPr>
      <t>(yes/no)</t>
    </r>
  </si>
  <si>
    <r>
      <t xml:space="preserve">Adjustment to account for other materials captured by separate collection, that are not part of the single-use bottles(1)
</t>
    </r>
    <r>
      <rPr>
        <b/>
        <sz val="11"/>
        <rFont val="Calibri"/>
        <family val="2"/>
        <scheme val="minor"/>
      </rPr>
      <t>(yes/no)</t>
    </r>
  </si>
  <si>
    <t>Data completeness checks</t>
  </si>
  <si>
    <t>&lt; Please select &gt;</t>
  </si>
  <si>
    <t>Cross-checks</t>
  </si>
  <si>
    <t>Time-series checks</t>
  </si>
  <si>
    <t>Audit checks</t>
  </si>
  <si>
    <t>Other (specify)</t>
  </si>
  <si>
    <t>(1)</t>
  </si>
  <si>
    <t>Labels, adhesives, residues of beverages that the bottles contained and any other material that is not part of the single-use bottle or of its caps and lids.</t>
  </si>
  <si>
    <t>4.2. Description of main factors affecting the accuracy of the data reported on waste single-use bottles, single- use bottles placed on the market and/or waste single-use bottles separately collected</t>
  </si>
  <si>
    <t>Potential factors affecting reliability of data</t>
  </si>
  <si>
    <t>Factors</t>
  </si>
  <si>
    <t>Description of how the accuracy of the data is affected and which methods are applied to minimize such impact</t>
  </si>
  <si>
    <r>
      <t xml:space="preserve">Waste single-use bottles separately collected
</t>
    </r>
    <r>
      <rPr>
        <b/>
        <sz val="11"/>
        <rFont val="Calibri"/>
        <family val="2"/>
        <scheme val="minor"/>
      </rPr>
      <t>(yes/no)</t>
    </r>
  </si>
  <si>
    <t>Sampling errors(1)
(e.g. coefficients of variation)</t>
  </si>
  <si>
    <t>Coverage errors(2)
(e.g. de-minimis rules, regional coverage)</t>
  </si>
  <si>
    <t>Measurement errors(3)
(e.g. measurement unit, material that is not part of an empty single-use bottle including its caps and lids)</t>
  </si>
  <si>
    <t>Data collection test instruments(4)
(e.g. testing of questionnaires)</t>
  </si>
  <si>
    <t>Processing errors(5)
(e.g. identification of errors, correction of errors)</t>
  </si>
  <si>
    <t>Non-response errors(6)</t>
  </si>
  <si>
    <t>Model assumption errors(7)</t>
  </si>
  <si>
    <t>Other (please specify)</t>
  </si>
  <si>
    <t>Describe the estimated coefficients of variation and the methodologies applied for variance estimation.</t>
  </si>
  <si>
    <t>(2)</t>
  </si>
  <si>
    <t>Describe the type and size of coverage errors.</t>
  </si>
  <si>
    <t>(3)</t>
  </si>
  <si>
    <t>Describe the instruments to reduce potential risks and avoid errors.</t>
  </si>
  <si>
    <t>(4)</t>
  </si>
  <si>
    <t>Describe the instruments and methodologies applied for securing quality and relevance of data collection instruments.</t>
  </si>
  <si>
    <t>(5)</t>
  </si>
  <si>
    <t>Describe the processing steps between data collection and production of statistics and list processing errors identified and their extent.</t>
  </si>
  <si>
    <t>(6)</t>
  </si>
  <si>
    <t>Describe the unit and item non-response rates for the main variables and the imputation methods (if any).</t>
  </si>
  <si>
    <t>(7)</t>
  </si>
  <si>
    <t>Describe the type and size of model assumption errors.</t>
  </si>
  <si>
    <t>4.3. Explanation of the scope and validity of surveys to collect data on waste single-use bottles, single-use bottles placed on the market and or waste single-use bottles separately collected</t>
  </si>
  <si>
    <t>4.4. Differences from data reported for the previous years</t>
  </si>
  <si>
    <t>Significant methodological changes in the calculation method used for the current reference year in relation to the calculation method used for previous reference years, if any (in particular retrospective revisions, their nature and whether a break in the series has to be flagged for a certain year).</t>
  </si>
  <si>
    <t>4.5. Explanation for the difference in tonnage</t>
  </si>
  <si>
    <t>Reported value 2022</t>
  </si>
  <si>
    <t>Reported value 2023</t>
  </si>
  <si>
    <t>Variation (%)</t>
  </si>
  <si>
    <t>Main reason for variation</t>
  </si>
  <si>
    <t>Weight of single-use bottles placed on the market determined on the basis of the weight of waste generated</t>
  </si>
  <si>
    <t>Weight of separately collected for recycling waste single-use bottles</t>
  </si>
  <si>
    <t>V. Confidentialty</t>
  </si>
  <si>
    <t>Excel sheet</t>
  </si>
  <si>
    <t>Item and cell/s (specify)</t>
  </si>
  <si>
    <t>Justification for the request to withhold the publication of certain data or parts of this quality check report</t>
  </si>
  <si>
    <t>VI. Main national websites, reference documents and publications</t>
  </si>
  <si>
    <t>Name and URL of the main websites, reference documents and publications related to this data collection</t>
  </si>
  <si>
    <t>Overview of results</t>
  </si>
  <si>
    <t>Single-use plastic bottles placed on the market</t>
  </si>
  <si>
    <t>Based on weight of SUP plastic bottles placed on the market (tonnes)</t>
  </si>
  <si>
    <r>
      <t>W</t>
    </r>
    <r>
      <rPr>
        <sz val="8"/>
        <color theme="0"/>
        <rFont val="Calibri"/>
        <family val="2"/>
        <scheme val="minor"/>
      </rPr>
      <t>BPM gross</t>
    </r>
  </si>
  <si>
    <t>Weight of single use bottles placed on the market (WBPM gross)</t>
  </si>
  <si>
    <r>
      <t>W</t>
    </r>
    <r>
      <rPr>
        <sz val="8"/>
        <color theme="0"/>
        <rFont val="Calibri"/>
        <family val="2"/>
        <scheme val="minor"/>
      </rPr>
      <t>B in imported</t>
    </r>
  </si>
  <si>
    <t>Weight of single use bottles placed on the market that have been imported (from outside the EU) by operators (WB in imported)</t>
  </si>
  <si>
    <r>
      <t>W</t>
    </r>
    <r>
      <rPr>
        <sz val="8"/>
        <color theme="0"/>
        <rFont val="Calibri"/>
        <family val="2"/>
        <scheme val="minor"/>
      </rPr>
      <t>B in from other MS</t>
    </r>
  </si>
  <si>
    <t>Weight of single use bottles placed on the market that have been received from other Member States by operators (WB in from other MS)</t>
  </si>
  <si>
    <r>
      <t>W</t>
    </r>
    <r>
      <rPr>
        <sz val="8"/>
        <color theme="0"/>
        <rFont val="Calibri"/>
        <family val="2"/>
        <scheme val="minor"/>
      </rPr>
      <t>B out exp</t>
    </r>
  </si>
  <si>
    <t>Weight of single use bottles placed on the market that have been exported (out of the EU) by operators (WB out exp)</t>
  </si>
  <si>
    <r>
      <t>W</t>
    </r>
    <r>
      <rPr>
        <sz val="8"/>
        <color theme="0"/>
        <rFont val="Calibri"/>
        <family val="2"/>
        <scheme val="minor"/>
      </rPr>
      <t>B out moved to other MS</t>
    </r>
  </si>
  <si>
    <t>Weight of single use bottles placed on the market that have been moved to other Member States by operators (WB out moved to other MS)</t>
  </si>
  <si>
    <r>
      <t>W</t>
    </r>
    <r>
      <rPr>
        <sz val="8"/>
        <color theme="0"/>
        <rFont val="Calibri"/>
        <family val="2"/>
        <scheme val="minor"/>
      </rPr>
      <t>B out by natural persons</t>
    </r>
  </si>
  <si>
    <t>Estimated weight of single use bottles placed on the market that have been exported (out of the EU) by natural persons for their own personal use (WB out by natural persons)</t>
  </si>
  <si>
    <r>
      <t>W</t>
    </r>
    <r>
      <rPr>
        <sz val="8"/>
        <color theme="0"/>
        <rFont val="Calibri"/>
        <family val="2"/>
        <scheme val="minor"/>
      </rPr>
      <t>B in by natural persons</t>
    </r>
  </si>
  <si>
    <t>Estimated weight of single use bottles placed on the market that have been imported (from outside the EU) by natural persons for their own personal use (WB in by natural persons)</t>
  </si>
  <si>
    <r>
      <t>W</t>
    </r>
    <r>
      <rPr>
        <sz val="8"/>
        <color theme="0"/>
        <rFont val="Calibri"/>
        <family val="2"/>
        <scheme val="minor"/>
      </rPr>
      <t>B out moved to other MS by natural persons</t>
    </r>
  </si>
  <si>
    <t>Estimated weight of single use bottles placed on the market that have been moved to other Member State by natural persons for their own personal use (WB out moved to other MS by natural persons)</t>
  </si>
  <si>
    <r>
      <t>W</t>
    </r>
    <r>
      <rPr>
        <sz val="8"/>
        <color theme="0"/>
        <rFont val="Calibri"/>
        <family val="2"/>
        <scheme val="minor"/>
      </rPr>
      <t>B in moved from other MS by natural persons</t>
    </r>
  </si>
  <si>
    <t>Estimated weight of single use bottles placed on the market that have been moved from other Member State by natural persons for their own personal use (WB in moved from other MS by natural persons)</t>
  </si>
  <si>
    <r>
      <t>W</t>
    </r>
    <r>
      <rPr>
        <sz val="8"/>
        <color theme="0"/>
        <rFont val="Calibri"/>
        <family val="2"/>
        <scheme val="minor"/>
      </rPr>
      <t>BPM</t>
    </r>
  </si>
  <si>
    <t>Weight of single use bottles placed on the market adjusted (WBPM)</t>
  </si>
  <si>
    <t>Based on the waste generated (tonnes)</t>
  </si>
  <si>
    <r>
      <t>TW</t>
    </r>
    <r>
      <rPr>
        <sz val="8"/>
        <color theme="0"/>
        <rFont val="Calibri"/>
        <family val="2"/>
        <scheme val="minor"/>
      </rPr>
      <t>SCB</t>
    </r>
  </si>
  <si>
    <r>
      <t>W</t>
    </r>
    <r>
      <rPr>
        <sz val="8"/>
        <color theme="0"/>
        <rFont val="Calibri"/>
        <family val="2"/>
        <scheme val="minor"/>
      </rPr>
      <t>other SCB</t>
    </r>
  </si>
  <si>
    <r>
      <t>W</t>
    </r>
    <r>
      <rPr>
        <sz val="8"/>
        <color theme="0"/>
        <rFont val="Calibri"/>
        <family val="2"/>
        <scheme val="minor"/>
      </rPr>
      <t>MSW</t>
    </r>
  </si>
  <si>
    <r>
      <t>W</t>
    </r>
    <r>
      <rPr>
        <sz val="8"/>
        <color theme="0"/>
        <rFont val="Calibri"/>
        <family val="2"/>
        <scheme val="minor"/>
      </rPr>
      <t>litter</t>
    </r>
  </si>
  <si>
    <t xml:space="preserve">Separately collected for recycling waste single-use bottles </t>
  </si>
  <si>
    <r>
      <t>W</t>
    </r>
    <r>
      <rPr>
        <sz val="8"/>
        <color theme="0"/>
        <rFont val="Calibri"/>
        <family val="2"/>
        <scheme val="minor"/>
      </rPr>
      <t>SCB apart</t>
    </r>
  </si>
  <si>
    <t>a) Weight of waste single use bottles collected separately from any other waste</t>
  </si>
  <si>
    <r>
      <t>W</t>
    </r>
    <r>
      <rPr>
        <sz val="8"/>
        <color theme="0"/>
        <rFont val="Calibri"/>
        <family val="2"/>
        <scheme val="minor"/>
      </rPr>
      <t>SCB blended</t>
    </r>
  </si>
  <si>
    <t>b) Weight of waste single use bottles collected together with other wastes</t>
  </si>
  <si>
    <t>Confidentiality</t>
  </si>
  <si>
    <t>For European Commission use</t>
  </si>
  <si>
    <t>Full name</t>
  </si>
  <si>
    <t>Value</t>
  </si>
  <si>
    <r>
      <t>W</t>
    </r>
    <r>
      <rPr>
        <sz val="8"/>
        <color theme="0"/>
        <rFont val="Calibri"/>
        <family val="2"/>
        <scheme val="minor"/>
      </rPr>
      <t>EWG</t>
    </r>
  </si>
  <si>
    <t>Weight of single-use bottles placed on the market and determined on the basis of the weight of the waste generated by such products as referred to in Article 3(3)</t>
  </si>
  <si>
    <r>
      <t>A</t>
    </r>
    <r>
      <rPr>
        <sz val="8"/>
        <color theme="0"/>
        <rFont val="Calibri"/>
        <family val="2"/>
        <scheme val="minor"/>
      </rPr>
      <t xml:space="preserve">SCB </t>
    </r>
  </si>
  <si>
    <t>Amount of separately collected for recycling waste single-use bottles as referred to in Article 1</t>
  </si>
  <si>
    <t>Based on the weight placed on the market - gross</t>
  </si>
  <si>
    <t>Based on the weight placed on the market - adjusted</t>
  </si>
  <si>
    <t>Based on the weight of waste generated</t>
  </si>
  <si>
    <t>Quality Check Report</t>
  </si>
  <si>
    <t>Fishing gear placed on the market</t>
  </si>
  <si>
    <t>Number of mandatory fields</t>
  </si>
  <si>
    <t>Number of filled in mandatory cells</t>
  </si>
  <si>
    <t xml:space="preserve">I. General Information </t>
  </si>
  <si>
    <t>6</t>
  </si>
  <si>
    <t>II. Description of the parties involved in the data collection</t>
  </si>
  <si>
    <t>Countries</t>
  </si>
  <si>
    <t>Reporting choice</t>
  </si>
  <si>
    <t>Yes/No</t>
  </si>
  <si>
    <t>Sheets</t>
  </si>
  <si>
    <t>SUP item c elements</t>
  </si>
  <si>
    <t>Austria</t>
  </si>
  <si>
    <t>Weight of single-use bottles placed on the market</t>
  </si>
  <si>
    <t>Yes</t>
  </si>
  <si>
    <t>Waste single-use bottles</t>
  </si>
  <si>
    <t>Belgium</t>
  </si>
  <si>
    <t>No</t>
  </si>
  <si>
    <t>Single-use bottles placed on the market and/or waste single-use bottles separately collected</t>
  </si>
  <si>
    <t>Bulgaria</t>
  </si>
  <si>
    <t>Croatia</t>
  </si>
  <si>
    <t>Cyprus</t>
  </si>
  <si>
    <t>Czechia</t>
  </si>
  <si>
    <t>Denmark</t>
  </si>
  <si>
    <t>Estonia</t>
  </si>
  <si>
    <t>Finland</t>
  </si>
  <si>
    <t>France</t>
  </si>
  <si>
    <t>Germany</t>
  </si>
  <si>
    <t>Hungary</t>
  </si>
  <si>
    <t>Iceland</t>
  </si>
  <si>
    <t>Ireland</t>
  </si>
  <si>
    <t>Italy</t>
  </si>
  <si>
    <t>Latvia</t>
  </si>
  <si>
    <t>Liechtenstein</t>
  </si>
  <si>
    <t>Lithuania</t>
  </si>
  <si>
    <t>Luxembourg</t>
  </si>
  <si>
    <t>Malta</t>
  </si>
  <si>
    <t>Netherlands</t>
  </si>
  <si>
    <t>Norway</t>
  </si>
  <si>
    <t>Poland</t>
  </si>
  <si>
    <t>Portugal</t>
  </si>
  <si>
    <t>Romania</t>
  </si>
  <si>
    <t>Slovakia</t>
  </si>
  <si>
    <t>Slovenia</t>
  </si>
  <si>
    <t>Spain</t>
  </si>
  <si>
    <t>Sweden</t>
  </si>
  <si>
    <t>Implementing Decision (EU) 2021/1752</t>
  </si>
  <si>
    <t>Annex II. FORMAT FOR THE REPORTING OF DATA</t>
  </si>
  <si>
    <t>I. Format for reporting of data calculated based on the methodology set out in Article 3</t>
  </si>
  <si>
    <t>Table 1: Weight of single-use bottles in tonnes calculated in accordance with Article 3 (in tonnes)</t>
  </si>
  <si>
    <r>
      <t xml:space="preserve">Weight of single use bottles </t>
    </r>
    <r>
      <rPr>
        <b/>
        <sz val="11"/>
        <rFont val="Calibri"/>
        <family val="2"/>
        <scheme val="minor"/>
      </rPr>
      <t>placed on the market</t>
    </r>
    <r>
      <rPr>
        <sz val="11"/>
        <color rgb="FF000000"/>
        <rFont val="Calibri"/>
        <family val="2"/>
        <scheme val="minor"/>
      </rPr>
      <t xml:space="preserve"> (W</t>
    </r>
    <r>
      <rPr>
        <sz val="8"/>
        <color rgb="FF000000"/>
        <rFont val="Calibri"/>
        <family val="2"/>
        <scheme val="minor"/>
      </rPr>
      <t>BPM gross</t>
    </r>
    <r>
      <rPr>
        <sz val="11"/>
        <color rgb="FF000000"/>
        <rFont val="Calibri"/>
        <family val="2"/>
        <scheme val="minor"/>
      </rPr>
      <t>)</t>
    </r>
  </si>
  <si>
    <r>
      <t xml:space="preserve">Weight of single-use bottles placed on the market determined on the basis of the </t>
    </r>
    <r>
      <rPr>
        <b/>
        <u/>
        <sz val="12"/>
        <color rgb="FFFFFFFF"/>
        <rFont val="Calibri"/>
        <family val="2"/>
        <scheme val="minor"/>
      </rPr>
      <t>weight of waste generated</t>
    </r>
    <r>
      <rPr>
        <b/>
        <sz val="12"/>
        <color rgb="FFFFFFFF"/>
        <rFont val="Calibri"/>
        <family val="2"/>
        <scheme val="minor"/>
      </rPr>
      <t xml:space="preserve"> from such products calculated in accordance with Art 3, paragraph 3 (in tonnes)</t>
    </r>
  </si>
  <si>
    <r>
      <t>Weight of waste single-use bottles collected separately for recycling in accordance with the requirements set out in Article 2(4)(a) and (b) (TW</t>
    </r>
    <r>
      <rPr>
        <sz val="8"/>
        <color rgb="FF000000"/>
        <rFont val="Calibri"/>
        <family val="2"/>
        <scheme val="minor"/>
      </rPr>
      <t>SCB</t>
    </r>
    <r>
      <rPr>
        <sz val="11"/>
        <color rgb="FF000000"/>
        <rFont val="Calibri"/>
        <family val="2"/>
        <scheme val="minor"/>
      </rPr>
      <t>)</t>
    </r>
  </si>
  <si>
    <r>
      <t>Weight of waste single use bottles collected separately not in accordance with the requirements set out in Article 2(4)(a) and (b) (W</t>
    </r>
    <r>
      <rPr>
        <sz val="8"/>
        <color rgb="FF000000"/>
        <rFont val="Calibri"/>
        <family val="2"/>
        <scheme val="minor"/>
      </rPr>
      <t>other SCB)</t>
    </r>
  </si>
  <si>
    <r>
      <t>Weight of waste single-use bottles collected as mixed municipal waste (W</t>
    </r>
    <r>
      <rPr>
        <sz val="8"/>
        <color rgb="FF000000"/>
        <rFont val="Calibri"/>
        <family val="2"/>
        <scheme val="minor"/>
      </rPr>
      <t>MSW</t>
    </r>
    <r>
      <rPr>
        <sz val="11"/>
        <color rgb="FF000000"/>
        <rFont val="Calibri"/>
        <family val="2"/>
        <scheme val="minor"/>
      </rPr>
      <t>)</t>
    </r>
  </si>
  <si>
    <r>
      <t>Weight of littered waste single-use bottles (W</t>
    </r>
    <r>
      <rPr>
        <sz val="8"/>
        <color rgb="FF000000"/>
        <rFont val="Calibri"/>
        <family val="2"/>
        <scheme val="minor"/>
      </rPr>
      <t>litter</t>
    </r>
    <r>
      <rPr>
        <sz val="11"/>
        <color rgb="FF000000"/>
        <rFont val="Calibri"/>
        <family val="2"/>
        <scheme val="minor"/>
      </rPr>
      <t>)</t>
    </r>
  </si>
  <si>
    <t>II. Format for reporting of data calculated based on the methodology set out in Article 2(4)</t>
  </si>
  <si>
    <t>Table 2: Weight of separately collected for recycling waste single-use bottles calculated in accordance with Article 2(4) (in tonnes)</t>
  </si>
  <si>
    <r>
      <t>a) Weight of waste single use bottles collected separately from any other waste (W</t>
    </r>
    <r>
      <rPr>
        <sz val="8"/>
        <color rgb="FF000000"/>
        <rFont val="Calibri"/>
        <family val="2"/>
        <scheme val="minor"/>
      </rPr>
      <t xml:space="preserve"> SCB apart</t>
    </r>
    <r>
      <rPr>
        <sz val="11"/>
        <color rgb="FF000000"/>
        <rFont val="Calibri"/>
        <family val="2"/>
        <scheme val="minor"/>
      </rPr>
      <t>)</t>
    </r>
  </si>
  <si>
    <r>
      <t xml:space="preserve">b) Weight of waste single use bottles collected together with other wastes (W </t>
    </r>
    <r>
      <rPr>
        <sz val="8"/>
        <color rgb="FF000000"/>
        <rFont val="Calibri"/>
        <family val="2"/>
        <scheme val="minor"/>
      </rPr>
      <t>SCB blended</t>
    </r>
    <r>
      <rPr>
        <sz val="11"/>
        <color rgb="FF000000"/>
        <rFont val="Calibri"/>
        <family val="2"/>
        <scheme val="minor"/>
      </rPr>
      <t>)</t>
    </r>
  </si>
  <si>
    <t>v1.2</t>
  </si>
  <si>
    <t>Where the reported data shows a greater than 10 % variation in relation to the data submitted for the previous reference year.
Reasons for the difference or the underlying cause for the differences in single-use bottles placed on the market, weight of waste single-use bottles and/or waste single-use bottles separately collected.</t>
  </si>
  <si>
    <t>Single-use bottles placed on the market, waste single-use bottles and waste single-use bottles separately collected</t>
  </si>
  <si>
    <t xml:space="preserve">Weight of single use bottles placed on the market (default approach) </t>
  </si>
  <si>
    <t>1.2</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</si>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</sst>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i/>
      <sz val="11"/>
      <color theme="1"/>
      <name val="Calibri"/>
      <family val="2"/>
      <scheme val="minor"/>
    </font>
    <font>
      <sz val="8"/>
      <name val="Calibri"/>
      <family val="2"/>
      <scheme val="minor"/>
    </font>
    <font>
      <b/>
      <sz val="11"/>
      <name val="Calibri"/>
      <family val="2"/>
      <scheme val="minor"/>
    </font>
    <font>
      <sz val="11"/>
      <name val="Calibri"/>
      <family val="2"/>
      <scheme val="minor"/>
    </font>
    <font>
      <u/>
      <sz val="11"/>
      <color theme="1"/>
      <name val="Calibri"/>
      <family val="2"/>
      <scheme val="minor"/>
    </font>
    <font>
      <b/>
      <u/>
      <sz val="13"/>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2"/>
      <color theme="0"/>
      <name val="Calibri"/>
      <family val="2"/>
      <scheme val="minor"/>
    </font>
    <font>
      <b/>
      <u/>
      <sz val="12"/>
      <color theme="0"/>
      <name val="Calibri"/>
      <family val="2"/>
      <scheme val="minor"/>
    </font>
    <font>
      <sz val="8"/>
      <color theme="0"/>
      <name val="Calibri"/>
      <family val="2"/>
      <scheme val="minor"/>
    </font>
    <font>
      <sz val="8"/>
      <color theme="1"/>
      <name val="Calibri"/>
      <family val="2"/>
      <scheme val="minor"/>
    </font>
    <font>
      <sz val="12"/>
      <color theme="0"/>
      <name val="Calibri"/>
      <family val="2"/>
      <scheme val="minor"/>
    </font>
    <font>
      <b/>
      <i/>
      <sz val="11"/>
      <color theme="1"/>
      <name val="Calibri"/>
      <family val="2"/>
      <scheme val="minor"/>
    </font>
    <font>
      <b/>
      <sz val="11"/>
      <color theme="0" tint="-0.499984740745262"/>
      <name val="Calibri"/>
      <family val="2"/>
      <scheme val="minor"/>
    </font>
    <font>
      <b/>
      <u/>
      <sz val="11"/>
      <color theme="1"/>
      <name val="Calibri"/>
      <family val="2"/>
      <scheme val="minor"/>
    </font>
    <font>
      <sz val="14"/>
      <color theme="1"/>
      <name val="Calibri"/>
      <family val="2"/>
      <scheme val="minor"/>
    </font>
    <font>
      <b/>
      <sz val="13"/>
      <color theme="0"/>
      <name val="Calibri"/>
      <family val="2"/>
      <scheme val="minor"/>
    </font>
    <font>
      <sz val="11"/>
      <color rgb="FFFF0000"/>
      <name val="Calibri"/>
      <family val="2"/>
      <scheme val="minor"/>
    </font>
    <font>
      <sz val="12"/>
      <name val="Calibri"/>
      <family val="2"/>
      <scheme val="minor"/>
    </font>
    <font>
      <sz val="12"/>
      <color theme="1"/>
      <name val="Calibri"/>
      <family val="2"/>
      <scheme val="minor"/>
    </font>
    <font>
      <b/>
      <sz val="12"/>
      <name val="Calibri"/>
      <family val="2"/>
      <scheme val="minor"/>
    </font>
    <font>
      <u/>
      <sz val="12"/>
      <color theme="1"/>
      <name val="Calibri"/>
      <family val="2"/>
      <scheme val="minor"/>
    </font>
    <font>
      <sz val="11"/>
      <color rgb="FF009591"/>
      <name val="Calibri"/>
      <family val="2"/>
      <scheme val="minor"/>
    </font>
    <font>
      <sz val="10"/>
      <color theme="1"/>
      <name val="Calibri"/>
      <family val="2"/>
      <scheme val="minor"/>
    </font>
    <font>
      <b/>
      <sz val="11"/>
      <color rgb="FF009591"/>
      <name val="Calibri"/>
      <family val="2"/>
      <scheme val="minor"/>
    </font>
    <font>
      <sz val="11"/>
      <color rgb="FF000000"/>
      <name val="Calibri"/>
      <family val="2"/>
      <scheme val="minor"/>
    </font>
    <font>
      <sz val="11"/>
      <color theme="1"/>
      <name val="Calibri"/>
      <family val="2"/>
      <scheme val="minor"/>
    </font>
    <font>
      <sz val="14"/>
      <color rgb="FF000000"/>
      <name val="Calibri"/>
      <family val="2"/>
      <scheme val="minor"/>
    </font>
    <font>
      <b/>
      <sz val="14"/>
      <color rgb="FF000000"/>
      <name val="Calibri"/>
      <family val="2"/>
      <scheme val="minor"/>
    </font>
    <font>
      <b/>
      <sz val="12"/>
      <color rgb="FFFFFFFF"/>
      <name val="Calibri"/>
      <family val="2"/>
      <scheme val="minor"/>
    </font>
    <font>
      <b/>
      <sz val="13"/>
      <color rgb="FFFFFFFF"/>
      <name val="Calibri"/>
      <family val="2"/>
      <scheme val="minor"/>
    </font>
    <font>
      <sz val="8"/>
      <color rgb="FF000000"/>
      <name val="Calibri"/>
      <family val="2"/>
      <scheme val="minor"/>
    </font>
    <font>
      <b/>
      <sz val="11"/>
      <color rgb="FFFFFFFF"/>
      <name val="Calibri"/>
      <family val="2"/>
      <scheme val="minor"/>
    </font>
    <font>
      <b/>
      <sz val="12"/>
      <color rgb="FF000000"/>
      <name val="Calibri"/>
      <family val="2"/>
      <scheme val="minor"/>
    </font>
    <font>
      <b/>
      <sz val="14"/>
      <color rgb="FFFFFFFF"/>
      <name val="Calibri"/>
      <family val="2"/>
      <scheme val="minor"/>
    </font>
    <font>
      <b/>
      <u/>
      <sz val="12"/>
      <color rgb="FFFFFFFF"/>
      <name val="Calibri"/>
      <family val="2"/>
      <scheme val="minor"/>
    </font>
  </fonts>
  <fills count="36">
    <fill>
      <patternFill patternType="none"/>
    </fill>
    <fill>
      <patternFill patternType="gray125"/>
    </fill>
    <fill>
      <patternFill patternType="solid">
        <fgColor theme="2" tint="-9.9978637043366805E-2"/>
        <bgColor indexed="64"/>
      </patternFill>
    </fill>
    <fill>
      <patternFill patternType="solid">
        <fgColor theme="0" tint="-4.9989318521683403E-2"/>
        <bgColor indexed="64"/>
      </patternFill>
    </fill>
    <fill>
      <patternFill patternType="solid">
        <fgColor rgb="FFC1EFFF"/>
        <bgColor indexed="64"/>
      </patternFill>
    </fill>
    <fill>
      <patternFill patternType="solid">
        <fgColor rgb="FFE5F8FF"/>
        <bgColor indexed="64"/>
      </patternFill>
    </fill>
    <fill>
      <patternFill patternType="solid">
        <fgColor theme="1" tint="0.14999847407452621"/>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4"/>
        <bgColor indexed="64"/>
      </patternFill>
    </fill>
    <fill>
      <patternFill patternType="solid">
        <fgColor rgb="FF009591"/>
        <bgColor indexed="64"/>
      </patternFill>
    </fill>
    <fill>
      <patternFill patternType="solid">
        <fgColor rgb="FFCCEAE9"/>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rgb="FF99D5D3"/>
        <bgColor indexed="64"/>
      </patternFill>
    </fill>
    <fill>
      <patternFill patternType="solid">
        <fgColor rgb="FFF0F3FA"/>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1"/>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theme="5"/>
        <bgColor indexed="64"/>
      </patternFill>
    </fill>
    <fill>
      <patternFill patternType="solid">
        <fgColor rgb="FFCBEAE9"/>
        <bgColor indexed="64"/>
      </patternFill>
    </fill>
    <fill>
      <patternFill patternType="solid">
        <fgColor theme="1" tint="0.34998626667073579"/>
        <bgColor indexed="64"/>
      </patternFill>
    </fill>
    <fill>
      <patternFill patternType="solid">
        <fgColor rgb="FFD0CECE"/>
        <bgColor rgb="FF000000"/>
      </patternFill>
    </fill>
    <fill>
      <patternFill patternType="solid">
        <fgColor rgb="FFA9D08E"/>
        <bgColor rgb="FF000000"/>
      </patternFill>
    </fill>
    <fill>
      <patternFill patternType="solid">
        <fgColor rgb="FF000000"/>
        <bgColor rgb="FF000000"/>
      </patternFill>
    </fill>
    <fill>
      <patternFill patternType="solid">
        <fgColor rgb="FF404040"/>
        <bgColor rgb="FF000000"/>
      </patternFill>
    </fill>
    <fill>
      <patternFill patternType="solid">
        <fgColor rgb="FFF2F2F2"/>
        <bgColor rgb="FF000000"/>
      </patternFill>
    </fill>
    <fill>
      <patternFill patternType="solid">
        <fgColor rgb="FFD9D9D9"/>
        <bgColor rgb="FF000000"/>
      </patternFill>
    </fill>
    <fill>
      <patternFill patternType="solid">
        <fgColor rgb="FF595959"/>
        <bgColor rgb="FF000000"/>
      </patternFill>
    </fill>
    <fill>
      <patternFill patternType="solid">
        <fgColor rgb="FF009591"/>
        <bgColor rgb="FF000000"/>
      </patternFill>
    </fill>
    <fill>
      <patternFill patternType="solid">
        <fgColor rgb="FF262626"/>
        <bgColor rgb="FF000000"/>
      </patternFill>
    </fill>
    <fill>
      <patternFill patternType="solid">
        <fgColor rgb="FFFF0000"/>
        <bgColor rgb="FF000000"/>
      </patternFill>
    </fill>
  </fills>
  <borders count="92">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style="medium">
        <color theme="1"/>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right/>
      <top style="medium">
        <color theme="0"/>
      </top>
      <bottom style="medium">
        <color theme="0"/>
      </bottom>
      <diagonal/>
    </border>
    <border>
      <left style="thin">
        <color theme="1"/>
      </left>
      <right style="thin">
        <color theme="1"/>
      </right>
      <top style="thin">
        <color theme="1"/>
      </top>
      <bottom style="thin">
        <color theme="1"/>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medium">
        <color theme="0"/>
      </left>
      <right/>
      <top/>
      <bottom style="medium">
        <color theme="0"/>
      </bottom>
      <diagonal/>
    </border>
    <border>
      <left/>
      <right style="thin">
        <color theme="0"/>
      </right>
      <top style="thin">
        <color theme="0"/>
      </top>
      <bottom style="thin">
        <color theme="0"/>
      </bottom>
      <diagonal/>
    </border>
    <border>
      <left/>
      <right/>
      <top/>
      <bottom style="medium">
        <color theme="0"/>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bottom style="medium">
        <color theme="1"/>
      </bottom>
      <diagonal/>
    </border>
    <border>
      <left style="thin">
        <color theme="0"/>
      </left>
      <right/>
      <top style="medium">
        <color theme="0"/>
      </top>
      <bottom style="medium">
        <color theme="0"/>
      </bottom>
      <diagonal/>
    </border>
    <border>
      <left style="thin">
        <color theme="1"/>
      </left>
      <right/>
      <top style="thin">
        <color theme="1"/>
      </top>
      <bottom style="thin">
        <color theme="1"/>
      </bottom>
      <diagonal/>
    </border>
    <border>
      <left style="thin">
        <color theme="0"/>
      </left>
      <right style="thin">
        <color theme="0"/>
      </right>
      <top/>
      <bottom style="thin">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1"/>
      </left>
      <right/>
      <top style="medium">
        <color theme="1"/>
      </top>
      <bottom/>
      <diagonal/>
    </border>
    <border>
      <left style="thin">
        <color theme="0"/>
      </left>
      <right style="thin">
        <color theme="0"/>
      </right>
      <top/>
      <bottom/>
      <diagonal/>
    </border>
    <border>
      <left/>
      <right/>
      <top style="thin">
        <color theme="0"/>
      </top>
      <bottom style="thin">
        <color theme="0"/>
      </bottom>
      <diagonal/>
    </border>
    <border>
      <left style="medium">
        <color indexed="64"/>
      </left>
      <right style="medium">
        <color theme="1"/>
      </right>
      <top style="medium">
        <color indexed="64"/>
      </top>
      <bottom/>
      <diagonal/>
    </border>
    <border>
      <left style="medium">
        <color indexed="64"/>
      </left>
      <right style="medium">
        <color theme="1"/>
      </right>
      <top/>
      <bottom style="medium">
        <color indexed="64"/>
      </bottom>
      <diagonal/>
    </border>
    <border>
      <left/>
      <right style="thin">
        <color theme="0"/>
      </right>
      <top/>
      <bottom style="medium">
        <color theme="0"/>
      </bottom>
      <diagonal/>
    </border>
    <border>
      <left style="medium">
        <color theme="0"/>
      </left>
      <right/>
      <top style="thin">
        <color theme="0"/>
      </top>
      <bottom style="medium">
        <color theme="0"/>
      </bottom>
      <diagonal/>
    </border>
    <border>
      <left/>
      <right/>
      <top style="thin">
        <color theme="0"/>
      </top>
      <bottom style="medium">
        <color theme="0"/>
      </bottom>
      <diagonal/>
    </border>
    <border>
      <left/>
      <right style="thin">
        <color theme="0"/>
      </right>
      <top style="thin">
        <color theme="0"/>
      </top>
      <bottom style="medium">
        <color theme="0"/>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style="medium">
        <color theme="0"/>
      </left>
      <right/>
      <top style="thin">
        <color theme="0"/>
      </top>
      <bottom/>
      <diagonal/>
    </border>
    <border>
      <left style="medium">
        <color theme="0"/>
      </left>
      <right/>
      <top/>
      <bottom/>
      <diagonal/>
    </border>
    <border>
      <left style="thin">
        <color theme="0"/>
      </left>
      <right/>
      <top style="thin">
        <color theme="0"/>
      </top>
      <bottom/>
      <diagonal/>
    </border>
    <border>
      <left/>
      <right style="medium">
        <color theme="0"/>
      </right>
      <top style="medium">
        <color theme="0"/>
      </top>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style="medium">
        <color theme="0"/>
      </top>
      <bottom style="medium">
        <color theme="0"/>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theme="0"/>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theme="1"/>
      </bottom>
      <diagonal/>
    </border>
    <border>
      <left style="medium">
        <color indexed="64"/>
      </left>
      <right/>
      <top style="medium">
        <color theme="1"/>
      </top>
      <bottom style="medium">
        <color indexed="64"/>
      </bottom>
      <diagonal/>
    </border>
    <border>
      <left style="thin">
        <color rgb="FFFFFFFF"/>
      </left>
      <right/>
      <top style="thin">
        <color rgb="FFFFFFFF"/>
      </top>
      <bottom style="thin">
        <color rgb="FFFFFFFF"/>
      </bottom>
      <diagonal/>
    </border>
    <border>
      <left style="medium">
        <color indexed="64"/>
      </left>
      <right/>
      <top style="medium">
        <color theme="0"/>
      </top>
      <bottom/>
      <diagonal/>
    </border>
    <border>
      <left/>
      <right/>
      <top style="medium">
        <color theme="0"/>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style="thin">
        <color rgb="FFFFFFFF"/>
      </right>
      <top/>
      <bottom style="thin">
        <color rgb="FFFFFFFF"/>
      </bottom>
      <diagonal/>
    </border>
    <border>
      <left style="thin">
        <color rgb="FFFFFFFF"/>
      </left>
      <right/>
      <top style="thin">
        <color rgb="FFFFFFFF"/>
      </top>
      <bottom/>
      <diagonal/>
    </border>
    <border>
      <left style="thin">
        <color rgb="FFFFFFFF"/>
      </left>
      <right/>
      <top/>
      <bottom style="thin">
        <color rgb="FFFFFFFF"/>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FFFFFF"/>
      </left>
      <right style="medium">
        <color rgb="FFFFFFFF"/>
      </right>
      <top style="medium">
        <color rgb="FFFFFFFF"/>
      </top>
      <bottom style="medium">
        <color rgb="FFFFFFFF"/>
      </bottom>
      <diagonal/>
    </border>
    <border>
      <left style="thin">
        <color rgb="FFFFFFFF"/>
      </left>
      <right style="medium">
        <color rgb="FF000000"/>
      </right>
      <top style="thin">
        <color rgb="FFFFFFFF"/>
      </top>
      <bottom/>
      <diagonal/>
    </border>
    <border>
      <left style="thin">
        <color rgb="FFFFFFFF"/>
      </left>
      <right style="medium">
        <color rgb="FF000000"/>
      </right>
      <top/>
      <bottom style="thin">
        <color rgb="FFFFFFFF"/>
      </bottom>
      <diagonal/>
    </border>
    <border>
      <left/>
      <right style="thin">
        <color rgb="FF7F7F7F"/>
      </right>
      <top style="thin">
        <color rgb="FFFFFFFF"/>
      </top>
      <bottom/>
      <diagonal/>
    </border>
    <border>
      <left style="thin">
        <color rgb="FFFFFFFF"/>
      </left>
      <right/>
      <top/>
      <bottom style="medium">
        <color rgb="FFFFFFFF"/>
      </bottom>
      <diagonal/>
    </border>
    <border>
      <left/>
      <right style="thin">
        <color rgb="FF7F7F7F"/>
      </right>
      <top/>
      <bottom style="medium">
        <color rgb="FFFFFFFF"/>
      </bottom>
      <diagonal/>
    </border>
    <border>
      <left/>
      <right style="medium">
        <color rgb="FFFFFFFF"/>
      </right>
      <top style="medium">
        <color rgb="FFFFFFFF"/>
      </top>
      <bottom/>
      <diagonal/>
    </border>
    <border>
      <left style="medium">
        <color rgb="FFFFFFFF"/>
      </left>
      <right/>
      <top/>
      <bottom style="medium">
        <color rgb="FFFFFFFF"/>
      </bottom>
      <diagonal/>
    </border>
    <border>
      <left/>
      <right/>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style="thin">
        <color rgb="FFFFFFFF"/>
      </top>
      <bottom style="medium">
        <color rgb="FFFFFFFF"/>
      </bottom>
      <diagonal/>
    </border>
    <border>
      <left/>
      <right/>
      <top style="thin">
        <color rgb="FFFFFFFF"/>
      </top>
      <bottom style="medium">
        <color rgb="FFFFFFFF"/>
      </bottom>
      <diagonal/>
    </border>
    <border>
      <left style="medium">
        <color rgb="FFFFFFFF"/>
      </left>
      <right style="medium">
        <color rgb="FFFFFFFF"/>
      </right>
      <top style="thin">
        <color rgb="FFFFFFFF"/>
      </top>
      <bottom/>
      <diagonal/>
    </border>
    <border>
      <left style="medium">
        <color rgb="FFFFFFFF"/>
      </left>
      <right/>
      <top style="medium">
        <color rgb="FFFFFFFF"/>
      </top>
      <bottom/>
      <diagonal/>
    </border>
    <border>
      <left/>
      <right/>
      <top style="medium">
        <color rgb="FFFFFFFF"/>
      </top>
      <bottom/>
      <diagonal/>
    </border>
  </borders>
  <cellStyleXfs count="2">
    <xf numFmtId="0" fontId="0" fillId="0" borderId="0"/>
    <xf numFmtId="9" fontId="32" fillId="0" borderId="0" applyFont="0" applyFill="0" applyBorder="0" applyAlignment="0" applyProtection="0"/>
  </cellStyleXfs>
  <cellXfs count="255">
    <xf numFmtId="0" fontId="0" fillId="0" borderId="0" xfId="0"/>
    <xf numFmtId="49" fontId="0" fillId="0" borderId="0" xfId="0" applyNumberFormat="1"/>
    <xf numFmtId="49" fontId="0" fillId="0" borderId="5" xfId="0" applyNumberFormat="1" applyBorder="1"/>
    <xf numFmtId="49" fontId="0" fillId="8" borderId="11" xfId="0" applyNumberFormat="1" applyFill="1" applyBorder="1" applyAlignment="1">
      <alignment vertical="center" wrapText="1"/>
    </xf>
    <xf numFmtId="49" fontId="0" fillId="0" borderId="14" xfId="0" applyNumberFormat="1" applyBorder="1"/>
    <xf numFmtId="49" fontId="0" fillId="0" borderId="15" xfId="0" applyNumberFormat="1" applyBorder="1"/>
    <xf numFmtId="49" fontId="3" fillId="2" borderId="11" xfId="0" applyNumberFormat="1" applyFont="1" applyFill="1" applyBorder="1" applyAlignment="1">
      <alignment vertical="top" wrapText="1"/>
    </xf>
    <xf numFmtId="49" fontId="0" fillId="0" borderId="17" xfId="0" applyNumberFormat="1" applyBorder="1"/>
    <xf numFmtId="49" fontId="0" fillId="8" borderId="11" xfId="0" applyNumberFormat="1" applyFill="1" applyBorder="1" applyAlignment="1">
      <alignment horizontal="left" vertical="center" wrapText="1"/>
    </xf>
    <xf numFmtId="49" fontId="1" fillId="9" borderId="11" xfId="0" applyNumberFormat="1" applyFont="1" applyFill="1" applyBorder="1" applyAlignment="1">
      <alignment horizontal="left" vertical="center" wrapText="1"/>
    </xf>
    <xf numFmtId="49" fontId="0" fillId="0" borderId="25" xfId="0" applyNumberFormat="1" applyBorder="1"/>
    <xf numFmtId="49" fontId="0" fillId="8" borderId="8" xfId="0" applyNumberFormat="1" applyFill="1" applyBorder="1" applyAlignment="1">
      <alignment vertical="center" wrapText="1"/>
    </xf>
    <xf numFmtId="2" fontId="0" fillId="5" borderId="11" xfId="0" applyNumberFormat="1" applyFill="1" applyBorder="1"/>
    <xf numFmtId="49" fontId="13" fillId="7" borderId="11" xfId="0" applyNumberFormat="1" applyFont="1" applyFill="1" applyBorder="1" applyAlignment="1">
      <alignment vertical="center" wrapText="1"/>
    </xf>
    <xf numFmtId="49" fontId="0" fillId="0" borderId="5" xfId="0" applyNumberFormat="1" applyBorder="1" applyAlignment="1">
      <alignment vertical="center"/>
    </xf>
    <xf numFmtId="0" fontId="1" fillId="19" borderId="5" xfId="0" applyFont="1" applyFill="1" applyBorder="1" applyAlignment="1">
      <alignment horizontal="center" vertical="center"/>
    </xf>
    <xf numFmtId="0" fontId="1" fillId="3" borderId="5" xfId="0" applyFont="1" applyFill="1" applyBorder="1"/>
    <xf numFmtId="0" fontId="19" fillId="3" borderId="37" xfId="0" applyFont="1" applyFill="1" applyBorder="1"/>
    <xf numFmtId="0" fontId="7" fillId="3" borderId="5" xfId="0" applyFont="1" applyFill="1" applyBorder="1" applyAlignment="1">
      <alignment wrapText="1"/>
    </xf>
    <xf numFmtId="0" fontId="11" fillId="20" borderId="0" xfId="0" applyFont="1" applyFill="1"/>
    <xf numFmtId="0" fontId="7" fillId="0" borderId="0" xfId="0" applyFont="1"/>
    <xf numFmtId="2" fontId="0" fillId="4" borderId="11" xfId="0" applyNumberFormat="1" applyFill="1" applyBorder="1" applyAlignment="1">
      <alignment horizontal="right"/>
    </xf>
    <xf numFmtId="49" fontId="0" fillId="8" borderId="16" xfId="0" applyNumberFormat="1" applyFill="1" applyBorder="1" applyAlignment="1">
      <alignment horizontal="left" vertical="center" wrapText="1"/>
    </xf>
    <xf numFmtId="49" fontId="11" fillId="6" borderId="11" xfId="0" applyNumberFormat="1" applyFont="1" applyFill="1" applyBorder="1" applyAlignment="1">
      <alignment vertical="center" wrapText="1"/>
    </xf>
    <xf numFmtId="49" fontId="11" fillId="6" borderId="10" xfId="0" applyNumberFormat="1" applyFont="1" applyFill="1" applyBorder="1" applyAlignment="1">
      <alignment vertical="center" wrapText="1"/>
    </xf>
    <xf numFmtId="49" fontId="17" fillId="6" borderId="11" xfId="0" applyNumberFormat="1" applyFont="1" applyFill="1" applyBorder="1" applyAlignment="1">
      <alignment vertical="center" wrapText="1"/>
    </xf>
    <xf numFmtId="2" fontId="0" fillId="8" borderId="16" xfId="0" applyNumberFormat="1" applyFill="1" applyBorder="1" applyAlignment="1">
      <alignment horizontal="left" vertical="center" wrapText="1"/>
    </xf>
    <xf numFmtId="0" fontId="12" fillId="21" borderId="0" xfId="0" applyFont="1" applyFill="1" applyAlignment="1">
      <alignment wrapText="1"/>
    </xf>
    <xf numFmtId="49" fontId="10" fillId="6" borderId="51" xfId="0" applyNumberFormat="1" applyFont="1" applyFill="1" applyBorder="1" applyAlignment="1">
      <alignment vertical="center" wrapText="1"/>
    </xf>
    <xf numFmtId="0" fontId="10" fillId="21" borderId="53" xfId="0" applyFont="1" applyFill="1" applyBorder="1" applyAlignment="1">
      <alignment horizontal="left" wrapText="1"/>
    </xf>
    <xf numFmtId="0" fontId="26" fillId="0" borderId="54" xfId="0" applyFont="1" applyBorder="1" applyAlignment="1">
      <alignment horizontal="left"/>
    </xf>
    <xf numFmtId="0" fontId="26" fillId="0" borderId="55" xfId="0" applyFont="1" applyBorder="1" applyAlignment="1">
      <alignment horizontal="left"/>
    </xf>
    <xf numFmtId="0" fontId="26" fillId="0" borderId="2" xfId="0" applyFont="1" applyBorder="1" applyAlignment="1">
      <alignment horizontal="left"/>
    </xf>
    <xf numFmtId="0" fontId="10" fillId="21" borderId="0" xfId="0" applyFont="1" applyFill="1" applyAlignment="1">
      <alignment horizontal="left" wrapText="1"/>
    </xf>
    <xf numFmtId="0" fontId="1" fillId="0" borderId="1" xfId="0" applyFont="1" applyBorder="1" applyAlignment="1">
      <alignment wrapText="1"/>
    </xf>
    <xf numFmtId="49" fontId="0" fillId="8" borderId="56" xfId="0" applyNumberFormat="1" applyFill="1" applyBorder="1" applyAlignment="1">
      <alignment horizontal="right" vertical="center" wrapText="1"/>
    </xf>
    <xf numFmtId="0" fontId="0" fillId="0" borderId="0" xfId="0" applyAlignment="1">
      <alignment horizontal="right"/>
    </xf>
    <xf numFmtId="0" fontId="0" fillId="0" borderId="57" xfId="0" applyBorder="1"/>
    <xf numFmtId="0" fontId="0" fillId="0" borderId="58" xfId="0" applyBorder="1"/>
    <xf numFmtId="0" fontId="23" fillId="0" borderId="58" xfId="0" applyFont="1" applyBorder="1"/>
    <xf numFmtId="0" fontId="0" fillId="0" borderId="1" xfId="0" applyBorder="1"/>
    <xf numFmtId="2" fontId="0" fillId="0" borderId="1" xfId="0" applyNumberFormat="1" applyBorder="1"/>
    <xf numFmtId="2" fontId="7" fillId="11" borderId="11" xfId="0" applyNumberFormat="1" applyFont="1" applyFill="1" applyBorder="1" applyAlignment="1" applyProtection="1">
      <alignment horizontal="left" vertical="center" wrapText="1"/>
      <protection locked="0"/>
    </xf>
    <xf numFmtId="49" fontId="10" fillId="6" borderId="43" xfId="0" applyNumberFormat="1" applyFont="1" applyFill="1" applyBorder="1" applyAlignment="1">
      <alignment vertical="center" wrapText="1"/>
    </xf>
    <xf numFmtId="49" fontId="3" fillId="2" borderId="10" xfId="0" applyNumberFormat="1" applyFont="1" applyFill="1" applyBorder="1" applyAlignment="1">
      <alignment vertical="top" wrapText="1"/>
    </xf>
    <xf numFmtId="49" fontId="24" fillId="11" borderId="10" xfId="0" applyNumberFormat="1" applyFont="1" applyFill="1" applyBorder="1" applyAlignment="1" applyProtection="1">
      <alignment horizontal="left" vertical="center" wrapText="1"/>
      <protection locked="0"/>
    </xf>
    <xf numFmtId="49" fontId="0" fillId="11" borderId="11" xfId="0" applyNumberFormat="1" applyFill="1" applyBorder="1" applyAlignment="1" applyProtection="1">
      <alignment horizontal="left" vertical="center" wrapText="1"/>
      <protection locked="0"/>
    </xf>
    <xf numFmtId="14" fontId="0" fillId="11" borderId="11" xfId="0" applyNumberFormat="1" applyFill="1" applyBorder="1" applyAlignment="1" applyProtection="1">
      <alignment horizontal="left" vertical="center" wrapText="1"/>
      <protection locked="0"/>
    </xf>
    <xf numFmtId="49" fontId="0" fillId="12" borderId="11" xfId="0" applyNumberFormat="1" applyFill="1" applyBorder="1" applyAlignment="1" applyProtection="1">
      <alignment horizontal="left" vertical="center" wrapText="1"/>
      <protection locked="0"/>
    </xf>
    <xf numFmtId="49" fontId="0" fillId="12" borderId="2" xfId="0" applyNumberFormat="1" applyFill="1" applyBorder="1" applyAlignment="1">
      <alignment horizontal="left" vertical="center"/>
    </xf>
    <xf numFmtId="49" fontId="0" fillId="11" borderId="3" xfId="0" applyNumberFormat="1" applyFill="1" applyBorder="1" applyAlignment="1">
      <alignment horizontal="left" vertical="center" wrapText="1"/>
    </xf>
    <xf numFmtId="49" fontId="0" fillId="12" borderId="8" xfId="0" applyNumberFormat="1" applyFill="1" applyBorder="1" applyAlignment="1" applyProtection="1">
      <alignment horizontal="left" vertical="center" wrapText="1"/>
      <protection locked="0"/>
    </xf>
    <xf numFmtId="49" fontId="10" fillId="6" borderId="10" xfId="0" applyNumberFormat="1" applyFont="1" applyFill="1" applyBorder="1" applyAlignment="1">
      <alignment horizontal="left" vertical="center" wrapText="1"/>
    </xf>
    <xf numFmtId="2" fontId="0" fillId="12" borderId="11" xfId="0" applyNumberFormat="1" applyFill="1" applyBorder="1" applyAlignment="1" applyProtection="1">
      <alignment horizontal="left" vertical="center" wrapText="1"/>
      <protection locked="0"/>
    </xf>
    <xf numFmtId="49" fontId="0" fillId="0" borderId="5" xfId="0" applyNumberFormat="1" applyBorder="1" applyAlignment="1">
      <alignment horizontal="left" vertical="center"/>
    </xf>
    <xf numFmtId="0" fontId="0" fillId="0" borderId="0" xfId="0" applyAlignment="1">
      <alignment horizontal="left" vertical="center"/>
    </xf>
    <xf numFmtId="2" fontId="0" fillId="2" borderId="14" xfId="0" applyNumberFormat="1" applyFill="1" applyBorder="1" applyAlignment="1">
      <alignment horizontal="left" vertical="center"/>
    </xf>
    <xf numFmtId="2" fontId="7" fillId="24" borderId="11" xfId="0" applyNumberFormat="1" applyFont="1" applyFill="1" applyBorder="1" applyAlignment="1" applyProtection="1">
      <alignment horizontal="left" vertical="center" wrapText="1"/>
      <protection locked="0"/>
    </xf>
    <xf numFmtId="2" fontId="0" fillId="3" borderId="5" xfId="0" applyNumberFormat="1" applyFill="1" applyBorder="1" applyAlignment="1">
      <alignment horizontal="left" vertical="center"/>
    </xf>
    <xf numFmtId="49" fontId="13" fillId="20" borderId="5" xfId="0" applyNumberFormat="1" applyFont="1" applyFill="1" applyBorder="1" applyAlignment="1">
      <alignment horizontal="left" vertical="center"/>
    </xf>
    <xf numFmtId="49" fontId="0" fillId="0" borderId="15" xfId="0" applyNumberFormat="1" applyBorder="1" applyAlignment="1">
      <alignment horizontal="left" vertical="center"/>
    </xf>
    <xf numFmtId="49" fontId="0" fillId="0" borderId="14" xfId="0" applyNumberFormat="1" applyBorder="1" applyAlignment="1">
      <alignment horizontal="left" vertical="center"/>
    </xf>
    <xf numFmtId="49" fontId="0" fillId="0" borderId="17" xfId="0" applyNumberFormat="1" applyBorder="1" applyAlignment="1">
      <alignment horizontal="left" vertical="center"/>
    </xf>
    <xf numFmtId="49" fontId="0" fillId="0" borderId="25" xfId="0" applyNumberFormat="1" applyBorder="1" applyAlignment="1">
      <alignment horizontal="left" vertical="center"/>
    </xf>
    <xf numFmtId="49" fontId="10" fillId="6" borderId="49" xfId="0" applyNumberFormat="1" applyFont="1" applyFill="1" applyBorder="1" applyAlignment="1">
      <alignment horizontal="left" vertical="center" wrapText="1"/>
    </xf>
    <xf numFmtId="49" fontId="13" fillId="7" borderId="9" xfId="0" applyNumberFormat="1" applyFont="1" applyFill="1" applyBorder="1" applyAlignment="1">
      <alignment horizontal="left" vertical="center" wrapText="1"/>
    </xf>
    <xf numFmtId="49" fontId="10" fillId="6" borderId="5" xfId="0" applyNumberFormat="1" applyFont="1" applyFill="1" applyBorder="1" applyAlignment="1">
      <alignment horizontal="left" vertical="center" wrapText="1"/>
    </xf>
    <xf numFmtId="49" fontId="13" fillId="7" borderId="11" xfId="0" applyNumberFormat="1" applyFont="1" applyFill="1" applyBorder="1" applyAlignment="1">
      <alignment horizontal="left" vertical="center" wrapText="1"/>
    </xf>
    <xf numFmtId="49" fontId="0" fillId="0" borderId="29" xfId="0" applyNumberFormat="1" applyBorder="1" applyAlignment="1">
      <alignment horizontal="left" vertical="center"/>
    </xf>
    <xf numFmtId="49" fontId="0" fillId="3" borderId="14" xfId="0" applyNumberFormat="1" applyFill="1" applyBorder="1" applyAlignment="1">
      <alignment horizontal="left" vertical="center"/>
    </xf>
    <xf numFmtId="49" fontId="0" fillId="0" borderId="0" xfId="0" applyNumberFormat="1" applyAlignment="1">
      <alignment horizontal="left" vertical="center"/>
    </xf>
    <xf numFmtId="49" fontId="7" fillId="24" borderId="11" xfId="0" applyNumberFormat="1" applyFont="1" applyFill="1" applyBorder="1" applyAlignment="1" applyProtection="1">
      <alignment horizontal="left" vertical="center" wrapText="1"/>
      <protection locked="0"/>
    </xf>
    <xf numFmtId="49" fontId="1" fillId="9" borderId="26" xfId="0" applyNumberFormat="1" applyFont="1" applyFill="1" applyBorder="1" applyAlignment="1">
      <alignment horizontal="left" vertical="center" wrapText="1"/>
    </xf>
    <xf numFmtId="49" fontId="21" fillId="14" borderId="24" xfId="0" applyNumberFormat="1" applyFont="1" applyFill="1" applyBorder="1" applyAlignment="1">
      <alignment horizontal="left" vertical="center"/>
    </xf>
    <xf numFmtId="49" fontId="13" fillId="20" borderId="48" xfId="0" applyNumberFormat="1" applyFont="1" applyFill="1" applyBorder="1" applyAlignment="1">
      <alignment horizontal="left" vertical="center" wrapText="1"/>
    </xf>
    <xf numFmtId="49" fontId="13" fillId="20" borderId="43" xfId="0" applyNumberFormat="1" applyFont="1" applyFill="1" applyBorder="1" applyAlignment="1">
      <alignment horizontal="left" vertical="center" wrapText="1"/>
    </xf>
    <xf numFmtId="49" fontId="13" fillId="20" borderId="44" xfId="0" applyNumberFormat="1" applyFont="1" applyFill="1" applyBorder="1" applyAlignment="1">
      <alignment horizontal="left" vertical="center" wrapText="1"/>
    </xf>
    <xf numFmtId="49" fontId="10" fillId="6" borderId="49" xfId="0" applyNumberFormat="1" applyFont="1" applyFill="1" applyBorder="1" applyAlignment="1">
      <alignment vertical="center" wrapText="1"/>
    </xf>
    <xf numFmtId="49" fontId="10" fillId="25" borderId="49" xfId="0" applyNumberFormat="1" applyFont="1" applyFill="1" applyBorder="1" applyAlignment="1">
      <alignment horizontal="center" vertical="center" wrapText="1"/>
    </xf>
    <xf numFmtId="1" fontId="31" fillId="26" borderId="62" xfId="0" applyNumberFormat="1" applyFont="1" applyFill="1" applyBorder="1" applyAlignment="1">
      <alignment horizontal="left" vertical="center"/>
    </xf>
    <xf numFmtId="1" fontId="0" fillId="3" borderId="14" xfId="0" applyNumberFormat="1" applyFill="1" applyBorder="1" applyAlignment="1">
      <alignment horizontal="left" vertical="center"/>
    </xf>
    <xf numFmtId="0" fontId="7" fillId="11" borderId="11" xfId="0" applyFont="1" applyFill="1" applyBorder="1" applyAlignment="1" applyProtection="1">
      <alignment horizontal="left" vertical="center" wrapText="1"/>
      <protection locked="0"/>
    </xf>
    <xf numFmtId="1" fontId="0" fillId="2" borderId="14" xfId="0" applyNumberFormat="1" applyFill="1" applyBorder="1" applyAlignment="1">
      <alignment horizontal="left" vertical="center"/>
    </xf>
    <xf numFmtId="1" fontId="0" fillId="2" borderId="39" xfId="0" applyNumberFormat="1" applyFill="1" applyBorder="1" applyAlignment="1">
      <alignment horizontal="left" vertical="center"/>
    </xf>
    <xf numFmtId="1" fontId="0" fillId="8" borderId="16" xfId="0" applyNumberFormat="1" applyFill="1" applyBorder="1" applyAlignment="1">
      <alignment horizontal="left" vertical="center" wrapText="1"/>
    </xf>
    <xf numFmtId="49" fontId="0" fillId="8" borderId="0" xfId="0" applyNumberFormat="1" applyFill="1" applyAlignment="1">
      <alignment horizontal="right" vertical="center" wrapText="1"/>
    </xf>
    <xf numFmtId="49" fontId="10" fillId="25" borderId="47" xfId="0" applyNumberFormat="1" applyFont="1" applyFill="1" applyBorder="1" applyAlignment="1">
      <alignment vertical="center" wrapText="1"/>
    </xf>
    <xf numFmtId="49" fontId="4" fillId="12" borderId="12" xfId="0" applyNumberFormat="1" applyFont="1" applyFill="1" applyBorder="1" applyAlignment="1" applyProtection="1">
      <alignment vertical="center" wrapText="1"/>
      <protection locked="0"/>
    </xf>
    <xf numFmtId="0" fontId="31" fillId="0" borderId="0" xfId="0" applyFont="1"/>
    <xf numFmtId="0" fontId="31" fillId="0" borderId="65" xfId="0" applyFont="1" applyBorder="1"/>
    <xf numFmtId="0" fontId="31" fillId="0" borderId="66" xfId="0" applyFont="1" applyBorder="1"/>
    <xf numFmtId="0" fontId="31" fillId="0" borderId="62" xfId="0" applyFont="1" applyBorder="1"/>
    <xf numFmtId="0" fontId="31" fillId="26" borderId="62" xfId="0" applyFont="1" applyFill="1" applyBorder="1"/>
    <xf numFmtId="0" fontId="31" fillId="26" borderId="69" xfId="0" applyFont="1" applyFill="1" applyBorder="1"/>
    <xf numFmtId="0" fontId="31" fillId="31" borderId="74" xfId="0" applyFont="1" applyFill="1" applyBorder="1" applyAlignment="1">
      <alignment vertical="center" wrapText="1"/>
    </xf>
    <xf numFmtId="0" fontId="7" fillId="30" borderId="74" xfId="0" applyFont="1" applyFill="1" applyBorder="1" applyAlignment="1">
      <alignment horizontal="right" vertical="top" wrapText="1"/>
    </xf>
    <xf numFmtId="0" fontId="31" fillId="26" borderId="69" xfId="0" applyFont="1" applyFill="1" applyBorder="1" applyAlignment="1">
      <alignment horizontal="right"/>
    </xf>
    <xf numFmtId="0" fontId="31" fillId="26" borderId="62" xfId="0" applyFont="1" applyFill="1" applyBorder="1" applyAlignment="1">
      <alignment horizontal="right"/>
    </xf>
    <xf numFmtId="0" fontId="7" fillId="30" borderId="74" xfId="0" applyFont="1" applyFill="1" applyBorder="1" applyAlignment="1">
      <alignment vertical="top" wrapText="1"/>
    </xf>
    <xf numFmtId="0" fontId="31" fillId="0" borderId="67" xfId="0" applyFont="1" applyBorder="1"/>
    <xf numFmtId="0" fontId="38" fillId="32" borderId="80" xfId="0" applyFont="1" applyFill="1" applyBorder="1" applyAlignment="1">
      <alignment horizontal="center" vertical="center" wrapText="1"/>
    </xf>
    <xf numFmtId="49" fontId="0" fillId="3" borderId="11" xfId="0" applyNumberFormat="1" applyFill="1" applyBorder="1" applyAlignment="1" applyProtection="1">
      <alignment vertical="center" wrapText="1"/>
      <protection locked="0"/>
    </xf>
    <xf numFmtId="0" fontId="39" fillId="26" borderId="74" xfId="0" applyFont="1" applyFill="1" applyBorder="1" applyAlignment="1">
      <alignment vertical="top" wrapText="1"/>
    </xf>
    <xf numFmtId="0" fontId="7" fillId="33" borderId="74" xfId="0" applyFont="1" applyFill="1" applyBorder="1" applyAlignment="1">
      <alignment horizontal="left" vertical="center" wrapText="1"/>
    </xf>
    <xf numFmtId="0" fontId="38" fillId="34" borderId="84" xfId="0" applyFont="1" applyFill="1" applyBorder="1" applyAlignment="1">
      <alignment vertical="center" wrapText="1"/>
    </xf>
    <xf numFmtId="0" fontId="7" fillId="30" borderId="82" xfId="0" applyFont="1" applyFill="1" applyBorder="1" applyAlignment="1">
      <alignment horizontal="right" vertical="top" wrapText="1"/>
    </xf>
    <xf numFmtId="0" fontId="31" fillId="31" borderId="85" xfId="0" applyFont="1" applyFill="1" applyBorder="1" applyAlignment="1">
      <alignment vertical="center" wrapText="1"/>
    </xf>
    <xf numFmtId="0" fontId="38" fillId="34" borderId="83" xfId="0" applyFont="1" applyFill="1" applyBorder="1" applyAlignment="1">
      <alignment vertical="center" wrapText="1"/>
    </xf>
    <xf numFmtId="0" fontId="38" fillId="34" borderId="89" xfId="0" applyFont="1" applyFill="1" applyBorder="1" applyAlignment="1">
      <alignment vertical="center" wrapText="1"/>
    </xf>
    <xf numFmtId="0" fontId="35" fillId="29" borderId="85" xfId="0" applyFont="1" applyFill="1" applyBorder="1" applyAlignment="1">
      <alignment vertical="center"/>
    </xf>
    <xf numFmtId="0" fontId="35" fillId="29" borderId="86" xfId="0" applyFont="1" applyFill="1" applyBorder="1" applyAlignment="1">
      <alignment vertical="center"/>
    </xf>
    <xf numFmtId="0" fontId="40" fillId="34" borderId="87" xfId="0" applyFont="1" applyFill="1" applyBorder="1" applyAlignment="1">
      <alignment vertical="center" wrapText="1"/>
    </xf>
    <xf numFmtId="0" fontId="40" fillId="34" borderId="88" xfId="0" applyFont="1" applyFill="1" applyBorder="1" applyAlignment="1">
      <alignment vertical="center" wrapText="1"/>
    </xf>
    <xf numFmtId="0" fontId="35" fillId="29" borderId="85" xfId="0" applyFont="1" applyFill="1" applyBorder="1" applyAlignment="1">
      <alignment vertical="center" wrapText="1"/>
    </xf>
    <xf numFmtId="0" fontId="35" fillId="29" borderId="86" xfId="0" applyFont="1" applyFill="1" applyBorder="1" applyAlignment="1">
      <alignment vertical="center" wrapText="1"/>
    </xf>
    <xf numFmtId="0" fontId="31" fillId="0" borderId="75" xfId="0" applyFont="1" applyBorder="1"/>
    <xf numFmtId="0" fontId="31" fillId="0" borderId="76" xfId="0" applyFont="1" applyBorder="1"/>
    <xf numFmtId="0" fontId="33" fillId="27" borderId="70" xfId="0" applyFont="1" applyFill="1" applyBorder="1" applyAlignment="1">
      <alignment vertical="center" wrapText="1"/>
    </xf>
    <xf numFmtId="0" fontId="33" fillId="27" borderId="71" xfId="0" applyFont="1" applyFill="1" applyBorder="1" applyAlignment="1">
      <alignment vertical="center" wrapText="1"/>
    </xf>
    <xf numFmtId="0" fontId="34" fillId="27" borderId="72" xfId="0" applyFont="1" applyFill="1" applyBorder="1" applyAlignment="1">
      <alignment vertical="center" wrapText="1"/>
    </xf>
    <xf numFmtId="0" fontId="34" fillId="27" borderId="73" xfId="0" applyFont="1" applyFill="1" applyBorder="1" applyAlignment="1">
      <alignment vertical="center" wrapText="1"/>
    </xf>
    <xf numFmtId="0" fontId="36" fillId="29" borderId="90" xfId="0" applyFont="1" applyFill="1" applyBorder="1" applyAlignment="1">
      <alignment vertical="center" wrapText="1"/>
    </xf>
    <xf numFmtId="0" fontId="36" fillId="29" borderId="91" xfId="0" applyFont="1" applyFill="1" applyBorder="1" applyAlignment="1">
      <alignment vertical="center" wrapText="1"/>
    </xf>
    <xf numFmtId="0" fontId="35" fillId="29" borderId="81" xfId="0" applyFont="1" applyFill="1" applyBorder="1" applyAlignment="1">
      <alignment vertical="center" wrapText="1"/>
    </xf>
    <xf numFmtId="0" fontId="35" fillId="29" borderId="82" xfId="0" applyFont="1" applyFill="1" applyBorder="1" applyAlignment="1">
      <alignment vertical="center" wrapText="1"/>
    </xf>
    <xf numFmtId="0" fontId="31" fillId="35" borderId="62" xfId="0" applyFont="1" applyFill="1" applyBorder="1"/>
    <xf numFmtId="0" fontId="31" fillId="35" borderId="74" xfId="0" applyFont="1" applyFill="1" applyBorder="1" applyAlignment="1">
      <alignment vertical="center" wrapText="1"/>
    </xf>
    <xf numFmtId="0" fontId="31" fillId="35" borderId="69" xfId="0" applyFont="1" applyFill="1" applyBorder="1"/>
    <xf numFmtId="49" fontId="0" fillId="8" borderId="11" xfId="0" applyNumberFormat="1" applyFill="1" applyBorder="1" applyAlignment="1" applyProtection="1">
      <alignment vertical="center" wrapText="1"/>
      <protection locked="0"/>
    </xf>
    <xf numFmtId="2" fontId="0" fillId="8" borderId="14" xfId="0" applyNumberFormat="1" applyFill="1" applyBorder="1" applyAlignment="1">
      <alignment horizontal="left" vertical="center" wrapText="1"/>
    </xf>
    <xf numFmtId="9" fontId="0" fillId="8" borderId="14" xfId="1" applyFont="1" applyFill="1" applyBorder="1" applyAlignment="1">
      <alignment horizontal="left" vertical="center" wrapText="1"/>
    </xf>
    <xf numFmtId="0" fontId="0" fillId="3" borderId="39" xfId="0" applyFill="1" applyBorder="1" applyAlignment="1">
      <alignment horizontal="left" vertical="center" wrapText="1"/>
    </xf>
    <xf numFmtId="0" fontId="0" fillId="3" borderId="40" xfId="0" applyFill="1" applyBorder="1" applyAlignment="1">
      <alignment horizontal="left" vertical="center" wrapText="1"/>
    </xf>
    <xf numFmtId="0" fontId="1" fillId="18" borderId="5" xfId="0" applyFont="1" applyFill="1" applyBorder="1" applyAlignment="1">
      <alignment horizontal="center" vertical="center"/>
    </xf>
    <xf numFmtId="0" fontId="2" fillId="11" borderId="0" xfId="0" applyFont="1" applyFill="1" applyAlignment="1">
      <alignment horizontal="center" vertical="center" wrapText="1"/>
    </xf>
    <xf numFmtId="0" fontId="1" fillId="16" borderId="0" xfId="0" applyFont="1" applyFill="1" applyAlignment="1">
      <alignment horizontal="left" vertical="center" wrapText="1"/>
    </xf>
    <xf numFmtId="0" fontId="18" fillId="17" borderId="0" xfId="0" applyFont="1" applyFill="1" applyAlignment="1">
      <alignment horizontal="center" vertical="center" wrapText="1"/>
    </xf>
    <xf numFmtId="0" fontId="1" fillId="18" borderId="0" xfId="0" applyFont="1" applyFill="1" applyAlignment="1">
      <alignment horizontal="center" vertical="center"/>
    </xf>
    <xf numFmtId="49" fontId="10" fillId="6" borderId="31" xfId="0" applyNumberFormat="1" applyFont="1" applyFill="1" applyBorder="1" applyAlignment="1">
      <alignment horizontal="center" vertical="center" wrapText="1"/>
    </xf>
    <xf numFmtId="49" fontId="10" fillId="6" borderId="32" xfId="0" applyNumberFormat="1" applyFont="1" applyFill="1" applyBorder="1" applyAlignment="1">
      <alignment horizontal="center" vertical="center" wrapText="1"/>
    </xf>
    <xf numFmtId="49" fontId="13" fillId="7" borderId="16" xfId="0" applyNumberFormat="1" applyFont="1" applyFill="1" applyBorder="1" applyAlignment="1">
      <alignment horizontal="left" vertical="center" wrapText="1"/>
    </xf>
    <xf numFmtId="49" fontId="13" fillId="7" borderId="12" xfId="0" applyNumberFormat="1" applyFont="1" applyFill="1" applyBorder="1" applyAlignment="1">
      <alignment horizontal="left" vertical="center"/>
    </xf>
    <xf numFmtId="49" fontId="13" fillId="7" borderId="8" xfId="0" applyNumberFormat="1" applyFont="1" applyFill="1" applyBorder="1" applyAlignment="1">
      <alignment horizontal="left" vertical="center"/>
    </xf>
    <xf numFmtId="49" fontId="13" fillId="7" borderId="18" xfId="0" applyNumberFormat="1" applyFont="1" applyFill="1" applyBorder="1" applyAlignment="1">
      <alignment horizontal="left" vertical="center"/>
    </xf>
    <xf numFmtId="49" fontId="13" fillId="7" borderId="8" xfId="0" applyNumberFormat="1" applyFont="1" applyFill="1" applyBorder="1" applyAlignment="1">
      <alignment horizontal="left" vertical="center" wrapText="1"/>
    </xf>
    <xf numFmtId="49" fontId="13" fillId="7" borderId="12" xfId="0" applyNumberFormat="1" applyFont="1" applyFill="1" applyBorder="1" applyAlignment="1">
      <alignment horizontal="left" vertical="center" wrapText="1"/>
    </xf>
    <xf numFmtId="49" fontId="2" fillId="13" borderId="19" xfId="0" applyNumberFormat="1" applyFont="1" applyFill="1" applyBorder="1" applyAlignment="1">
      <alignment horizontal="left" vertical="center" wrapText="1"/>
    </xf>
    <xf numFmtId="49" fontId="2" fillId="13" borderId="21" xfId="0" applyNumberFormat="1" applyFont="1" applyFill="1" applyBorder="1" applyAlignment="1">
      <alignment horizontal="left" vertical="center"/>
    </xf>
    <xf numFmtId="49" fontId="12" fillId="6" borderId="16" xfId="0" applyNumberFormat="1" applyFont="1" applyFill="1" applyBorder="1" applyAlignment="1">
      <alignment horizontal="left" vertical="center" wrapText="1"/>
    </xf>
    <xf numFmtId="49" fontId="12" fillId="6" borderId="33" xfId="0" applyNumberFormat="1" applyFont="1" applyFill="1" applyBorder="1" applyAlignment="1">
      <alignment horizontal="left" vertical="center" wrapText="1"/>
    </xf>
    <xf numFmtId="49" fontId="25" fillId="23" borderId="0" xfId="0" applyNumberFormat="1" applyFont="1" applyFill="1" applyAlignment="1">
      <alignment horizontal="left" vertical="center" wrapText="1"/>
    </xf>
    <xf numFmtId="49" fontId="10" fillId="6" borderId="6" xfId="0" applyNumberFormat="1" applyFont="1" applyFill="1" applyBorder="1" applyAlignment="1">
      <alignment horizontal="left" vertical="center" wrapText="1"/>
    </xf>
    <xf numFmtId="49" fontId="10" fillId="6" borderId="7" xfId="0" applyNumberFormat="1" applyFont="1" applyFill="1" applyBorder="1" applyAlignment="1">
      <alignment horizontal="left" vertical="center" wrapText="1"/>
    </xf>
    <xf numFmtId="49" fontId="13" fillId="7" borderId="18" xfId="0" applyNumberFormat="1" applyFont="1" applyFill="1" applyBorder="1" applyAlignment="1">
      <alignment horizontal="left" vertical="center" wrapText="1"/>
    </xf>
    <xf numFmtId="49" fontId="21" fillId="13" borderId="19" xfId="0" applyNumberFormat="1" applyFont="1" applyFill="1" applyBorder="1" applyAlignment="1">
      <alignment horizontal="left" vertical="center" wrapText="1"/>
    </xf>
    <xf numFmtId="49" fontId="21" fillId="13" borderId="21" xfId="0" applyNumberFormat="1" applyFont="1" applyFill="1" applyBorder="1" applyAlignment="1">
      <alignment horizontal="left" vertical="center" wrapText="1"/>
    </xf>
    <xf numFmtId="49" fontId="10" fillId="6" borderId="28" xfId="0" applyNumberFormat="1" applyFont="1" applyFill="1" applyBorder="1" applyAlignment="1">
      <alignment horizontal="left" vertical="center" wrapText="1"/>
    </xf>
    <xf numFmtId="49" fontId="10" fillId="6" borderId="22" xfId="0" applyNumberFormat="1" applyFont="1" applyFill="1" applyBorder="1" applyAlignment="1">
      <alignment horizontal="left" vertical="center" wrapText="1"/>
    </xf>
    <xf numFmtId="49" fontId="2" fillId="13" borderId="41" xfId="0" applyNumberFormat="1" applyFont="1" applyFill="1" applyBorder="1" applyAlignment="1">
      <alignment horizontal="left" vertical="center" wrapText="1"/>
    </xf>
    <xf numFmtId="49" fontId="2" fillId="13" borderId="42" xfId="0" applyNumberFormat="1" applyFont="1" applyFill="1" applyBorder="1" applyAlignment="1">
      <alignment horizontal="left" vertical="center"/>
    </xf>
    <xf numFmtId="49" fontId="13" fillId="7" borderId="9" xfId="0" applyNumberFormat="1" applyFont="1" applyFill="1" applyBorder="1" applyAlignment="1">
      <alignment horizontal="left" vertical="center" wrapText="1"/>
    </xf>
    <xf numFmtId="49" fontId="13" fillId="7" borderId="23" xfId="0" applyNumberFormat="1" applyFont="1" applyFill="1" applyBorder="1" applyAlignment="1">
      <alignment horizontal="left" vertical="center" wrapText="1"/>
    </xf>
    <xf numFmtId="49" fontId="0" fillId="12" borderId="8" xfId="0" applyNumberFormat="1" applyFill="1" applyBorder="1" applyAlignment="1" applyProtection="1">
      <alignment horizontal="left" vertical="center" wrapText="1"/>
      <protection locked="0"/>
    </xf>
    <xf numFmtId="49" fontId="0" fillId="12" borderId="12" xfId="0" applyNumberFormat="1" applyFill="1" applyBorder="1" applyAlignment="1" applyProtection="1">
      <alignment horizontal="left" vertical="center" wrapText="1"/>
      <protection locked="0"/>
    </xf>
    <xf numFmtId="49" fontId="0" fillId="12" borderId="9" xfId="0" applyNumberFormat="1" applyFill="1" applyBorder="1" applyAlignment="1" applyProtection="1">
      <alignment horizontal="left" vertical="center" wrapText="1"/>
      <protection locked="0"/>
    </xf>
    <xf numFmtId="49" fontId="0" fillId="9" borderId="8" xfId="0" applyNumberFormat="1" applyFill="1" applyBorder="1" applyAlignment="1">
      <alignment horizontal="left" vertical="center" wrapText="1"/>
    </xf>
    <xf numFmtId="49" fontId="0" fillId="9" borderId="12" xfId="0" applyNumberFormat="1" applyFill="1" applyBorder="1" applyAlignment="1">
      <alignment horizontal="left" vertical="center" wrapText="1"/>
    </xf>
    <xf numFmtId="49" fontId="0" fillId="9" borderId="9" xfId="0" applyNumberFormat="1" applyFill="1" applyBorder="1" applyAlignment="1">
      <alignment horizontal="left" vertical="center" wrapText="1"/>
    </xf>
    <xf numFmtId="49" fontId="0" fillId="24" borderId="8" xfId="0" applyNumberFormat="1" applyFill="1" applyBorder="1" applyAlignment="1" applyProtection="1">
      <alignment horizontal="left" vertical="center" wrapText="1"/>
      <protection locked="0"/>
    </xf>
    <xf numFmtId="49" fontId="0" fillId="24" borderId="12" xfId="0" applyNumberFormat="1" applyFill="1" applyBorder="1" applyAlignment="1" applyProtection="1">
      <alignment horizontal="left" vertical="center" wrapText="1"/>
      <protection locked="0"/>
    </xf>
    <xf numFmtId="49" fontId="0" fillId="24" borderId="9" xfId="0" applyNumberFormat="1" applyFill="1" applyBorder="1" applyAlignment="1" applyProtection="1">
      <alignment horizontal="left" vertical="center" wrapText="1"/>
      <protection locked="0"/>
    </xf>
    <xf numFmtId="49" fontId="10" fillId="6" borderId="19" xfId="0" applyNumberFormat="1" applyFont="1" applyFill="1" applyBorder="1" applyAlignment="1">
      <alignment horizontal="center" vertical="center" wrapText="1"/>
    </xf>
    <xf numFmtId="49" fontId="13" fillId="20" borderId="45" xfId="0" applyNumberFormat="1" applyFont="1" applyFill="1" applyBorder="1" applyAlignment="1">
      <alignment horizontal="left" vertical="center" wrapText="1"/>
    </xf>
    <xf numFmtId="49" fontId="13" fillId="20" borderId="0" xfId="0" applyNumberFormat="1" applyFont="1" applyFill="1" applyAlignment="1">
      <alignment horizontal="left" vertical="center" wrapText="1"/>
    </xf>
    <xf numFmtId="49" fontId="13" fillId="20" borderId="38" xfId="0" applyNumberFormat="1" applyFont="1" applyFill="1" applyBorder="1" applyAlignment="1">
      <alignment horizontal="left" vertical="center" wrapText="1"/>
    </xf>
    <xf numFmtId="49" fontId="13" fillId="6" borderId="34" xfId="0" applyNumberFormat="1" applyFont="1" applyFill="1" applyBorder="1" applyAlignment="1">
      <alignment horizontal="left" vertical="center" wrapText="1"/>
    </xf>
    <xf numFmtId="49" fontId="13" fillId="6" borderId="35" xfId="0" applyNumberFormat="1" applyFont="1" applyFill="1" applyBorder="1" applyAlignment="1">
      <alignment horizontal="left" vertical="center" wrapText="1"/>
    </xf>
    <xf numFmtId="49" fontId="13" fillId="6" borderId="36" xfId="0" applyNumberFormat="1" applyFont="1" applyFill="1" applyBorder="1" applyAlignment="1">
      <alignment horizontal="left" vertical="center" wrapText="1"/>
    </xf>
    <xf numFmtId="49" fontId="2" fillId="13" borderId="20" xfId="0" applyNumberFormat="1" applyFont="1" applyFill="1" applyBorder="1" applyAlignment="1">
      <alignment horizontal="left" vertical="center"/>
    </xf>
    <xf numFmtId="49" fontId="0" fillId="12" borderId="54" xfId="0" applyNumberFormat="1" applyFill="1" applyBorder="1" applyAlignment="1">
      <alignment horizontal="left" vertical="center" wrapText="1"/>
    </xf>
    <xf numFmtId="49" fontId="0" fillId="12" borderId="2" xfId="0" applyNumberFormat="1" applyFill="1" applyBorder="1" applyAlignment="1">
      <alignment horizontal="left" vertical="center" wrapText="1"/>
    </xf>
    <xf numFmtId="49" fontId="0" fillId="11" borderId="59" xfId="0" applyNumberFormat="1" applyFill="1" applyBorder="1" applyAlignment="1">
      <alignment horizontal="left" vertical="center"/>
    </xf>
    <xf numFmtId="49" fontId="0" fillId="11" borderId="3" xfId="0" applyNumberFormat="1" applyFill="1" applyBorder="1" applyAlignment="1">
      <alignment horizontal="left" vertical="center"/>
    </xf>
    <xf numFmtId="49" fontId="1" fillId="9" borderId="8" xfId="0" applyNumberFormat="1" applyFont="1" applyFill="1" applyBorder="1" applyAlignment="1">
      <alignment horizontal="left" vertical="center" wrapText="1"/>
    </xf>
    <xf numFmtId="49" fontId="1" fillId="9" borderId="12" xfId="0" applyNumberFormat="1" applyFont="1" applyFill="1" applyBorder="1" applyAlignment="1">
      <alignment horizontal="left" vertical="center" wrapText="1"/>
    </xf>
    <xf numFmtId="49" fontId="1" fillId="9" borderId="9" xfId="0" applyNumberFormat="1" applyFont="1" applyFill="1" applyBorder="1" applyAlignment="1">
      <alignment horizontal="left" vertical="center" wrapText="1"/>
    </xf>
    <xf numFmtId="49" fontId="4" fillId="12" borderId="8" xfId="0" applyNumberFormat="1" applyFont="1" applyFill="1" applyBorder="1" applyAlignment="1" applyProtection="1">
      <alignment horizontal="left" vertical="center" wrapText="1"/>
      <protection locked="0"/>
    </xf>
    <xf numFmtId="49" fontId="4" fillId="12" borderId="12" xfId="0" applyNumberFormat="1" applyFont="1" applyFill="1" applyBorder="1" applyAlignment="1" applyProtection="1">
      <alignment horizontal="left" vertical="center" wrapText="1"/>
      <protection locked="0"/>
    </xf>
    <xf numFmtId="49" fontId="4" fillId="12" borderId="52" xfId="0" applyNumberFormat="1" applyFont="1" applyFill="1" applyBorder="1" applyAlignment="1" applyProtection="1">
      <alignment horizontal="left" vertical="center" wrapText="1"/>
      <protection locked="0"/>
    </xf>
    <xf numFmtId="49" fontId="13" fillId="6" borderId="46" xfId="0" applyNumberFormat="1" applyFont="1" applyFill="1" applyBorder="1" applyAlignment="1">
      <alignment horizontal="left" vertical="center" wrapText="1"/>
    </xf>
    <xf numFmtId="49" fontId="13" fillId="6" borderId="43" xfId="0" applyNumberFormat="1" applyFont="1" applyFill="1" applyBorder="1" applyAlignment="1">
      <alignment horizontal="left" vertical="center" wrapText="1"/>
    </xf>
    <xf numFmtId="49" fontId="13" fillId="6" borderId="44" xfId="0" applyNumberFormat="1" applyFont="1" applyFill="1" applyBorder="1" applyAlignment="1">
      <alignment horizontal="left" vertical="center" wrapText="1"/>
    </xf>
    <xf numFmtId="49" fontId="1" fillId="9" borderId="26" xfId="0" applyNumberFormat="1" applyFont="1" applyFill="1" applyBorder="1" applyAlignment="1">
      <alignment horizontal="left" vertical="center" wrapText="1"/>
    </xf>
    <xf numFmtId="49" fontId="1" fillId="9" borderId="10" xfId="0" applyNumberFormat="1" applyFont="1" applyFill="1" applyBorder="1" applyAlignment="1">
      <alignment horizontal="left" vertical="center" wrapText="1"/>
    </xf>
    <xf numFmtId="49" fontId="1" fillId="9" borderId="27" xfId="0" applyNumberFormat="1" applyFont="1" applyFill="1" applyBorder="1" applyAlignment="1">
      <alignment horizontal="left" vertical="center" wrapText="1"/>
    </xf>
    <xf numFmtId="49" fontId="29" fillId="15" borderId="13" xfId="0" applyNumberFormat="1" applyFont="1" applyFill="1" applyBorder="1" applyAlignment="1">
      <alignment horizontal="left" vertical="center" wrapText="1"/>
    </xf>
    <xf numFmtId="49" fontId="10" fillId="6" borderId="60" xfId="0" applyNumberFormat="1" applyFont="1" applyFill="1" applyBorder="1" applyAlignment="1">
      <alignment horizontal="left" vertical="center" wrapText="1"/>
    </xf>
    <xf numFmtId="49" fontId="10" fillId="6" borderId="61" xfId="0" applyNumberFormat="1" applyFont="1" applyFill="1" applyBorder="1" applyAlignment="1">
      <alignment horizontal="left" vertical="center" wrapText="1"/>
    </xf>
    <xf numFmtId="49" fontId="0" fillId="12" borderId="55" xfId="0" applyNumberFormat="1" applyFill="1" applyBorder="1" applyAlignment="1">
      <alignment horizontal="left" vertical="center" wrapText="1"/>
    </xf>
    <xf numFmtId="49" fontId="0" fillId="11" borderId="4" xfId="0" applyNumberFormat="1" applyFill="1" applyBorder="1" applyAlignment="1">
      <alignment horizontal="left" vertical="center"/>
    </xf>
    <xf numFmtId="49" fontId="13" fillId="20" borderId="14" xfId="0" applyNumberFormat="1" applyFont="1" applyFill="1" applyBorder="1" applyAlignment="1">
      <alignment horizontal="left" vertical="center" wrapText="1"/>
    </xf>
    <xf numFmtId="49" fontId="13" fillId="20" borderId="30" xfId="0" applyNumberFormat="1" applyFont="1" applyFill="1" applyBorder="1" applyAlignment="1">
      <alignment horizontal="left" vertical="center" wrapText="1"/>
    </xf>
    <xf numFmtId="49" fontId="13" fillId="20" borderId="17" xfId="0" applyNumberFormat="1" applyFont="1" applyFill="1" applyBorder="1" applyAlignment="1">
      <alignment horizontal="left" vertical="center" wrapText="1"/>
    </xf>
    <xf numFmtId="49" fontId="10" fillId="6" borderId="48" xfId="0" applyNumberFormat="1" applyFont="1" applyFill="1" applyBorder="1" applyAlignment="1">
      <alignment horizontal="left" vertical="center" wrapText="1"/>
    </xf>
    <xf numFmtId="49" fontId="10" fillId="6" borderId="39" xfId="0" applyNumberFormat="1" applyFont="1" applyFill="1" applyBorder="1" applyAlignment="1">
      <alignment horizontal="left" vertical="center" wrapText="1"/>
    </xf>
    <xf numFmtId="49" fontId="10" fillId="6" borderId="51" xfId="0" applyNumberFormat="1" applyFont="1" applyFill="1" applyBorder="1" applyAlignment="1">
      <alignment horizontal="left" vertical="center" wrapText="1"/>
    </xf>
    <xf numFmtId="49" fontId="10" fillId="6" borderId="50" xfId="0" applyNumberFormat="1" applyFont="1" applyFill="1" applyBorder="1" applyAlignment="1">
      <alignment horizontal="left" vertical="center" wrapText="1"/>
    </xf>
    <xf numFmtId="49" fontId="29" fillId="15" borderId="1" xfId="0" applyNumberFormat="1" applyFont="1" applyFill="1" applyBorder="1" applyAlignment="1">
      <alignment horizontal="left" vertical="center" wrapText="1"/>
    </xf>
    <xf numFmtId="49" fontId="7" fillId="9" borderId="16" xfId="0" applyNumberFormat="1" applyFont="1" applyFill="1" applyBorder="1" applyAlignment="1">
      <alignment horizontal="center" vertical="center" wrapText="1"/>
    </xf>
    <xf numFmtId="49" fontId="7" fillId="9" borderId="18" xfId="0" applyNumberFormat="1" applyFont="1" applyFill="1" applyBorder="1" applyAlignment="1">
      <alignment horizontal="center" vertical="center" wrapText="1"/>
    </xf>
    <xf numFmtId="49" fontId="7" fillId="9" borderId="33" xfId="0" applyNumberFormat="1" applyFont="1" applyFill="1" applyBorder="1" applyAlignment="1">
      <alignment horizontal="center" vertical="center" wrapText="1"/>
    </xf>
    <xf numFmtId="49" fontId="0" fillId="9" borderId="47" xfId="0" applyNumberFormat="1" applyFill="1" applyBorder="1" applyAlignment="1">
      <alignment horizontal="center" vertical="center" wrapText="1"/>
    </xf>
    <xf numFmtId="49" fontId="0" fillId="9" borderId="0" xfId="0" applyNumberFormat="1" applyFill="1" applyAlignment="1">
      <alignment horizontal="center" vertical="center" wrapText="1"/>
    </xf>
    <xf numFmtId="49" fontId="0" fillId="9" borderId="38" xfId="0" applyNumberFormat="1" applyFill="1" applyBorder="1" applyAlignment="1">
      <alignment horizontal="center" vertical="center" wrapText="1"/>
    </xf>
    <xf numFmtId="49" fontId="0" fillId="12" borderId="52" xfId="0" applyNumberFormat="1" applyFill="1" applyBorder="1" applyAlignment="1" applyProtection="1">
      <alignment horizontal="left" vertical="center" wrapText="1"/>
      <protection locked="0"/>
    </xf>
    <xf numFmtId="49" fontId="13" fillId="20" borderId="48" xfId="0" applyNumberFormat="1" applyFont="1" applyFill="1" applyBorder="1" applyAlignment="1">
      <alignment horizontal="left" vertical="center" wrapText="1"/>
    </xf>
    <xf numFmtId="49" fontId="13" fillId="20" borderId="43" xfId="0" applyNumberFormat="1" applyFont="1" applyFill="1" applyBorder="1" applyAlignment="1">
      <alignment horizontal="left" vertical="center" wrapText="1"/>
    </xf>
    <xf numFmtId="49" fontId="13" fillId="20" borderId="44" xfId="0" applyNumberFormat="1" applyFont="1" applyFill="1" applyBorder="1" applyAlignment="1">
      <alignment horizontal="left" vertical="center" wrapText="1"/>
    </xf>
    <xf numFmtId="49" fontId="0" fillId="9" borderId="47" xfId="0" applyNumberFormat="1" applyFill="1" applyBorder="1" applyAlignment="1">
      <alignment horizontal="left" vertical="center" wrapText="1"/>
    </xf>
    <xf numFmtId="49" fontId="0" fillId="9" borderId="0" xfId="0" applyNumberFormat="1" applyFill="1" applyAlignment="1">
      <alignment horizontal="left" vertical="center" wrapText="1"/>
    </xf>
    <xf numFmtId="49" fontId="0" fillId="9" borderId="38" xfId="0" applyNumberFormat="1" applyFill="1" applyBorder="1" applyAlignment="1">
      <alignment horizontal="left" vertical="center" wrapText="1"/>
    </xf>
    <xf numFmtId="49" fontId="0" fillId="11" borderId="8" xfId="0" applyNumberFormat="1" applyFill="1" applyBorder="1" applyAlignment="1" applyProtection="1">
      <alignment horizontal="left" vertical="center" wrapText="1"/>
      <protection locked="0"/>
    </xf>
    <xf numFmtId="49" fontId="0" fillId="11" borderId="12" xfId="0" applyNumberFormat="1" applyFill="1" applyBorder="1" applyAlignment="1" applyProtection="1">
      <alignment horizontal="left" vertical="center" wrapText="1"/>
      <protection locked="0"/>
    </xf>
    <xf numFmtId="49" fontId="0" fillId="11" borderId="52" xfId="0" applyNumberFormat="1" applyFill="1" applyBorder="1" applyAlignment="1" applyProtection="1">
      <alignment horizontal="left" vertical="center" wrapText="1"/>
      <protection locked="0"/>
    </xf>
    <xf numFmtId="49" fontId="10" fillId="6" borderId="8" xfId="0" applyNumberFormat="1" applyFont="1" applyFill="1" applyBorder="1" applyAlignment="1">
      <alignment horizontal="left" vertical="center" wrapText="1"/>
    </xf>
    <xf numFmtId="49" fontId="10" fillId="6" borderId="12" xfId="0" applyNumberFormat="1" applyFont="1" applyFill="1" applyBorder="1" applyAlignment="1">
      <alignment horizontal="left" vertical="center" wrapText="1"/>
    </xf>
    <xf numFmtId="49" fontId="10" fillId="6" borderId="9" xfId="0" applyNumberFormat="1" applyFont="1" applyFill="1" applyBorder="1" applyAlignment="1">
      <alignment horizontal="left" vertical="center" wrapText="1"/>
    </xf>
    <xf numFmtId="49" fontId="0" fillId="8" borderId="56" xfId="0" applyNumberFormat="1" applyFill="1" applyBorder="1" applyAlignment="1">
      <alignment horizontal="left" vertical="center" wrapText="1"/>
    </xf>
    <xf numFmtId="49" fontId="0" fillId="8" borderId="18" xfId="0" applyNumberFormat="1" applyFill="1" applyBorder="1" applyAlignment="1">
      <alignment horizontal="left" vertical="center" wrapText="1"/>
    </xf>
    <xf numFmtId="0" fontId="10" fillId="21" borderId="53" xfId="0" applyFont="1" applyFill="1" applyBorder="1" applyAlignment="1">
      <alignment horizontal="left" wrapText="1"/>
    </xf>
    <xf numFmtId="0" fontId="10" fillId="21" borderId="0" xfId="0" applyFont="1" applyFill="1" applyAlignment="1">
      <alignment horizontal="left" wrapText="1"/>
    </xf>
    <xf numFmtId="49" fontId="0" fillId="8" borderId="63" xfId="0" applyNumberFormat="1" applyFill="1" applyBorder="1" applyAlignment="1">
      <alignment horizontal="left" vertical="center" wrapText="1"/>
    </xf>
    <xf numFmtId="49" fontId="0" fillId="8" borderId="64" xfId="0" applyNumberFormat="1" applyFill="1" applyBorder="1" applyAlignment="1">
      <alignment horizontal="left" vertical="center" wrapText="1"/>
    </xf>
    <xf numFmtId="0" fontId="12" fillId="20" borderId="30" xfId="0" applyFont="1" applyFill="1" applyBorder="1" applyAlignment="1">
      <alignment horizontal="center" vertical="center"/>
    </xf>
    <xf numFmtId="0" fontId="12" fillId="20" borderId="17" xfId="0" applyFont="1" applyFill="1" applyBorder="1" applyAlignment="1">
      <alignment horizontal="center" vertical="center"/>
    </xf>
    <xf numFmtId="0" fontId="12" fillId="20" borderId="4" xfId="0" applyFont="1" applyFill="1" applyBorder="1" applyAlignment="1">
      <alignment horizontal="left"/>
    </xf>
    <xf numFmtId="49" fontId="13" fillId="7" borderId="8" xfId="0" applyNumberFormat="1" applyFont="1" applyFill="1" applyBorder="1" applyAlignment="1">
      <alignment horizontal="center" vertical="center" wrapText="1"/>
    </xf>
    <xf numFmtId="49" fontId="13" fillId="7" borderId="9" xfId="0" applyNumberFormat="1" applyFont="1" applyFill="1" applyBorder="1" applyAlignment="1">
      <alignment horizontal="center" vertical="center" wrapText="1"/>
    </xf>
    <xf numFmtId="0" fontId="12" fillId="21" borderId="0" xfId="0" applyFont="1" applyFill="1" applyAlignment="1">
      <alignment horizontal="left" wrapText="1"/>
    </xf>
    <xf numFmtId="49" fontId="13" fillId="10" borderId="0" xfId="0" applyNumberFormat="1" applyFont="1" applyFill="1" applyAlignment="1">
      <alignment horizontal="center" vertical="center"/>
    </xf>
    <xf numFmtId="0" fontId="22" fillId="22" borderId="0" xfId="0" applyFont="1" applyFill="1" applyAlignment="1">
      <alignment horizontal="left" wrapText="1"/>
    </xf>
    <xf numFmtId="0" fontId="31" fillId="0" borderId="66" xfId="0" applyFont="1" applyBorder="1"/>
    <xf numFmtId="0" fontId="31" fillId="0" borderId="67" xfId="0" applyFont="1" applyBorder="1"/>
    <xf numFmtId="0" fontId="35" fillId="28" borderId="66" xfId="0" applyFont="1" applyFill="1" applyBorder="1" applyAlignment="1">
      <alignment vertical="center"/>
    </xf>
    <xf numFmtId="0" fontId="35" fillId="28" borderId="67" xfId="0" applyFont="1" applyFill="1" applyBorder="1" applyAlignment="1">
      <alignment vertical="center"/>
    </xf>
    <xf numFmtId="0" fontId="36" fillId="29" borderId="68" xfId="0" applyFont="1" applyFill="1" applyBorder="1" applyAlignment="1">
      <alignment horizontal="left" vertical="center" wrapText="1"/>
    </xf>
    <xf numFmtId="0" fontId="36" fillId="29" borderId="77" xfId="0" applyFont="1" applyFill="1" applyBorder="1" applyAlignment="1">
      <alignment horizontal="left" vertical="center" wrapText="1"/>
    </xf>
    <xf numFmtId="0" fontId="35" fillId="29" borderId="78" xfId="0" applyFont="1" applyFill="1" applyBorder="1" applyAlignment="1">
      <alignment horizontal="left" vertical="center" wrapText="1"/>
    </xf>
    <xf numFmtId="0" fontId="35" fillId="29" borderId="79" xfId="0" applyFont="1" applyFill="1" applyBorder="1" applyAlignment="1">
      <alignment horizontal="left" vertical="center" wrapText="1"/>
    </xf>
    <xf numFmtId="0" fontId="31" fillId="0" borderId="75" xfId="0" applyFont="1" applyBorder="1"/>
    <xf numFmtId="0" fontId="31" fillId="0" borderId="76" xfId="0" applyFont="1" applyBorder="1"/>
    <xf numFmtId="0" fontId="33" fillId="27" borderId="70" xfId="0" applyFont="1" applyFill="1" applyBorder="1" applyAlignment="1">
      <alignment horizontal="left" vertical="center" wrapText="1"/>
    </xf>
    <xf numFmtId="0" fontId="33" fillId="27" borderId="71" xfId="0" applyFont="1" applyFill="1" applyBorder="1" applyAlignment="1">
      <alignment horizontal="left" vertical="center" wrapText="1"/>
    </xf>
    <xf numFmtId="0" fontId="34" fillId="27" borderId="72" xfId="0" applyFont="1" applyFill="1" applyBorder="1" applyAlignment="1">
      <alignment horizontal="left" vertical="center" wrapText="1"/>
    </xf>
    <xf numFmtId="0" fontId="34" fillId="27" borderId="73" xfId="0" applyFont="1" applyFill="1" applyBorder="1" applyAlignment="1">
      <alignment horizontal="left" vertical="center" wrapText="1"/>
    </xf>
  </cellXfs>
  <cellStyles count="2">
    <cellStyle name="Normal" xfId="0" builtinId="0"/>
    <cellStyle name="Percent" xfId="1" builtinId="5"/>
  </cellStyles>
  <dxfs count="29">
    <dxf>
      <font>
        <color rgb="FF9C0006"/>
      </font>
      <fill>
        <patternFill>
          <bgColor rgb="FFFFC7CE"/>
        </patternFill>
      </fill>
    </dxf>
    <dxf>
      <fill>
        <patternFill>
          <bgColor theme="9"/>
        </patternFill>
      </fill>
    </dxf>
    <dxf>
      <fill>
        <patternFill>
          <bgColor rgb="FFFF0000"/>
        </patternFill>
      </fill>
    </dxf>
    <dxf>
      <fill>
        <patternFill>
          <bgColor rgb="FFFF0000"/>
        </patternFill>
      </fill>
    </dxf>
    <dxf>
      <fill>
        <patternFill>
          <bgColor theme="9"/>
        </patternFill>
      </fill>
    </dxf>
    <dxf>
      <fill>
        <patternFill>
          <bgColor rgb="FFFF0000"/>
        </patternFill>
      </fill>
    </dxf>
    <dxf>
      <fill>
        <patternFill>
          <bgColor rgb="FFFF0000"/>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theme="9"/>
        </patternFill>
      </fill>
    </dxf>
    <dxf>
      <fill>
        <patternFill>
          <bgColor rgb="FFFF0000"/>
        </patternFill>
      </fill>
    </dxf>
    <dxf>
      <fill>
        <patternFill>
          <bgColor rgb="FFFF0000"/>
        </patternFill>
      </fill>
    </dxf>
    <dxf>
      <fill>
        <patternFill>
          <bgColor rgb="FFC00000"/>
        </patternFill>
      </fill>
    </dxf>
    <dxf>
      <fill>
        <patternFill>
          <bgColor rgb="FF009999"/>
        </patternFill>
      </fill>
    </dxf>
    <dxf>
      <fill>
        <patternFill>
          <bgColor rgb="FFCCEAE9"/>
        </patternFill>
      </fill>
    </dxf>
    <dxf>
      <fill>
        <patternFill>
          <bgColor rgb="FFCCEAE9"/>
        </patternFill>
      </fill>
    </dxf>
    <dxf>
      <fill>
        <patternFill>
          <bgColor rgb="FF009999"/>
        </patternFill>
      </fill>
    </dxf>
    <dxf>
      <fill>
        <patternFill>
          <bgColor rgb="FF009591"/>
        </patternFill>
      </fill>
    </dxf>
    <dxf>
      <fill>
        <patternFill>
          <bgColor rgb="FF009591"/>
        </patternFill>
      </fill>
    </dxf>
    <dxf>
      <fill>
        <patternFill>
          <bgColor rgb="FF009591"/>
        </patternFill>
      </fill>
    </dxf>
  </dxfs>
  <tableStyles count="0" defaultTableStyle="TableStyleMedium2" defaultPivotStyle="PivotStyleLight16"/>
  <colors>
    <mruColors>
      <color rgb="FFCCEAE9"/>
      <color rgb="FF009999"/>
      <color rgb="FF009591"/>
      <color rgb="FFDAEFC3"/>
      <color rgb="FFBEE395"/>
      <color rgb="FFCBEAE9"/>
      <color rgb="FFE5F8FF"/>
      <color rgb="FFC1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A7A25.F7EB910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168088</xdr:colOff>
      <xdr:row>9</xdr:row>
      <xdr:rowOff>2991971</xdr:rowOff>
    </xdr:from>
    <xdr:to>
      <xdr:col>2</xdr:col>
      <xdr:colOff>235324</xdr:colOff>
      <xdr:row>9</xdr:row>
      <xdr:rowOff>3763496</xdr:rowOff>
    </xdr:to>
    <xdr:pic>
      <xdr:nvPicPr>
        <xdr:cNvPr id="2" name="Picture 1" descr="A screenshot of a computer error&#10;&#10;Description automatically generated">
          <a:extLst>
            <a:ext uri="{FF2B5EF4-FFF2-40B4-BE49-F238E27FC236}">
              <a16:creationId xmlns:a16="http://schemas.microsoft.com/office/drawing/2014/main" id="{7C5B1D02-9E8E-47CA-A345-2EA3524A5436}"/>
            </a:ext>
          </a:extLst>
        </xdr:cNvPr>
        <xdr:cNvPicPr>
          <a:picLocks noChangeAspect="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1060"/>
        <a:stretch>
          <a:fillRect/>
        </a:stretch>
      </xdr:blipFill>
      <xdr:spPr bwMode="auto">
        <a:xfrm>
          <a:off x="762000" y="10735236"/>
          <a:ext cx="2667000" cy="771525"/>
        </a:xfrm>
        <a:prstGeom prst="rect">
          <a:avLst/>
        </a:prstGeom>
        <a:noFill/>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6</xdr:row>
      <xdr:rowOff>215154</xdr:rowOff>
    </xdr:from>
    <xdr:to>
      <xdr:col>3</xdr:col>
      <xdr:colOff>22412</xdr:colOff>
      <xdr:row>11</xdr:row>
      <xdr:rowOff>190500</xdr:rowOff>
    </xdr:to>
    <xdr:sp macro="" textlink="">
      <xdr:nvSpPr>
        <xdr:cNvPr id="2" name="Star: 10 Points 1">
          <a:extLst>
            <a:ext uri="{FF2B5EF4-FFF2-40B4-BE49-F238E27FC236}">
              <a16:creationId xmlns:a16="http://schemas.microsoft.com/office/drawing/2014/main" id="{2337AD5C-7DED-4167-9B81-C27A9CE610A0}"/>
            </a:ext>
          </a:extLst>
        </xdr:cNvPr>
        <xdr:cNvSpPr/>
      </xdr:nvSpPr>
      <xdr:spPr>
        <a:xfrm>
          <a:off x="33618" y="2243419"/>
          <a:ext cx="2487706" cy="2149287"/>
        </a:xfrm>
        <a:prstGeom prst="star10">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200" b="0">
              <a:solidFill>
                <a:sysClr val="windowText" lastClr="000000"/>
              </a:solidFill>
            </a:rPr>
            <a:t>INDICATE</a:t>
          </a:r>
          <a:r>
            <a:rPr lang="en-US" sz="1200" b="0" baseline="0">
              <a:solidFill>
                <a:sysClr val="windowText" lastClr="000000"/>
              </a:solidFill>
            </a:rPr>
            <a:t> HERE IF REPORT BASED ON THE WEIGHT OF SUP BOTTLES PoM OR ON THE WEIGHT OF WASTE GENERATED FROM SUCH PRODUCTS</a:t>
          </a:r>
          <a:endParaRPr lang="en-DK" sz="1200" b="0">
            <a:solidFill>
              <a:sysClr val="windowText" lastClr="000000"/>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ROETTGERDING Julia (ENV)" id="{7B58126C-35C7-416B-A897-4D73DC548A37}" userId="S::Julia.ROETTGERDING@ec.europa.eu::df510a3b-4e80-4c0a-8505-bcb02a030399"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45" dT="2025-03-14T09:49:02.82" personId="{7B58126C-35C7-416B-A897-4D73DC548A37}" id="{414BEA84-D44F-4E87-98F8-8E2CD6106D8F}">
    <text>Need to add new table 4.5.?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E4DC-6520-47E4-AAAA-418494D8752E}">
  <sheetPr>
    <tabColor rgb="FF009591"/>
  </sheetPr>
  <dimension ref="A1:BO915"/>
  <sheetViews>
    <sheetView tabSelected="1" zoomScale="70" zoomScaleNormal="70" workbookViewId="0">
      <selection activeCell="J10" sqref="J10"/>
    </sheetView>
  </sheetViews>
  <sheetFormatPr defaultRowHeight="15" x14ac:dyDescent="0.25"/>
  <cols>
    <col min="1" max="1" width="8.7109375" style="2"/>
    <col min="2" max="2" width="39" customWidth="1"/>
    <col min="3" max="3" width="182" customWidth="1"/>
  </cols>
  <sheetData>
    <row r="1" spans="1:67" s="2" customFormat="1" x14ac:dyDescent="0.25"/>
    <row r="2" spans="1:67" ht="34.5" customHeight="1" x14ac:dyDescent="0.25">
      <c r="B2" s="134" t="s">
        <v>0</v>
      </c>
      <c r="C2" s="134"/>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row>
    <row r="3" spans="1:67" ht="42.6" customHeight="1" x14ac:dyDescent="0.25">
      <c r="B3" s="135" t="s">
        <v>1</v>
      </c>
      <c r="C3" s="135"/>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row>
    <row r="4" spans="1:67" ht="21" customHeight="1" x14ac:dyDescent="0.25">
      <c r="B4" s="136" t="s">
        <v>2</v>
      </c>
      <c r="C4" s="136"/>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row>
    <row r="5" spans="1:67" x14ac:dyDescent="0.25">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row r="6" spans="1:67" ht="19.899999999999999" customHeight="1" x14ac:dyDescent="0.25">
      <c r="B6" s="137" t="s">
        <v>3</v>
      </c>
      <c r="C6" s="137"/>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row>
    <row r="7" spans="1:67" ht="409.5" customHeight="1" x14ac:dyDescent="0.25">
      <c r="B7" s="131" t="s">
        <v>4</v>
      </c>
      <c r="C7" s="13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row>
    <row r="8" spans="1:67" x14ac:dyDescent="0.25">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row>
    <row r="9" spans="1:67" ht="19.149999999999999" customHeight="1" x14ac:dyDescent="0.25">
      <c r="B9" s="137" t="s">
        <v>5</v>
      </c>
      <c r="C9" s="137"/>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row>
    <row r="10" spans="1:67" ht="336.75" customHeight="1" x14ac:dyDescent="0.25">
      <c r="A10" s="14"/>
      <c r="B10" s="131" t="s">
        <v>6</v>
      </c>
      <c r="C10" s="13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row>
    <row r="11" spans="1:67" x14ac:dyDescent="0.25">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row>
    <row r="12" spans="1:67" ht="22.9" customHeight="1" x14ac:dyDescent="0.25">
      <c r="B12" s="133" t="s">
        <v>7</v>
      </c>
      <c r="C12" s="133"/>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row>
    <row r="13" spans="1:67" ht="22.9" customHeight="1" x14ac:dyDescent="0.25">
      <c r="B13" s="15" t="s">
        <v>8</v>
      </c>
      <c r="C13" s="15" t="s">
        <v>9</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row>
    <row r="14" spans="1:67" ht="17.649999999999999" customHeight="1" x14ac:dyDescent="0.25">
      <c r="B14" s="16" t="s">
        <v>10</v>
      </c>
      <c r="C14" s="18" t="s">
        <v>11</v>
      </c>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ht="31.9" customHeight="1" x14ac:dyDescent="0.25">
      <c r="B15" s="16" t="s">
        <v>12</v>
      </c>
      <c r="C15" s="18" t="s">
        <v>13</v>
      </c>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ht="28.15" customHeight="1" x14ac:dyDescent="0.25">
      <c r="B16" s="16" t="s">
        <v>14</v>
      </c>
      <c r="C16" s="18" t="s">
        <v>15</v>
      </c>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67" x14ac:dyDescent="0.25">
      <c r="B17" s="16" t="s">
        <v>16</v>
      </c>
      <c r="C17" s="18" t="s">
        <v>17</v>
      </c>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row>
    <row r="18" spans="1:67" ht="33" customHeight="1" x14ac:dyDescent="0.25">
      <c r="B18" s="16" t="s">
        <v>18</v>
      </c>
      <c r="C18" s="18" t="s">
        <v>19</v>
      </c>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row>
    <row r="19" spans="1:67" ht="33" customHeight="1" x14ac:dyDescent="0.25">
      <c r="B19" s="16" t="s">
        <v>20</v>
      </c>
      <c r="C19" s="18" t="s">
        <v>21</v>
      </c>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row>
    <row r="20" spans="1:67" x14ac:dyDescent="0.25">
      <c r="B20" s="5"/>
      <c r="C20" s="5"/>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row>
    <row r="21" spans="1:67" x14ac:dyDescent="0.25">
      <c r="A21" s="4"/>
      <c r="B21" s="17" t="s">
        <v>22</v>
      </c>
      <c r="C21" s="17" t="s">
        <v>253</v>
      </c>
      <c r="D21" s="7"/>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row>
    <row r="22" spans="1:67" x14ac:dyDescent="0.25">
      <c r="B22" s="10"/>
      <c r="C22" s="10"/>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row>
    <row r="23" spans="1:67" x14ac:dyDescent="0.25">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row>
    <row r="24" spans="1:67" x14ac:dyDescent="0.25">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row>
    <row r="25" spans="1:67" x14ac:dyDescent="0.25">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row>
    <row r="26" spans="1:67" x14ac:dyDescent="0.25">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row>
    <row r="27" spans="1:67" x14ac:dyDescent="0.25">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row>
    <row r="28" spans="1:67" x14ac:dyDescent="0.25">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row>
    <row r="29" spans="1:67" x14ac:dyDescent="0.25">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row>
    <row r="30" spans="1:67" x14ac:dyDescent="0.25">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row>
    <row r="31" spans="1:67" x14ac:dyDescent="0.25">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row>
    <row r="32" spans="1:67" x14ac:dyDescent="0.25">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row>
    <row r="33" spans="2:67"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row>
    <row r="34" spans="2:67" x14ac:dyDescent="0.25">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row>
    <row r="35" spans="2:67" x14ac:dyDescent="0.25">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row>
    <row r="36" spans="2:67" x14ac:dyDescent="0.25">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row>
    <row r="37" spans="2:67" x14ac:dyDescent="0.25">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row>
    <row r="38" spans="2:67" x14ac:dyDescent="0.25">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row>
    <row r="39" spans="2:67" x14ac:dyDescent="0.25">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row>
    <row r="40" spans="2:67" x14ac:dyDescent="0.25">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row>
    <row r="41" spans="2:67" x14ac:dyDescent="0.25">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row>
    <row r="42" spans="2:67" x14ac:dyDescent="0.25">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row>
    <row r="43" spans="2:67" x14ac:dyDescent="0.2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row>
    <row r="44" spans="2:67" x14ac:dyDescent="0.25">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row>
    <row r="45" spans="2:67" x14ac:dyDescent="0.25">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row>
    <row r="46" spans="2:67" x14ac:dyDescent="0.25">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row>
    <row r="47" spans="2:67" x14ac:dyDescent="0.25">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row>
    <row r="48" spans="2:67" x14ac:dyDescent="0.25">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row>
    <row r="49" spans="2:67" x14ac:dyDescent="0.25">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row>
    <row r="50" spans="2:67" x14ac:dyDescent="0.2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row>
    <row r="51" spans="2:67" x14ac:dyDescent="0.25">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row>
    <row r="52" spans="2:67" x14ac:dyDescent="0.25">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row>
    <row r="53" spans="2:67" x14ac:dyDescent="0.25">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row>
    <row r="54" spans="2:67" x14ac:dyDescent="0.25">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row>
    <row r="55" spans="2:67" x14ac:dyDescent="0.25">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row>
    <row r="56" spans="2:67" x14ac:dyDescent="0.25">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row>
    <row r="57" spans="2:67" x14ac:dyDescent="0.25">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row>
    <row r="58" spans="2:67" x14ac:dyDescent="0.25">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row>
    <row r="59" spans="2:67" x14ac:dyDescent="0.25">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row>
    <row r="60" spans="2:67" x14ac:dyDescent="0.25">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row>
    <row r="61" spans="2:67" x14ac:dyDescent="0.25">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row>
    <row r="62" spans="2:67" x14ac:dyDescent="0.25">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row>
    <row r="63" spans="2:67"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row>
    <row r="64" spans="2:67" x14ac:dyDescent="0.25">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row>
    <row r="65" spans="2:67"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row>
    <row r="66" spans="2:67" x14ac:dyDescent="0.25">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row>
    <row r="67" spans="2:67" x14ac:dyDescent="0.25">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row>
    <row r="68" spans="2:67" x14ac:dyDescent="0.25">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row>
    <row r="69" spans="2:67" x14ac:dyDescent="0.25">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row>
    <row r="70" spans="2:67" x14ac:dyDescent="0.25">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row>
    <row r="71" spans="2:67" x14ac:dyDescent="0.25">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row>
    <row r="72" spans="2:67" x14ac:dyDescent="0.25">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row>
    <row r="73" spans="2:67" x14ac:dyDescent="0.25">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row>
    <row r="74" spans="2:67" x14ac:dyDescent="0.25">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row>
    <row r="75" spans="2:67" x14ac:dyDescent="0.25">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row>
    <row r="76" spans="2:67" x14ac:dyDescent="0.25">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row>
    <row r="77" spans="2:67" x14ac:dyDescent="0.2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row>
    <row r="78" spans="2:67" x14ac:dyDescent="0.25">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row>
    <row r="79" spans="2:67" x14ac:dyDescent="0.25">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row>
    <row r="80" spans="2:67" x14ac:dyDescent="0.2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row>
    <row r="81" spans="2:67" x14ac:dyDescent="0.2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row>
    <row r="82" spans="2:67" x14ac:dyDescent="0.2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row>
    <row r="83" spans="2:67" x14ac:dyDescent="0.2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row>
    <row r="84" spans="2:67" x14ac:dyDescent="0.2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row>
    <row r="85" spans="2:67" x14ac:dyDescent="0.2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row>
    <row r="86" spans="2:67" x14ac:dyDescent="0.2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row>
    <row r="87" spans="2:67" x14ac:dyDescent="0.25">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row>
    <row r="88" spans="2:67" x14ac:dyDescent="0.25">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row>
    <row r="89" spans="2:67" x14ac:dyDescent="0.25">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row>
    <row r="90" spans="2:67" x14ac:dyDescent="0.25">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row>
    <row r="91" spans="2:67" x14ac:dyDescent="0.25">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row>
    <row r="92" spans="2:67" x14ac:dyDescent="0.25">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row>
    <row r="93" spans="2:67" x14ac:dyDescent="0.25">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row>
    <row r="94" spans="2:67" x14ac:dyDescent="0.25">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row>
    <row r="95" spans="2:67" x14ac:dyDescent="0.25">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row>
    <row r="96" spans="2:67" x14ac:dyDescent="0.2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row>
    <row r="97" spans="2:67"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row>
    <row r="98" spans="2:67" x14ac:dyDescent="0.2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row>
    <row r="99" spans="2:67" x14ac:dyDescent="0.25">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row>
    <row r="100" spans="2:67" x14ac:dyDescent="0.2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row>
    <row r="101" spans="2:67" x14ac:dyDescent="0.2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row>
    <row r="102" spans="2:67" x14ac:dyDescent="0.2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row>
    <row r="103" spans="2:67" x14ac:dyDescent="0.2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row>
    <row r="104" spans="2:67" x14ac:dyDescent="0.2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row>
    <row r="105" spans="2:67" x14ac:dyDescent="0.2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row>
    <row r="106" spans="2:67" x14ac:dyDescent="0.2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row>
    <row r="107" spans="2:67" x14ac:dyDescent="0.2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row>
    <row r="108" spans="2:67" x14ac:dyDescent="0.2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row>
    <row r="109" spans="2:67" x14ac:dyDescent="0.2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row>
    <row r="110" spans="2:67" x14ac:dyDescent="0.25">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row>
    <row r="111" spans="2:67" x14ac:dyDescent="0.25">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row>
    <row r="112" spans="2:67" x14ac:dyDescent="0.25">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row>
    <row r="113" spans="2:67" x14ac:dyDescent="0.25">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row>
    <row r="114" spans="2:67" x14ac:dyDescent="0.25">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row>
    <row r="115" spans="2:67" x14ac:dyDescent="0.25">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row>
    <row r="116" spans="2:67" x14ac:dyDescent="0.25">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row>
    <row r="117" spans="2:67"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row>
    <row r="118" spans="2:67"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row>
    <row r="119" spans="2:67" x14ac:dyDescent="0.25">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row>
    <row r="120" spans="2:67" x14ac:dyDescent="0.25">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row>
    <row r="121" spans="2:67" x14ac:dyDescent="0.25">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row>
    <row r="122" spans="2:67" x14ac:dyDescent="0.25">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row>
    <row r="123" spans="2:67" x14ac:dyDescent="0.25">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row>
    <row r="124" spans="2:67" x14ac:dyDescent="0.25">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row>
    <row r="125" spans="2:67" x14ac:dyDescent="0.25">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row>
    <row r="126" spans="2:67" x14ac:dyDescent="0.25">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row>
    <row r="127" spans="2:67" x14ac:dyDescent="0.25">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row>
    <row r="128" spans="2:67" x14ac:dyDescent="0.25">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row>
    <row r="129" spans="2:67"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row>
    <row r="130" spans="2:67" x14ac:dyDescent="0.25">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row>
    <row r="131" spans="2:67" x14ac:dyDescent="0.25">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row>
    <row r="132" spans="2:67" x14ac:dyDescent="0.25">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row>
    <row r="133" spans="2:67" x14ac:dyDescent="0.25">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row>
    <row r="134" spans="2:67" x14ac:dyDescent="0.25">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row>
    <row r="135" spans="2:67" x14ac:dyDescent="0.25">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row>
    <row r="136" spans="2:67" x14ac:dyDescent="0.25">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row>
    <row r="137" spans="2:67" x14ac:dyDescent="0.25">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row>
    <row r="138" spans="2:67" x14ac:dyDescent="0.25">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row>
    <row r="139" spans="2:67" x14ac:dyDescent="0.25">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row>
    <row r="140" spans="2:67" x14ac:dyDescent="0.25">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row>
    <row r="141" spans="2:67" x14ac:dyDescent="0.25">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row>
    <row r="142" spans="2:67" x14ac:dyDescent="0.25">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row>
    <row r="143" spans="2:67" x14ac:dyDescent="0.25">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row>
    <row r="144" spans="2:67" x14ac:dyDescent="0.25">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row>
    <row r="145" spans="4:67" x14ac:dyDescent="0.25">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row>
    <row r="146" spans="4:67" x14ac:dyDescent="0.25">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row>
    <row r="147" spans="4:67" x14ac:dyDescent="0.25">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row>
    <row r="148" spans="4:67" x14ac:dyDescent="0.25">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row>
    <row r="149" spans="4:67" x14ac:dyDescent="0.25">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row>
    <row r="150" spans="4:67" x14ac:dyDescent="0.25">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row>
    <row r="151" spans="4:67" x14ac:dyDescent="0.25">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row>
    <row r="152" spans="4:67" x14ac:dyDescent="0.25">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row>
    <row r="153" spans="4:67" x14ac:dyDescent="0.25">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row>
    <row r="154" spans="4:67" x14ac:dyDescent="0.25">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row>
    <row r="155" spans="4:67" x14ac:dyDescent="0.25">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row>
    <row r="156" spans="4:67" x14ac:dyDescent="0.25">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row>
    <row r="157" spans="4:67" x14ac:dyDescent="0.25">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row>
    <row r="158" spans="4:67" x14ac:dyDescent="0.25">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row>
    <row r="159" spans="4:67" x14ac:dyDescent="0.25">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row>
    <row r="160" spans="4:67" x14ac:dyDescent="0.25">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row>
    <row r="161" spans="4:67" x14ac:dyDescent="0.25">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row>
    <row r="162" spans="4:67" x14ac:dyDescent="0.25">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row>
    <row r="163" spans="4:67" x14ac:dyDescent="0.25">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row>
    <row r="164" spans="4:67" x14ac:dyDescent="0.25">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row>
    <row r="165" spans="4:67" x14ac:dyDescent="0.25">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row>
    <row r="166" spans="4:67" x14ac:dyDescent="0.25">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row>
    <row r="167" spans="4:67" x14ac:dyDescent="0.25">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row>
    <row r="168" spans="4:67" x14ac:dyDescent="0.25">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row>
    <row r="169" spans="4:67" x14ac:dyDescent="0.25">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row>
    <row r="170" spans="4:67" x14ac:dyDescent="0.25">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row>
    <row r="171" spans="4:67" x14ac:dyDescent="0.25">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row>
    <row r="172" spans="4:67" x14ac:dyDescent="0.25">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row>
    <row r="173" spans="4:67" x14ac:dyDescent="0.25">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row>
    <row r="174" spans="4:67" x14ac:dyDescent="0.25">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row>
    <row r="175" spans="4:67" x14ac:dyDescent="0.25">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row>
    <row r="176" spans="4:67" x14ac:dyDescent="0.25">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row>
    <row r="177" spans="4:67" x14ac:dyDescent="0.25">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row>
    <row r="178" spans="4:67" x14ac:dyDescent="0.25">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row>
    <row r="179" spans="4:67" x14ac:dyDescent="0.25">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row>
    <row r="180" spans="4:67" x14ac:dyDescent="0.25">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row>
    <row r="181" spans="4:67" x14ac:dyDescent="0.25">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row>
    <row r="182" spans="4:67" x14ac:dyDescent="0.25">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row>
    <row r="183" spans="4:67" x14ac:dyDescent="0.25">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row>
    <row r="184" spans="4:67" x14ac:dyDescent="0.25">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row>
    <row r="185" spans="4:67" x14ac:dyDescent="0.25">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row>
    <row r="186" spans="4:67" x14ac:dyDescent="0.25">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row>
    <row r="187" spans="4:67" x14ac:dyDescent="0.25">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row>
    <row r="188" spans="4:67" x14ac:dyDescent="0.25">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row>
    <row r="189" spans="4:67" x14ac:dyDescent="0.25">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row>
    <row r="190" spans="4:67" x14ac:dyDescent="0.25">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row>
    <row r="191" spans="4:67" x14ac:dyDescent="0.25">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row>
    <row r="192" spans="4:67" x14ac:dyDescent="0.25">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row>
    <row r="193" spans="4:67" x14ac:dyDescent="0.25">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row>
    <row r="194" spans="4:67" x14ac:dyDescent="0.25">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row>
    <row r="195" spans="4:67" x14ac:dyDescent="0.25">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row>
    <row r="196" spans="4:67" x14ac:dyDescent="0.25">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row>
    <row r="197" spans="4:67" x14ac:dyDescent="0.25">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row>
    <row r="198" spans="4:67" x14ac:dyDescent="0.25">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row>
    <row r="199" spans="4:67" x14ac:dyDescent="0.25">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row>
    <row r="200" spans="4:67" x14ac:dyDescent="0.25">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row>
    <row r="201" spans="4:67" x14ac:dyDescent="0.25">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row>
    <row r="202" spans="4:67" x14ac:dyDescent="0.25">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row>
    <row r="203" spans="4:67" x14ac:dyDescent="0.25">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row>
    <row r="204" spans="4:67" x14ac:dyDescent="0.25">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row>
    <row r="205" spans="4:67" x14ac:dyDescent="0.25">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row>
    <row r="206" spans="4:67" x14ac:dyDescent="0.25">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row>
    <row r="207" spans="4:67" x14ac:dyDescent="0.25">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row>
    <row r="208" spans="4:67" x14ac:dyDescent="0.25">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row>
    <row r="209" spans="4:67" x14ac:dyDescent="0.25">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row>
    <row r="210" spans="4:67" x14ac:dyDescent="0.25">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row>
    <row r="211" spans="4:67" x14ac:dyDescent="0.25">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row>
    <row r="212" spans="4:67" x14ac:dyDescent="0.25">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row>
    <row r="213" spans="4:67" x14ac:dyDescent="0.25">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row>
    <row r="214" spans="4:67" x14ac:dyDescent="0.25">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row>
    <row r="215" spans="4:67" x14ac:dyDescent="0.25">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row>
    <row r="216" spans="4:67" x14ac:dyDescent="0.25">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row>
    <row r="217" spans="4:67" x14ac:dyDescent="0.25">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row>
    <row r="218" spans="4:67" x14ac:dyDescent="0.25">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row>
    <row r="219" spans="4:67" x14ac:dyDescent="0.25">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row>
    <row r="220" spans="4:67" x14ac:dyDescent="0.25">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row>
    <row r="221" spans="4:67" x14ac:dyDescent="0.25">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row>
    <row r="222" spans="4:67" x14ac:dyDescent="0.25">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row>
    <row r="223" spans="4:67" x14ac:dyDescent="0.25">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row>
    <row r="224" spans="4:67" x14ac:dyDescent="0.25">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row>
    <row r="225" spans="4:67" x14ac:dyDescent="0.25">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row>
    <row r="226" spans="4:67" x14ac:dyDescent="0.25">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row>
    <row r="227" spans="4:67" x14ac:dyDescent="0.25">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row>
    <row r="228" spans="4:67" x14ac:dyDescent="0.25">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row>
    <row r="229" spans="4:67" x14ac:dyDescent="0.25">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row>
    <row r="230" spans="4:67" x14ac:dyDescent="0.25">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row>
    <row r="231" spans="4:67" x14ac:dyDescent="0.25">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row>
    <row r="232" spans="4:67" x14ac:dyDescent="0.25">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row>
    <row r="233" spans="4:67" x14ac:dyDescent="0.25">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row>
    <row r="234" spans="4:67" x14ac:dyDescent="0.25">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row>
    <row r="235" spans="4:67" x14ac:dyDescent="0.25">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row>
    <row r="236" spans="4:67" x14ac:dyDescent="0.25">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row>
    <row r="237" spans="4:67" x14ac:dyDescent="0.25">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row>
    <row r="238" spans="4:67" x14ac:dyDescent="0.25">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row>
    <row r="239" spans="4:67" x14ac:dyDescent="0.25">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row>
    <row r="240" spans="4:67" x14ac:dyDescent="0.25">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row>
    <row r="241" spans="4:67" x14ac:dyDescent="0.25">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row>
    <row r="242" spans="4:67" x14ac:dyDescent="0.25">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row>
    <row r="243" spans="4:67" x14ac:dyDescent="0.25">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row>
    <row r="244" spans="4:67" x14ac:dyDescent="0.25">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row>
    <row r="245" spans="4:67" x14ac:dyDescent="0.25">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row>
    <row r="246" spans="4:67" x14ac:dyDescent="0.25">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row>
    <row r="247" spans="4:67" x14ac:dyDescent="0.25">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row>
    <row r="248" spans="4:67" x14ac:dyDescent="0.25">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row>
    <row r="249" spans="4:67" x14ac:dyDescent="0.25">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row>
    <row r="250" spans="4:67" x14ac:dyDescent="0.25">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row>
    <row r="251" spans="4:67" x14ac:dyDescent="0.25">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row>
    <row r="252" spans="4:67" x14ac:dyDescent="0.25">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row>
    <row r="253" spans="4:67" x14ac:dyDescent="0.25">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row>
    <row r="254" spans="4:67" x14ac:dyDescent="0.25">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row>
    <row r="255" spans="4:67" x14ac:dyDescent="0.25">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row>
    <row r="256" spans="4:67" x14ac:dyDescent="0.25">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row>
    <row r="257" spans="4:67" x14ac:dyDescent="0.25">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row>
    <row r="258" spans="4:67" x14ac:dyDescent="0.25">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row>
    <row r="259" spans="4:67" x14ac:dyDescent="0.25">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row>
    <row r="260" spans="4:67" x14ac:dyDescent="0.25">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row>
    <row r="261" spans="4:67" x14ac:dyDescent="0.25">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row>
    <row r="262" spans="4:67" x14ac:dyDescent="0.25">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row>
    <row r="263" spans="4:67" x14ac:dyDescent="0.25">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row>
    <row r="264" spans="4:67" x14ac:dyDescent="0.25">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row>
    <row r="265" spans="4:67" x14ac:dyDescent="0.25">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row>
    <row r="266" spans="4:67" x14ac:dyDescent="0.25">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row>
    <row r="267" spans="4:67" x14ac:dyDescent="0.25">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row>
    <row r="268" spans="4:67" x14ac:dyDescent="0.25">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row>
    <row r="269" spans="4:67" x14ac:dyDescent="0.25">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row>
    <row r="270" spans="4:67" x14ac:dyDescent="0.25">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row>
    <row r="271" spans="4:67" x14ac:dyDescent="0.25">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row>
    <row r="272" spans="4:67" x14ac:dyDescent="0.25">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row>
    <row r="273" spans="4:67" x14ac:dyDescent="0.25">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row>
    <row r="274" spans="4:67" x14ac:dyDescent="0.25">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row>
    <row r="275" spans="4:67" x14ac:dyDescent="0.25">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row>
    <row r="276" spans="4:67" x14ac:dyDescent="0.25">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row>
    <row r="277" spans="4:67" x14ac:dyDescent="0.25">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row>
    <row r="278" spans="4:67" x14ac:dyDescent="0.25">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row>
    <row r="279" spans="4:67" x14ac:dyDescent="0.25">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row>
    <row r="280" spans="4:67" x14ac:dyDescent="0.25">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row>
    <row r="281" spans="4:67" x14ac:dyDescent="0.25">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row>
    <row r="282" spans="4:67" x14ac:dyDescent="0.25">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row>
    <row r="283" spans="4:67" x14ac:dyDescent="0.25">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row>
    <row r="284" spans="4:67" x14ac:dyDescent="0.25">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row>
    <row r="285" spans="4:67" x14ac:dyDescent="0.25">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row>
    <row r="286" spans="4:67" x14ac:dyDescent="0.25">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row>
    <row r="287" spans="4:67" x14ac:dyDescent="0.25">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row>
    <row r="288" spans="4:67" x14ac:dyDescent="0.25">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row>
    <row r="289" spans="4:67" x14ac:dyDescent="0.25">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row>
    <row r="290" spans="4:67" x14ac:dyDescent="0.25">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row>
    <row r="291" spans="4:67" x14ac:dyDescent="0.25">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row>
    <row r="292" spans="4:67" x14ac:dyDescent="0.25">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row>
    <row r="293" spans="4:67" x14ac:dyDescent="0.25">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row>
    <row r="294" spans="4:67" x14ac:dyDescent="0.25">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row>
    <row r="295" spans="4:67" x14ac:dyDescent="0.25">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row>
    <row r="296" spans="4:67" x14ac:dyDescent="0.25">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row>
    <row r="297" spans="4:67" x14ac:dyDescent="0.25">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row>
    <row r="298" spans="4:67" x14ac:dyDescent="0.25">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row>
    <row r="299" spans="4:67" x14ac:dyDescent="0.25">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row>
    <row r="300" spans="4:67" x14ac:dyDescent="0.25">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row>
    <row r="301" spans="4:67" x14ac:dyDescent="0.25">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row>
    <row r="302" spans="4:67" x14ac:dyDescent="0.25">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row>
    <row r="303" spans="4:67" x14ac:dyDescent="0.25">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row>
    <row r="304" spans="4:67" x14ac:dyDescent="0.25">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row>
    <row r="305" spans="4:67" x14ac:dyDescent="0.25">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row>
    <row r="306" spans="4:67" x14ac:dyDescent="0.25">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row>
    <row r="307" spans="4:67" x14ac:dyDescent="0.25">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row>
    <row r="308" spans="4:67" x14ac:dyDescent="0.25">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row>
    <row r="309" spans="4:67" x14ac:dyDescent="0.25">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row>
    <row r="310" spans="4:67" x14ac:dyDescent="0.25">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row>
    <row r="311" spans="4:67" x14ac:dyDescent="0.25">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row>
    <row r="312" spans="4:67" x14ac:dyDescent="0.25">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row>
    <row r="313" spans="4:67" x14ac:dyDescent="0.25">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row>
    <row r="314" spans="4:67" x14ac:dyDescent="0.25">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row>
    <row r="315" spans="4:67" x14ac:dyDescent="0.25">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row>
    <row r="316" spans="4:67" x14ac:dyDescent="0.25">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row>
    <row r="317" spans="4:67" x14ac:dyDescent="0.25">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row>
    <row r="318" spans="4:67" x14ac:dyDescent="0.25">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row>
    <row r="319" spans="4:67" x14ac:dyDescent="0.25">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row>
    <row r="320" spans="4:67" x14ac:dyDescent="0.25">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row>
    <row r="321" spans="4:67" x14ac:dyDescent="0.25">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row>
    <row r="322" spans="4:67" x14ac:dyDescent="0.25">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row>
    <row r="323" spans="4:67" x14ac:dyDescent="0.25">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row>
    <row r="324" spans="4:67" x14ac:dyDescent="0.25">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row>
    <row r="325" spans="4:67" x14ac:dyDescent="0.25">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row>
    <row r="326" spans="4:67" x14ac:dyDescent="0.25">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row>
    <row r="327" spans="4:67" x14ac:dyDescent="0.25">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row>
    <row r="328" spans="4:67" x14ac:dyDescent="0.25">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row>
    <row r="329" spans="4:67" x14ac:dyDescent="0.25">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row>
    <row r="330" spans="4:67" x14ac:dyDescent="0.25">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row>
    <row r="331" spans="4:67" x14ac:dyDescent="0.25">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row>
    <row r="332" spans="4:67" x14ac:dyDescent="0.25">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row>
    <row r="333" spans="4:67" x14ac:dyDescent="0.25">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row>
    <row r="334" spans="4:67" x14ac:dyDescent="0.25">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row>
    <row r="335" spans="4:67" x14ac:dyDescent="0.25">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row>
    <row r="336" spans="4:67" x14ac:dyDescent="0.25">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row>
    <row r="337" spans="4:67" x14ac:dyDescent="0.25">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row>
    <row r="338" spans="4:67" x14ac:dyDescent="0.25">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row>
    <row r="339" spans="4:67" x14ac:dyDescent="0.25">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row>
    <row r="340" spans="4:67" x14ac:dyDescent="0.25">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row>
    <row r="341" spans="4:67" x14ac:dyDescent="0.25">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row>
    <row r="342" spans="4:67" x14ac:dyDescent="0.25">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row>
    <row r="343" spans="4:67" x14ac:dyDescent="0.25">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row>
    <row r="344" spans="4:67" x14ac:dyDescent="0.25">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row>
    <row r="345" spans="4:67" x14ac:dyDescent="0.25">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row>
    <row r="346" spans="4:67" x14ac:dyDescent="0.25">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row>
    <row r="347" spans="4:67" x14ac:dyDescent="0.25">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row>
    <row r="348" spans="4:67" x14ac:dyDescent="0.25">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row>
    <row r="349" spans="4:67" x14ac:dyDescent="0.25">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row>
    <row r="350" spans="4:67" x14ac:dyDescent="0.25">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row>
    <row r="351" spans="4:67" x14ac:dyDescent="0.25">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row>
    <row r="352" spans="4:67" x14ac:dyDescent="0.25">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row>
    <row r="353" spans="4:67" x14ac:dyDescent="0.25">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row>
    <row r="354" spans="4:67" x14ac:dyDescent="0.25">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row>
    <row r="355" spans="4:67" x14ac:dyDescent="0.25">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row>
    <row r="356" spans="4:67" x14ac:dyDescent="0.25">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row>
    <row r="357" spans="4:67" x14ac:dyDescent="0.25">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row>
    <row r="358" spans="4:67" x14ac:dyDescent="0.25">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row>
    <row r="359" spans="4:67" x14ac:dyDescent="0.25">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row>
    <row r="360" spans="4:67" x14ac:dyDescent="0.25">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row>
    <row r="361" spans="4:67" x14ac:dyDescent="0.25">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row>
    <row r="362" spans="4:67" x14ac:dyDescent="0.25">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row>
    <row r="363" spans="4:67" x14ac:dyDescent="0.25">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row>
    <row r="364" spans="4:67" x14ac:dyDescent="0.25">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row>
    <row r="365" spans="4:67" x14ac:dyDescent="0.25">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row>
    <row r="366" spans="4:67" x14ac:dyDescent="0.25">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row>
    <row r="367" spans="4:67" x14ac:dyDescent="0.25">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row>
    <row r="368" spans="4:67" x14ac:dyDescent="0.25">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row>
    <row r="369" spans="4:67" x14ac:dyDescent="0.25">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row>
    <row r="370" spans="4:67" x14ac:dyDescent="0.25">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row>
    <row r="371" spans="4:67" x14ac:dyDescent="0.25">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row>
    <row r="372" spans="4:67" x14ac:dyDescent="0.25">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row>
    <row r="373" spans="4:67" x14ac:dyDescent="0.25">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row>
    <row r="374" spans="4:67" x14ac:dyDescent="0.25">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row>
    <row r="375" spans="4:67" x14ac:dyDescent="0.25">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row>
    <row r="376" spans="4:67" x14ac:dyDescent="0.25">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row>
    <row r="377" spans="4:67" x14ac:dyDescent="0.25">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row>
    <row r="378" spans="4:67" x14ac:dyDescent="0.25">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row>
    <row r="379" spans="4:67" x14ac:dyDescent="0.25">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row>
    <row r="380" spans="4:67" x14ac:dyDescent="0.25">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row>
    <row r="381" spans="4:67" x14ac:dyDescent="0.25">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row>
    <row r="382" spans="4:67" x14ac:dyDescent="0.25">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row>
    <row r="383" spans="4:67" x14ac:dyDescent="0.25">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row>
    <row r="384" spans="4:67" x14ac:dyDescent="0.25">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row>
    <row r="385" spans="4:67" x14ac:dyDescent="0.25">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row>
    <row r="386" spans="4:67" x14ac:dyDescent="0.25">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row>
    <row r="387" spans="4:67" x14ac:dyDescent="0.25">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row>
    <row r="388" spans="4:67" x14ac:dyDescent="0.25">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row>
    <row r="389" spans="4:67" x14ac:dyDescent="0.25">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row>
    <row r="390" spans="4:67" x14ac:dyDescent="0.25">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row>
    <row r="391" spans="4:67" x14ac:dyDescent="0.25">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row>
    <row r="392" spans="4:67" x14ac:dyDescent="0.25">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row>
    <row r="393" spans="4:67" x14ac:dyDescent="0.25">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row>
    <row r="394" spans="4:67" x14ac:dyDescent="0.25">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row>
    <row r="395" spans="4:67" x14ac:dyDescent="0.25">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row>
    <row r="396" spans="4:67" x14ac:dyDescent="0.25">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row>
    <row r="397" spans="4:67" x14ac:dyDescent="0.25">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row>
    <row r="398" spans="4:67" x14ac:dyDescent="0.25">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row>
    <row r="399" spans="4:67" x14ac:dyDescent="0.25">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row>
    <row r="400" spans="4:67" x14ac:dyDescent="0.25">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row>
    <row r="401" spans="4:67" x14ac:dyDescent="0.25">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row>
    <row r="402" spans="4:67" x14ac:dyDescent="0.25">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row>
    <row r="403" spans="4:67" x14ac:dyDescent="0.25">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row>
    <row r="404" spans="4:67" x14ac:dyDescent="0.25">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row>
    <row r="405" spans="4:67" x14ac:dyDescent="0.25">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row>
    <row r="406" spans="4:67" x14ac:dyDescent="0.25">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row>
    <row r="407" spans="4:67" x14ac:dyDescent="0.25">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row>
    <row r="408" spans="4:67" x14ac:dyDescent="0.25">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row>
    <row r="409" spans="4:67" x14ac:dyDescent="0.25">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row>
    <row r="410" spans="4:67" x14ac:dyDescent="0.25">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row>
    <row r="411" spans="4:67" x14ac:dyDescent="0.25">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row>
    <row r="412" spans="4:67" x14ac:dyDescent="0.25">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row>
    <row r="413" spans="4:67" x14ac:dyDescent="0.25">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row>
    <row r="414" spans="4:67" x14ac:dyDescent="0.25">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row>
    <row r="415" spans="4:67" x14ac:dyDescent="0.25">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row>
    <row r="416" spans="4:67" x14ac:dyDescent="0.25">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row>
    <row r="417" spans="4:67" x14ac:dyDescent="0.25">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row>
    <row r="418" spans="4:67" x14ac:dyDescent="0.25">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row>
    <row r="419" spans="4:67" x14ac:dyDescent="0.25">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row>
    <row r="420" spans="4:67" x14ac:dyDescent="0.25">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row>
    <row r="421" spans="4:67" x14ac:dyDescent="0.25">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row>
    <row r="422" spans="4:67" x14ac:dyDescent="0.25">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row>
    <row r="423" spans="4:67" x14ac:dyDescent="0.25">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row>
    <row r="424" spans="4:67" x14ac:dyDescent="0.25">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row>
    <row r="425" spans="4:67" x14ac:dyDescent="0.25">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row>
    <row r="426" spans="4:67" x14ac:dyDescent="0.25">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row>
    <row r="427" spans="4:67" x14ac:dyDescent="0.25">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row>
    <row r="428" spans="4:67" x14ac:dyDescent="0.25">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row>
    <row r="429" spans="4:67" x14ac:dyDescent="0.25">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row>
    <row r="430" spans="4:67" x14ac:dyDescent="0.25">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row>
    <row r="431" spans="4:67" x14ac:dyDescent="0.25">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row>
    <row r="432" spans="4:67" x14ac:dyDescent="0.25">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row>
    <row r="433" spans="4:67" x14ac:dyDescent="0.25">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row>
    <row r="434" spans="4:67" x14ac:dyDescent="0.25">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row>
    <row r="435" spans="4:67" x14ac:dyDescent="0.25">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row>
    <row r="436" spans="4:67" x14ac:dyDescent="0.25">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row>
    <row r="437" spans="4:67" x14ac:dyDescent="0.25">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row>
    <row r="438" spans="4:67" x14ac:dyDescent="0.25">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row>
    <row r="439" spans="4:67" x14ac:dyDescent="0.25">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row>
    <row r="440" spans="4:67" x14ac:dyDescent="0.25">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row>
    <row r="441" spans="4:67" x14ac:dyDescent="0.25">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row>
    <row r="442" spans="4:67" x14ac:dyDescent="0.25">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row>
    <row r="443" spans="4:67" x14ac:dyDescent="0.25">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row>
    <row r="444" spans="4:67" x14ac:dyDescent="0.25">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row>
    <row r="445" spans="4:67" x14ac:dyDescent="0.25">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row>
    <row r="446" spans="4:67" x14ac:dyDescent="0.25">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row>
    <row r="447" spans="4:67" x14ac:dyDescent="0.25">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row>
    <row r="448" spans="4:67" x14ac:dyDescent="0.25">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row>
    <row r="449" spans="4:67" x14ac:dyDescent="0.25">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row>
    <row r="450" spans="4:67" x14ac:dyDescent="0.25">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row>
    <row r="451" spans="4:67" x14ac:dyDescent="0.25">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row>
    <row r="452" spans="4:67" x14ac:dyDescent="0.25">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row>
    <row r="453" spans="4:67" x14ac:dyDescent="0.25">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row>
    <row r="454" spans="4:67" x14ac:dyDescent="0.25">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row>
    <row r="455" spans="4:67" x14ac:dyDescent="0.25">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row>
    <row r="456" spans="4:67" x14ac:dyDescent="0.25">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row>
    <row r="457" spans="4:67" x14ac:dyDescent="0.25">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row>
    <row r="458" spans="4:67" x14ac:dyDescent="0.25">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row>
    <row r="459" spans="4:67" x14ac:dyDescent="0.25">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row>
    <row r="460" spans="4:67" x14ac:dyDescent="0.25">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row>
    <row r="461" spans="4:67" x14ac:dyDescent="0.25">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row>
    <row r="462" spans="4:67" x14ac:dyDescent="0.25">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row>
    <row r="463" spans="4:67" x14ac:dyDescent="0.25">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row>
    <row r="464" spans="4:67" x14ac:dyDescent="0.25">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row>
    <row r="465" spans="4:67" x14ac:dyDescent="0.25">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row>
    <row r="466" spans="4:67" x14ac:dyDescent="0.25">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row>
    <row r="467" spans="4:67" x14ac:dyDescent="0.25">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row>
    <row r="468" spans="4:67" x14ac:dyDescent="0.25">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row>
    <row r="469" spans="4:67" x14ac:dyDescent="0.25">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row>
    <row r="470" spans="4:67" x14ac:dyDescent="0.25">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row>
    <row r="471" spans="4:67" x14ac:dyDescent="0.25">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row>
    <row r="472" spans="4:67" x14ac:dyDescent="0.25">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row>
    <row r="473" spans="4:67" x14ac:dyDescent="0.25">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row>
    <row r="474" spans="4:67" x14ac:dyDescent="0.25">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row>
    <row r="475" spans="4:67" x14ac:dyDescent="0.25">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row>
    <row r="476" spans="4:67" x14ac:dyDescent="0.25">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row>
    <row r="477" spans="4:67" x14ac:dyDescent="0.25">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row>
    <row r="478" spans="4:67" x14ac:dyDescent="0.25">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row>
    <row r="479" spans="4:67" x14ac:dyDescent="0.25">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row>
    <row r="480" spans="4:67" x14ac:dyDescent="0.25">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row>
    <row r="481" spans="4:67" x14ac:dyDescent="0.25">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row>
    <row r="482" spans="4:67" x14ac:dyDescent="0.25">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row>
    <row r="483" spans="4:67" x14ac:dyDescent="0.25">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row>
    <row r="484" spans="4:67" x14ac:dyDescent="0.25">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row>
    <row r="485" spans="4:67" x14ac:dyDescent="0.25">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row>
    <row r="486" spans="4:67" x14ac:dyDescent="0.25">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row>
    <row r="487" spans="4:67" x14ac:dyDescent="0.25">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row>
    <row r="488" spans="4:67" x14ac:dyDescent="0.25">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row>
    <row r="489" spans="4:67" x14ac:dyDescent="0.25">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row>
    <row r="490" spans="4:67" x14ac:dyDescent="0.25">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row>
    <row r="491" spans="4:67" x14ac:dyDescent="0.25">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row>
    <row r="492" spans="4:67" x14ac:dyDescent="0.25">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row>
    <row r="493" spans="4:67" x14ac:dyDescent="0.25">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row>
    <row r="494" spans="4:67" x14ac:dyDescent="0.25">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row>
    <row r="495" spans="4:67" x14ac:dyDescent="0.25">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row>
    <row r="496" spans="4:67" x14ac:dyDescent="0.25">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row>
    <row r="497" spans="4:67" x14ac:dyDescent="0.25">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row>
    <row r="498" spans="4:67" x14ac:dyDescent="0.25">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row>
    <row r="499" spans="4:67" x14ac:dyDescent="0.25">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row>
    <row r="500" spans="4:67" x14ac:dyDescent="0.25">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row>
    <row r="501" spans="4:67" x14ac:dyDescent="0.25">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row>
    <row r="502" spans="4:67" x14ac:dyDescent="0.25">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row>
    <row r="503" spans="4:67" x14ac:dyDescent="0.25">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row>
    <row r="504" spans="4:67" x14ac:dyDescent="0.25">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row>
    <row r="505" spans="4:67" x14ac:dyDescent="0.25">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row>
    <row r="506" spans="4:67" x14ac:dyDescent="0.25">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row>
    <row r="507" spans="4:67" x14ac:dyDescent="0.25">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row>
    <row r="508" spans="4:67" x14ac:dyDescent="0.25">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row>
    <row r="509" spans="4:67" x14ac:dyDescent="0.25">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row>
    <row r="510" spans="4:67" x14ac:dyDescent="0.25">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row>
    <row r="511" spans="4:67" x14ac:dyDescent="0.25">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row>
    <row r="512" spans="4:67" x14ac:dyDescent="0.25">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row>
    <row r="513" spans="4:67" x14ac:dyDescent="0.25">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row>
    <row r="514" spans="4:67" x14ac:dyDescent="0.25">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row>
    <row r="515" spans="4:67" x14ac:dyDescent="0.25">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row>
    <row r="516" spans="4:67" x14ac:dyDescent="0.25">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row>
    <row r="517" spans="4:67" x14ac:dyDescent="0.25">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row>
    <row r="518" spans="4:67" x14ac:dyDescent="0.25">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row>
    <row r="519" spans="4:67" x14ac:dyDescent="0.25">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row>
    <row r="520" spans="4:67" x14ac:dyDescent="0.25">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row>
    <row r="521" spans="4:67" x14ac:dyDescent="0.25">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row>
    <row r="522" spans="4:67" x14ac:dyDescent="0.25">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row>
    <row r="523" spans="4:67" x14ac:dyDescent="0.25">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row>
    <row r="524" spans="4:67" x14ac:dyDescent="0.25">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row>
    <row r="525" spans="4:67" x14ac:dyDescent="0.25">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row>
    <row r="526" spans="4:67" x14ac:dyDescent="0.25">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row>
    <row r="527" spans="4:67" x14ac:dyDescent="0.25">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row>
    <row r="528" spans="4:67" x14ac:dyDescent="0.25">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row>
    <row r="529" spans="4:67" x14ac:dyDescent="0.25">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row>
    <row r="530" spans="4:67" x14ac:dyDescent="0.25">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row>
    <row r="531" spans="4:67" x14ac:dyDescent="0.25">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row>
    <row r="532" spans="4:67" x14ac:dyDescent="0.25">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row>
    <row r="533" spans="4:67" x14ac:dyDescent="0.25">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row>
    <row r="534" spans="4:67" x14ac:dyDescent="0.25">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row>
    <row r="535" spans="4:67" x14ac:dyDescent="0.25">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row>
    <row r="536" spans="4:67" x14ac:dyDescent="0.25">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row>
    <row r="537" spans="4:67" x14ac:dyDescent="0.25">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row>
    <row r="538" spans="4:67" x14ac:dyDescent="0.25">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row>
    <row r="539" spans="4:67" x14ac:dyDescent="0.25">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row>
    <row r="540" spans="4:67" x14ac:dyDescent="0.25">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row>
    <row r="541" spans="4:67" x14ac:dyDescent="0.25">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row>
    <row r="542" spans="4:67" x14ac:dyDescent="0.25">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row>
    <row r="543" spans="4:67" x14ac:dyDescent="0.25">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row>
    <row r="544" spans="4:67" x14ac:dyDescent="0.25">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row>
    <row r="545" spans="4:67" x14ac:dyDescent="0.25">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row>
    <row r="546" spans="4:67" x14ac:dyDescent="0.25">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row>
    <row r="547" spans="4:67" x14ac:dyDescent="0.25">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row>
    <row r="548" spans="4:67" x14ac:dyDescent="0.25">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row>
    <row r="549" spans="4:67" x14ac:dyDescent="0.25">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row>
    <row r="550" spans="4:67" x14ac:dyDescent="0.25">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row>
    <row r="551" spans="4:67" x14ac:dyDescent="0.25">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row>
    <row r="552" spans="4:67" x14ac:dyDescent="0.25">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row>
    <row r="553" spans="4:67" x14ac:dyDescent="0.25">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row>
    <row r="554" spans="4:67" x14ac:dyDescent="0.25">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row>
    <row r="555" spans="4:67" x14ac:dyDescent="0.25">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row>
    <row r="556" spans="4:67" x14ac:dyDescent="0.25">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row>
    <row r="557" spans="4:67" x14ac:dyDescent="0.25">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row>
    <row r="558" spans="4:67" x14ac:dyDescent="0.25">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row>
    <row r="559" spans="4:67" x14ac:dyDescent="0.25">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row>
    <row r="560" spans="4:67" x14ac:dyDescent="0.25">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row>
    <row r="561" spans="4:67" x14ac:dyDescent="0.25">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row>
    <row r="562" spans="4:67" x14ac:dyDescent="0.25">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row>
    <row r="563" spans="4:67" x14ac:dyDescent="0.25">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row>
    <row r="564" spans="4:67" x14ac:dyDescent="0.25">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row>
    <row r="565" spans="4:67" x14ac:dyDescent="0.25">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row>
    <row r="566" spans="4:67" x14ac:dyDescent="0.25">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row>
    <row r="567" spans="4:67" x14ac:dyDescent="0.25">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row>
    <row r="568" spans="4:67" x14ac:dyDescent="0.25">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row>
    <row r="569" spans="4:67" x14ac:dyDescent="0.25">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row>
    <row r="570" spans="4:67" x14ac:dyDescent="0.25">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row>
    <row r="571" spans="4:67" x14ac:dyDescent="0.25">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row>
    <row r="572" spans="4:67" x14ac:dyDescent="0.25">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row>
    <row r="573" spans="4:67" x14ac:dyDescent="0.25">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row>
    <row r="574" spans="4:67" x14ac:dyDescent="0.25">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row>
    <row r="575" spans="4:67" x14ac:dyDescent="0.25">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row>
    <row r="576" spans="4:67" x14ac:dyDescent="0.25">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row>
    <row r="577" spans="4:67" x14ac:dyDescent="0.25">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row>
    <row r="578" spans="4:67" x14ac:dyDescent="0.25">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row>
    <row r="579" spans="4:67" x14ac:dyDescent="0.25">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row>
    <row r="580" spans="4:67" x14ac:dyDescent="0.25">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row>
    <row r="581" spans="4:67" x14ac:dyDescent="0.25">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row>
    <row r="582" spans="4:67" x14ac:dyDescent="0.25">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row>
    <row r="583" spans="4:67" x14ac:dyDescent="0.25">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row>
    <row r="584" spans="4:67" x14ac:dyDescent="0.25">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row>
    <row r="585" spans="4:67" x14ac:dyDescent="0.25">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row>
    <row r="586" spans="4:67" x14ac:dyDescent="0.25">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row>
    <row r="587" spans="4:67" x14ac:dyDescent="0.25">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row>
    <row r="588" spans="4:67" x14ac:dyDescent="0.25">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row>
    <row r="589" spans="4:67" x14ac:dyDescent="0.25">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row>
    <row r="590" spans="4:67" x14ac:dyDescent="0.25">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row>
    <row r="591" spans="4:67" x14ac:dyDescent="0.25">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row>
    <row r="592" spans="4:67" x14ac:dyDescent="0.25">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row>
    <row r="593" spans="4:67" x14ac:dyDescent="0.25">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row>
    <row r="594" spans="4:67" x14ac:dyDescent="0.25">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row>
    <row r="595" spans="4:67" x14ac:dyDescent="0.25">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row>
    <row r="596" spans="4:67" x14ac:dyDescent="0.25">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row>
    <row r="597" spans="4:67" x14ac:dyDescent="0.25">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row>
    <row r="598" spans="4:67" x14ac:dyDescent="0.25">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row>
    <row r="599" spans="4:67" x14ac:dyDescent="0.25">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row>
    <row r="600" spans="4:67" x14ac:dyDescent="0.25">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row>
    <row r="601" spans="4:67" x14ac:dyDescent="0.25">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row>
    <row r="602" spans="4:67" x14ac:dyDescent="0.25">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row>
    <row r="603" spans="4:67" x14ac:dyDescent="0.25">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row>
    <row r="604" spans="4:67" x14ac:dyDescent="0.25">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row>
    <row r="605" spans="4:67" x14ac:dyDescent="0.25">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row>
    <row r="606" spans="4:67" x14ac:dyDescent="0.25">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row>
    <row r="607" spans="4:67" x14ac:dyDescent="0.25">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row>
    <row r="608" spans="4:67" x14ac:dyDescent="0.25">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row>
    <row r="609" spans="4:67" x14ac:dyDescent="0.25">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row>
    <row r="610" spans="4:67" x14ac:dyDescent="0.25">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row>
    <row r="611" spans="4:67" x14ac:dyDescent="0.25">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row>
    <row r="612" spans="4:67" x14ac:dyDescent="0.25">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row>
    <row r="613" spans="4:67" x14ac:dyDescent="0.25">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row>
    <row r="614" spans="4:67" x14ac:dyDescent="0.25">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row>
    <row r="615" spans="4:67" x14ac:dyDescent="0.25">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row>
    <row r="616" spans="4:67" x14ac:dyDescent="0.25">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row>
    <row r="617" spans="4:67" x14ac:dyDescent="0.25">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row>
    <row r="618" spans="4:67" x14ac:dyDescent="0.25">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row>
    <row r="619" spans="4:67" x14ac:dyDescent="0.25">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row>
    <row r="620" spans="4:67" x14ac:dyDescent="0.25">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row>
    <row r="621" spans="4:67" x14ac:dyDescent="0.25">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row>
    <row r="622" spans="4:67" x14ac:dyDescent="0.25">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row>
    <row r="623" spans="4:67" x14ac:dyDescent="0.25">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row>
    <row r="624" spans="4:67" x14ac:dyDescent="0.25">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row>
    <row r="625" spans="4:67" x14ac:dyDescent="0.25">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row>
    <row r="626" spans="4:67" x14ac:dyDescent="0.25">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row>
    <row r="627" spans="4:67" x14ac:dyDescent="0.25">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row>
    <row r="628" spans="4:67" x14ac:dyDescent="0.25">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row>
    <row r="629" spans="4:67" x14ac:dyDescent="0.25">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row>
    <row r="630" spans="4:67" x14ac:dyDescent="0.25">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row>
    <row r="631" spans="4:67" x14ac:dyDescent="0.25">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row>
    <row r="632" spans="4:67" x14ac:dyDescent="0.25">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row>
    <row r="633" spans="4:67" x14ac:dyDescent="0.25">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row>
    <row r="634" spans="4:67" x14ac:dyDescent="0.25">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row>
    <row r="635" spans="4:67" x14ac:dyDescent="0.25">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row>
    <row r="636" spans="4:67" x14ac:dyDescent="0.25">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row>
    <row r="637" spans="4:67" x14ac:dyDescent="0.25">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row>
    <row r="638" spans="4:67" x14ac:dyDescent="0.25">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row>
    <row r="639" spans="4:67" x14ac:dyDescent="0.25">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row>
    <row r="640" spans="4:67" x14ac:dyDescent="0.25">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row>
    <row r="641" spans="4:67" x14ac:dyDescent="0.25">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row>
    <row r="642" spans="4:67" x14ac:dyDescent="0.25">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row>
    <row r="643" spans="4:67" x14ac:dyDescent="0.25">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row>
    <row r="644" spans="4:67" x14ac:dyDescent="0.25">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row>
    <row r="645" spans="4:67" x14ac:dyDescent="0.25">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row>
    <row r="646" spans="4:67" x14ac:dyDescent="0.25">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row>
    <row r="647" spans="4:67" x14ac:dyDescent="0.25">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row>
    <row r="648" spans="4:67" x14ac:dyDescent="0.25">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row>
    <row r="649" spans="4:67" x14ac:dyDescent="0.25">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row>
    <row r="650" spans="4:67" x14ac:dyDescent="0.25">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row>
    <row r="651" spans="4:67" x14ac:dyDescent="0.25">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row>
    <row r="652" spans="4:67" x14ac:dyDescent="0.25">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row>
    <row r="653" spans="4:67" x14ac:dyDescent="0.25">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row>
    <row r="654" spans="4:67" x14ac:dyDescent="0.25">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row>
    <row r="655" spans="4:67" x14ac:dyDescent="0.25">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row>
    <row r="656" spans="4:67" x14ac:dyDescent="0.25">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row>
    <row r="657" spans="4:67" x14ac:dyDescent="0.25">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row>
    <row r="658" spans="4:67" x14ac:dyDescent="0.25">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row>
    <row r="659" spans="4:67" x14ac:dyDescent="0.25">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row>
    <row r="660" spans="4:67" x14ac:dyDescent="0.25">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row>
    <row r="661" spans="4:67" x14ac:dyDescent="0.25">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row>
    <row r="662" spans="4:67" x14ac:dyDescent="0.25">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row>
    <row r="663" spans="4:67" x14ac:dyDescent="0.25">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row>
    <row r="664" spans="4:67" x14ac:dyDescent="0.25">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row>
    <row r="665" spans="4:67" x14ac:dyDescent="0.25">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row>
    <row r="666" spans="4:67" x14ac:dyDescent="0.25">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row>
    <row r="667" spans="4:67" x14ac:dyDescent="0.25">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row>
    <row r="668" spans="4:67" x14ac:dyDescent="0.25">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row>
    <row r="669" spans="4:67" x14ac:dyDescent="0.25">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row>
    <row r="670" spans="4:67" x14ac:dyDescent="0.25">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row>
    <row r="671" spans="4:67" x14ac:dyDescent="0.25">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row>
    <row r="672" spans="4:67" x14ac:dyDescent="0.25">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row>
    <row r="673" spans="4:67" x14ac:dyDescent="0.25">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row>
    <row r="674" spans="4:67" x14ac:dyDescent="0.25">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row>
    <row r="675" spans="4:67" x14ac:dyDescent="0.25">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row>
    <row r="676" spans="4:67" x14ac:dyDescent="0.25">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row>
    <row r="677" spans="4:67" x14ac:dyDescent="0.25">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row>
    <row r="678" spans="4:67" x14ac:dyDescent="0.25">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row>
    <row r="679" spans="4:67" x14ac:dyDescent="0.25">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row>
    <row r="680" spans="4:67" x14ac:dyDescent="0.25">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row>
    <row r="681" spans="4:67" x14ac:dyDescent="0.25">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row>
    <row r="682" spans="4:67" x14ac:dyDescent="0.25">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row>
    <row r="683" spans="4:67" x14ac:dyDescent="0.25">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row>
    <row r="684" spans="4:67" x14ac:dyDescent="0.25">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row>
    <row r="685" spans="4:67" x14ac:dyDescent="0.25">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row>
    <row r="686" spans="4:67" x14ac:dyDescent="0.25">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row>
    <row r="687" spans="4:67" x14ac:dyDescent="0.25">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row>
    <row r="688" spans="4:67" x14ac:dyDescent="0.25">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row>
    <row r="689" spans="4:67" x14ac:dyDescent="0.25">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row>
    <row r="690" spans="4:67" x14ac:dyDescent="0.25">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row>
    <row r="691" spans="4:67" x14ac:dyDescent="0.25">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row>
    <row r="692" spans="4:67" x14ac:dyDescent="0.25">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row>
    <row r="693" spans="4:67" x14ac:dyDescent="0.25">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row>
    <row r="694" spans="4:67" x14ac:dyDescent="0.25">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row>
    <row r="695" spans="4:67" x14ac:dyDescent="0.25">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row>
    <row r="696" spans="4:67" x14ac:dyDescent="0.25">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row>
    <row r="697" spans="4:67" x14ac:dyDescent="0.25">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row>
    <row r="698" spans="4:67" x14ac:dyDescent="0.25">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row>
    <row r="699" spans="4:67" x14ac:dyDescent="0.25">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row>
    <row r="700" spans="4:67" x14ac:dyDescent="0.25">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row>
    <row r="701" spans="4:67" x14ac:dyDescent="0.25">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row>
    <row r="702" spans="4:67" x14ac:dyDescent="0.25">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row>
    <row r="703" spans="4:67" x14ac:dyDescent="0.25">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row>
    <row r="704" spans="4:67" x14ac:dyDescent="0.25">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row>
    <row r="705" spans="4:67" x14ac:dyDescent="0.25">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row>
    <row r="706" spans="4:67" x14ac:dyDescent="0.25">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row>
    <row r="707" spans="4:67" x14ac:dyDescent="0.25">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row>
    <row r="708" spans="4:67" x14ac:dyDescent="0.25">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row>
    <row r="709" spans="4:67" x14ac:dyDescent="0.25">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row>
    <row r="710" spans="4:67" x14ac:dyDescent="0.25">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row>
    <row r="711" spans="4:67" x14ac:dyDescent="0.25">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row>
    <row r="712" spans="4:67" x14ac:dyDescent="0.25">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row>
    <row r="713" spans="4:67" x14ac:dyDescent="0.25">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row>
    <row r="714" spans="4:67" x14ac:dyDescent="0.25">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row>
    <row r="715" spans="4:67" x14ac:dyDescent="0.25">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row>
    <row r="716" spans="4:67" x14ac:dyDescent="0.25">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row>
    <row r="717" spans="4:67" x14ac:dyDescent="0.25">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row>
    <row r="718" spans="4:67" x14ac:dyDescent="0.25">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row>
    <row r="719" spans="4:67" x14ac:dyDescent="0.25">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row>
    <row r="720" spans="4:67" x14ac:dyDescent="0.25">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row>
    <row r="721" spans="4:67" x14ac:dyDescent="0.25">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row>
    <row r="722" spans="4:67" x14ac:dyDescent="0.25">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row>
    <row r="723" spans="4:67" x14ac:dyDescent="0.25">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row>
    <row r="724" spans="4:67" x14ac:dyDescent="0.25">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row>
    <row r="725" spans="4:67" x14ac:dyDescent="0.25">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row>
    <row r="726" spans="4:67" x14ac:dyDescent="0.25">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row>
    <row r="727" spans="4:67" x14ac:dyDescent="0.25">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row>
    <row r="728" spans="4:67" x14ac:dyDescent="0.25">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row>
    <row r="729" spans="4:67" x14ac:dyDescent="0.25">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row>
    <row r="730" spans="4:67" x14ac:dyDescent="0.25">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row>
    <row r="731" spans="4:67" x14ac:dyDescent="0.25">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row>
    <row r="732" spans="4:67" x14ac:dyDescent="0.25">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row>
    <row r="733" spans="4:67" x14ac:dyDescent="0.25">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row>
    <row r="734" spans="4:67" x14ac:dyDescent="0.25">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row>
    <row r="735" spans="4:67" x14ac:dyDescent="0.25">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row>
    <row r="736" spans="4:67" x14ac:dyDescent="0.25">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row>
    <row r="737" spans="4:67" x14ac:dyDescent="0.25">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row>
    <row r="738" spans="4:67" x14ac:dyDescent="0.25">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row>
    <row r="739" spans="4:67" x14ac:dyDescent="0.25">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row>
    <row r="740" spans="4:67" x14ac:dyDescent="0.25">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row>
    <row r="741" spans="4:67" x14ac:dyDescent="0.25">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row>
    <row r="742" spans="4:67" x14ac:dyDescent="0.25">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row>
    <row r="743" spans="4:67" x14ac:dyDescent="0.25">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row>
    <row r="744" spans="4:67" x14ac:dyDescent="0.25">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row>
    <row r="745" spans="4:67" x14ac:dyDescent="0.25">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row>
    <row r="746" spans="4:67" x14ac:dyDescent="0.25">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row>
    <row r="747" spans="4:67" x14ac:dyDescent="0.25">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row>
    <row r="748" spans="4:67" x14ac:dyDescent="0.25">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row>
    <row r="749" spans="4:67" x14ac:dyDescent="0.25">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row>
    <row r="750" spans="4:67" x14ac:dyDescent="0.25">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row>
    <row r="751" spans="4:67" x14ac:dyDescent="0.25">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row>
    <row r="752" spans="4:67" x14ac:dyDescent="0.25">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row>
    <row r="753" spans="4:67" x14ac:dyDescent="0.25">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row>
    <row r="754" spans="4:67" x14ac:dyDescent="0.25">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row>
    <row r="755" spans="4:67" x14ac:dyDescent="0.25">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row>
    <row r="756" spans="4:67" x14ac:dyDescent="0.25">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row>
    <row r="757" spans="4:67" x14ac:dyDescent="0.25">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row>
    <row r="758" spans="4:67" x14ac:dyDescent="0.25">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row>
    <row r="759" spans="4:67" x14ac:dyDescent="0.25">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row>
    <row r="760" spans="4:67" x14ac:dyDescent="0.25">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row>
    <row r="761" spans="4:67" x14ac:dyDescent="0.25">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row>
    <row r="762" spans="4:67" x14ac:dyDescent="0.25">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row>
    <row r="763" spans="4:67" x14ac:dyDescent="0.25">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row>
    <row r="764" spans="4:67" x14ac:dyDescent="0.25">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row>
    <row r="765" spans="4:67" x14ac:dyDescent="0.25">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row>
    <row r="766" spans="4:67" x14ac:dyDescent="0.25">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row>
    <row r="767" spans="4:67" x14ac:dyDescent="0.25">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row>
    <row r="768" spans="4:67" x14ac:dyDescent="0.25">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row>
    <row r="769" spans="4:67" x14ac:dyDescent="0.25">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row>
    <row r="770" spans="4:67" x14ac:dyDescent="0.25">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row>
    <row r="771" spans="4:67" x14ac:dyDescent="0.25">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row>
    <row r="772" spans="4:67" x14ac:dyDescent="0.25">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row>
    <row r="773" spans="4:67" x14ac:dyDescent="0.25">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row>
    <row r="774" spans="4:67" x14ac:dyDescent="0.25">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row>
    <row r="775" spans="4:67" x14ac:dyDescent="0.25">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row>
    <row r="776" spans="4:67" x14ac:dyDescent="0.25">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row>
    <row r="777" spans="4:67" x14ac:dyDescent="0.25">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row>
    <row r="778" spans="4:67" x14ac:dyDescent="0.25">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row>
    <row r="779" spans="4:67" x14ac:dyDescent="0.25">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row>
    <row r="780" spans="4:67" x14ac:dyDescent="0.25">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row>
    <row r="781" spans="4:67" x14ac:dyDescent="0.25">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row>
    <row r="782" spans="4:67" x14ac:dyDescent="0.25">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row>
    <row r="783" spans="4:67" x14ac:dyDescent="0.25">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row>
    <row r="784" spans="4:67" x14ac:dyDescent="0.25">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row>
    <row r="785" spans="4:67" x14ac:dyDescent="0.25">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row>
    <row r="786" spans="4:67" x14ac:dyDescent="0.25">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row>
    <row r="787" spans="4:67" x14ac:dyDescent="0.25">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row>
    <row r="788" spans="4:67" x14ac:dyDescent="0.25">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row>
    <row r="789" spans="4:67" x14ac:dyDescent="0.25">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row>
    <row r="790" spans="4:67" x14ac:dyDescent="0.25">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row>
    <row r="791" spans="4:67" x14ac:dyDescent="0.25">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row>
    <row r="792" spans="4:67" x14ac:dyDescent="0.25">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row>
    <row r="793" spans="4:67" x14ac:dyDescent="0.25">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row>
    <row r="794" spans="4:67" x14ac:dyDescent="0.25">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row>
    <row r="795" spans="4:67" x14ac:dyDescent="0.25">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row>
    <row r="796" spans="4:67" x14ac:dyDescent="0.25">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row>
    <row r="797" spans="4:67" x14ac:dyDescent="0.25">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row>
    <row r="798" spans="4:67" x14ac:dyDescent="0.25">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row>
    <row r="799" spans="4:67" x14ac:dyDescent="0.25">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row>
    <row r="800" spans="4:67" x14ac:dyDescent="0.25">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row>
    <row r="801" spans="4:67" x14ac:dyDescent="0.25">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row>
    <row r="802" spans="4:67" x14ac:dyDescent="0.25">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row>
    <row r="803" spans="4:67" x14ac:dyDescent="0.25">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row>
    <row r="804" spans="4:67" x14ac:dyDescent="0.25">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row>
    <row r="805" spans="4:67" x14ac:dyDescent="0.25">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row>
    <row r="806" spans="4:67" x14ac:dyDescent="0.25">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row>
    <row r="807" spans="4:67" x14ac:dyDescent="0.25">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row>
    <row r="808" spans="4:67" x14ac:dyDescent="0.25">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row>
    <row r="809" spans="4:67" x14ac:dyDescent="0.25">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row>
    <row r="810" spans="4:67" x14ac:dyDescent="0.25">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row>
    <row r="811" spans="4:67" x14ac:dyDescent="0.25">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row>
    <row r="812" spans="4:67" x14ac:dyDescent="0.25">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row>
    <row r="813" spans="4:67" x14ac:dyDescent="0.25">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row>
    <row r="814" spans="4:67" x14ac:dyDescent="0.25">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row>
    <row r="815" spans="4:67" x14ac:dyDescent="0.25">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row>
    <row r="816" spans="4:67" x14ac:dyDescent="0.25">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row>
    <row r="817" spans="4:67" x14ac:dyDescent="0.25">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row>
    <row r="818" spans="4:67" x14ac:dyDescent="0.25">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row>
    <row r="819" spans="4:67" x14ac:dyDescent="0.25">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row>
    <row r="820" spans="4:67" x14ac:dyDescent="0.25">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row>
    <row r="821" spans="4:67" x14ac:dyDescent="0.25">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row>
    <row r="822" spans="4:67" x14ac:dyDescent="0.25">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row>
    <row r="823" spans="4:67" x14ac:dyDescent="0.25">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row>
    <row r="824" spans="4:67" x14ac:dyDescent="0.25">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row>
    <row r="825" spans="4:67" x14ac:dyDescent="0.25">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row>
    <row r="826" spans="4:67" x14ac:dyDescent="0.25">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row>
    <row r="827" spans="4:67" x14ac:dyDescent="0.25">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row>
    <row r="828" spans="4:67" x14ac:dyDescent="0.25">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row>
    <row r="829" spans="4:67" x14ac:dyDescent="0.25">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row>
    <row r="830" spans="4:67" x14ac:dyDescent="0.25">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row>
    <row r="831" spans="4:67" x14ac:dyDescent="0.25">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row>
    <row r="832" spans="4:67" x14ac:dyDescent="0.25">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row>
    <row r="833" spans="4:67" x14ac:dyDescent="0.25">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row>
    <row r="834" spans="4:67" x14ac:dyDescent="0.25">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row>
    <row r="835" spans="4:67" x14ac:dyDescent="0.25">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row>
    <row r="836" spans="4:67" x14ac:dyDescent="0.25">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row>
    <row r="837" spans="4:67" x14ac:dyDescent="0.25">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row>
    <row r="838" spans="4:67" x14ac:dyDescent="0.25">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row>
    <row r="839" spans="4:67" x14ac:dyDescent="0.25">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row>
    <row r="840" spans="4:67" x14ac:dyDescent="0.25">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row>
    <row r="841" spans="4:67" x14ac:dyDescent="0.25">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row>
    <row r="842" spans="4:67" x14ac:dyDescent="0.25">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row>
    <row r="843" spans="4:67" x14ac:dyDescent="0.25">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row>
    <row r="844" spans="4:67" x14ac:dyDescent="0.25">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row>
    <row r="845" spans="4:67" x14ac:dyDescent="0.25">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row>
    <row r="846" spans="4:67" x14ac:dyDescent="0.25">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row>
    <row r="847" spans="4:67" x14ac:dyDescent="0.25">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row>
    <row r="848" spans="4:67" x14ac:dyDescent="0.25">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row>
    <row r="849" spans="4:67" x14ac:dyDescent="0.25">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row>
    <row r="850" spans="4:67" x14ac:dyDescent="0.25">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row>
    <row r="851" spans="4:67" x14ac:dyDescent="0.25">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row>
    <row r="852" spans="4:67" x14ac:dyDescent="0.25">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row>
    <row r="853" spans="4:67" x14ac:dyDescent="0.25">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row>
    <row r="854" spans="4:67" x14ac:dyDescent="0.25">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row>
    <row r="855" spans="4:67" x14ac:dyDescent="0.25">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row>
    <row r="856" spans="4:67" x14ac:dyDescent="0.25">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row>
    <row r="857" spans="4:67" x14ac:dyDescent="0.25">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row>
    <row r="858" spans="4:67" x14ac:dyDescent="0.25">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row>
    <row r="859" spans="4:67" x14ac:dyDescent="0.25">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row>
    <row r="860" spans="4:67" x14ac:dyDescent="0.25">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row>
    <row r="861" spans="4:67" x14ac:dyDescent="0.25">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row>
    <row r="862" spans="4:67" x14ac:dyDescent="0.25">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row>
    <row r="863" spans="4:67" x14ac:dyDescent="0.25">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row>
    <row r="864" spans="4:67" x14ac:dyDescent="0.25">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row>
    <row r="865" spans="4:67" x14ac:dyDescent="0.25">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row>
    <row r="866" spans="4:67" x14ac:dyDescent="0.25">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row>
    <row r="867" spans="4:67" x14ac:dyDescent="0.25">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row>
    <row r="868" spans="4:67" x14ac:dyDescent="0.25">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row>
    <row r="869" spans="4:67" x14ac:dyDescent="0.25">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row>
    <row r="870" spans="4:67" x14ac:dyDescent="0.25">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row>
    <row r="871" spans="4:67" x14ac:dyDescent="0.25">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row>
    <row r="872" spans="4:67" x14ac:dyDescent="0.25">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row>
    <row r="873" spans="4:67" x14ac:dyDescent="0.25">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row>
    <row r="874" spans="4:67" x14ac:dyDescent="0.25">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row>
    <row r="875" spans="4:67" x14ac:dyDescent="0.25">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row>
    <row r="876" spans="4:67" x14ac:dyDescent="0.25">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row>
    <row r="877" spans="4:67" x14ac:dyDescent="0.25">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row>
    <row r="878" spans="4:67" x14ac:dyDescent="0.25">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row>
    <row r="879" spans="4:67" x14ac:dyDescent="0.25">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row>
    <row r="880" spans="4:67" x14ac:dyDescent="0.25">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row>
    <row r="881" spans="4:67" x14ac:dyDescent="0.25">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row>
    <row r="882" spans="4:67" x14ac:dyDescent="0.25">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row>
    <row r="883" spans="4:67" x14ac:dyDescent="0.25">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row>
    <row r="884" spans="4:67" x14ac:dyDescent="0.25">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row>
    <row r="885" spans="4:67" x14ac:dyDescent="0.25">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row>
    <row r="886" spans="4:67" x14ac:dyDescent="0.25">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row>
    <row r="887" spans="4:67" x14ac:dyDescent="0.25">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row>
    <row r="888" spans="4:67" x14ac:dyDescent="0.25">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row>
    <row r="889" spans="4:67" x14ac:dyDescent="0.25">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row>
    <row r="890" spans="4:67" x14ac:dyDescent="0.25">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row>
    <row r="891" spans="4:67" x14ac:dyDescent="0.25">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row>
    <row r="892" spans="4:67" x14ac:dyDescent="0.25">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row>
    <row r="893" spans="4:67" x14ac:dyDescent="0.25">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row>
    <row r="894" spans="4:67" x14ac:dyDescent="0.25">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row>
    <row r="895" spans="4:67" x14ac:dyDescent="0.25">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row>
    <row r="896" spans="4:67" x14ac:dyDescent="0.25">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row>
    <row r="897" spans="4:67" x14ac:dyDescent="0.25">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row>
    <row r="898" spans="4:67" x14ac:dyDescent="0.25">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row>
    <row r="899" spans="4:67" x14ac:dyDescent="0.25">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row>
    <row r="900" spans="4:67" x14ac:dyDescent="0.25">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row>
    <row r="901" spans="4:67" x14ac:dyDescent="0.25">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row>
    <row r="902" spans="4:67" x14ac:dyDescent="0.25">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row>
    <row r="903" spans="4:67" x14ac:dyDescent="0.25">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row>
    <row r="904" spans="4:67" x14ac:dyDescent="0.25">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row>
    <row r="905" spans="4:67" x14ac:dyDescent="0.25">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row>
    <row r="906" spans="4:67" x14ac:dyDescent="0.25">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row>
    <row r="907" spans="4:67" x14ac:dyDescent="0.25">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row>
    <row r="908" spans="4:67" x14ac:dyDescent="0.25">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row>
    <row r="909" spans="4:67" x14ac:dyDescent="0.25">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row>
    <row r="910" spans="4:67" x14ac:dyDescent="0.25">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row>
    <row r="911" spans="4:67" x14ac:dyDescent="0.25">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row>
    <row r="912" spans="4:67" x14ac:dyDescent="0.25">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row>
    <row r="913" spans="4:67" x14ac:dyDescent="0.25">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row>
    <row r="914" spans="4:67" x14ac:dyDescent="0.25">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row>
    <row r="915" spans="4:67" x14ac:dyDescent="0.25">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row>
  </sheetData>
  <sheetProtection algorithmName="SHA-512" hashValue="FuspFLUEhYsX5svCMEfnpn+bsFOFqZwKDsU5/DhUhZMWHFIi2qzEZBkBH4zES+fVCuTtKoKSouvPC3wLcw9MnQ==" saltValue="8H47TXtmI5y+dMWjPntQSA==" spinCount="100000" sheet="1" objects="1" scenarios="1"/>
  <mergeCells count="8">
    <mergeCell ref="B10:C10"/>
    <mergeCell ref="B12:C12"/>
    <mergeCell ref="B2:C2"/>
    <mergeCell ref="B3:C3"/>
    <mergeCell ref="B4:C4"/>
    <mergeCell ref="B6:C6"/>
    <mergeCell ref="B7:C7"/>
    <mergeCell ref="B9:C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DA3A5-D034-48D8-8A46-5DC8E9456EAB}">
  <sheetPr>
    <tabColor rgb="FFE5EBF7"/>
  </sheetPr>
  <dimension ref="C1:F58"/>
  <sheetViews>
    <sheetView workbookViewId="0"/>
  </sheetViews>
  <sheetFormatPr defaultRowHeight="15" x14ac:dyDescent="0.25"/>
  <cols>
    <col min="3" max="3" width="12" bestFit="1" customWidth="1"/>
    <col min="4" max="4" width="5" bestFit="1" customWidth="1"/>
    <col min="5" max="5" width="88.7109375" bestFit="1" customWidth="1"/>
    <col min="6" max="6" width="9.5703125" bestFit="1" customWidth="1"/>
  </cols>
  <sheetData>
    <row r="1" spans="3:6" x14ac:dyDescent="0.25">
      <c r="C1" s="89"/>
      <c r="D1" s="89"/>
      <c r="E1" s="90"/>
      <c r="F1" s="90"/>
    </row>
    <row r="2" spans="3:6" ht="15.75" thickBot="1" x14ac:dyDescent="0.3">
      <c r="C2" s="89"/>
      <c r="D2" s="89"/>
      <c r="E2" s="99"/>
      <c r="F2" s="99"/>
    </row>
    <row r="3" spans="3:6" ht="18.75" x14ac:dyDescent="0.25">
      <c r="C3" s="90"/>
      <c r="D3" s="115"/>
      <c r="E3" s="117" t="s">
        <v>239</v>
      </c>
      <c r="F3" s="118"/>
    </row>
    <row r="4" spans="3:6" ht="19.5" thickBot="1" x14ac:dyDescent="0.3">
      <c r="C4" s="99"/>
      <c r="D4" s="116"/>
      <c r="E4" s="119" t="s">
        <v>240</v>
      </c>
      <c r="F4" s="120"/>
    </row>
    <row r="5" spans="3:6" ht="15.75" thickBot="1" x14ac:dyDescent="0.3">
      <c r="C5" s="89"/>
      <c r="D5" s="89"/>
      <c r="E5" s="90"/>
      <c r="F5" s="89"/>
    </row>
    <row r="6" spans="3:6" ht="16.5" thickBot="1" x14ac:dyDescent="0.3">
      <c r="C6" s="89"/>
      <c r="D6" s="89"/>
      <c r="E6" s="102" t="s">
        <v>29</v>
      </c>
      <c r="F6" s="103">
        <v>2022</v>
      </c>
    </row>
    <row r="7" spans="3:6" x14ac:dyDescent="0.25">
      <c r="C7" s="89"/>
      <c r="D7" s="89"/>
      <c r="E7" s="89"/>
      <c r="F7" s="89"/>
    </row>
    <row r="8" spans="3:6" ht="38.25" thickBot="1" x14ac:dyDescent="0.3">
      <c r="C8" s="89"/>
      <c r="D8" s="88"/>
      <c r="E8" s="111" t="s">
        <v>33</v>
      </c>
      <c r="F8" s="112"/>
    </row>
    <row r="9" spans="3:6" ht="34.5" x14ac:dyDescent="0.25">
      <c r="C9" s="108" t="s">
        <v>34</v>
      </c>
      <c r="D9" s="104" t="s">
        <v>35</v>
      </c>
      <c r="E9" s="121" t="s">
        <v>241</v>
      </c>
      <c r="F9" s="122"/>
    </row>
    <row r="10" spans="3:6" ht="32.25" thickBot="1" x14ac:dyDescent="0.3">
      <c r="C10" s="107"/>
      <c r="D10" s="107"/>
      <c r="E10" s="123" t="s">
        <v>242</v>
      </c>
      <c r="F10" s="124"/>
    </row>
    <row r="11" spans="3:6" ht="15.75" thickBot="1" x14ac:dyDescent="0.3">
      <c r="C11" s="92" t="s">
        <v>205</v>
      </c>
      <c r="D11" s="92">
        <v>2022</v>
      </c>
      <c r="E11" s="94" t="s">
        <v>243</v>
      </c>
      <c r="F11" s="95">
        <v>39660</v>
      </c>
    </row>
    <row r="12" spans="3:6" ht="15.75" thickBot="1" x14ac:dyDescent="0.3">
      <c r="C12" s="92" t="s">
        <v>209</v>
      </c>
      <c r="D12" s="92">
        <v>2022</v>
      </c>
      <c r="E12" s="94" t="s">
        <v>243</v>
      </c>
      <c r="F12" s="95">
        <v>65125.78</v>
      </c>
    </row>
    <row r="13" spans="3:6" ht="15.75" thickBot="1" x14ac:dyDescent="0.3">
      <c r="C13" s="92" t="s">
        <v>212</v>
      </c>
      <c r="D13" s="92">
        <v>2022</v>
      </c>
      <c r="E13" s="94" t="s">
        <v>243</v>
      </c>
      <c r="F13" s="95">
        <v>28314.16</v>
      </c>
    </row>
    <row r="14" spans="3:6" ht="15.75" thickBot="1" x14ac:dyDescent="0.3">
      <c r="C14" s="92" t="s">
        <v>214</v>
      </c>
      <c r="D14" s="92">
        <v>2022</v>
      </c>
      <c r="E14" s="94" t="s">
        <v>243</v>
      </c>
      <c r="F14" s="95">
        <v>15153.35</v>
      </c>
    </row>
    <row r="15" spans="3:6" ht="15.75" thickBot="1" x14ac:dyDescent="0.3">
      <c r="C15" s="92" t="s">
        <v>215</v>
      </c>
      <c r="D15" s="92">
        <v>2022</v>
      </c>
      <c r="E15" s="94" t="s">
        <v>243</v>
      </c>
      <c r="F15" s="95">
        <v>51886.65</v>
      </c>
    </row>
    <row r="16" spans="3:6" ht="15.75" thickBot="1" x14ac:dyDescent="0.3">
      <c r="C16" s="92" t="s">
        <v>213</v>
      </c>
      <c r="D16" s="92">
        <v>2022</v>
      </c>
      <c r="E16" s="94" t="s">
        <v>243</v>
      </c>
      <c r="F16" s="95">
        <v>19064.93</v>
      </c>
    </row>
    <row r="17" spans="3:6" ht="15.75" thickBot="1" x14ac:dyDescent="0.3">
      <c r="C17" s="92" t="s">
        <v>216</v>
      </c>
      <c r="D17" s="92">
        <v>2022</v>
      </c>
      <c r="E17" s="94" t="s">
        <v>243</v>
      </c>
      <c r="F17" s="95">
        <v>22212</v>
      </c>
    </row>
    <row r="18" spans="3:6" ht="15.75" thickBot="1" x14ac:dyDescent="0.3">
      <c r="C18" s="92" t="s">
        <v>217</v>
      </c>
      <c r="D18" s="92">
        <v>2022</v>
      </c>
      <c r="E18" s="94" t="s">
        <v>243</v>
      </c>
      <c r="F18" s="95">
        <v>5158.22</v>
      </c>
    </row>
    <row r="19" spans="3:6" ht="15.75" thickBot="1" x14ac:dyDescent="0.3">
      <c r="C19" s="92" t="s">
        <v>218</v>
      </c>
      <c r="D19" s="92">
        <v>2022</v>
      </c>
      <c r="E19" s="94" t="s">
        <v>243</v>
      </c>
      <c r="F19" s="95">
        <v>20650</v>
      </c>
    </row>
    <row r="20" spans="3:6" ht="15.75" thickBot="1" x14ac:dyDescent="0.3">
      <c r="C20" s="92" t="s">
        <v>219</v>
      </c>
      <c r="D20" s="92">
        <v>2022</v>
      </c>
      <c r="E20" s="94" t="s">
        <v>243</v>
      </c>
      <c r="F20" s="95">
        <v>378027.26</v>
      </c>
    </row>
    <row r="21" spans="3:6" ht="15.75" thickBot="1" x14ac:dyDescent="0.3">
      <c r="C21" s="92" t="s">
        <v>220</v>
      </c>
      <c r="D21" s="92">
        <v>2022</v>
      </c>
      <c r="E21" s="94" t="s">
        <v>243</v>
      </c>
      <c r="F21" s="95">
        <v>491553</v>
      </c>
    </row>
    <row r="22" spans="3:6" ht="15.75" thickBot="1" x14ac:dyDescent="0.3">
      <c r="C22" s="92" t="s">
        <v>28</v>
      </c>
      <c r="D22" s="92">
        <v>2022</v>
      </c>
      <c r="E22" s="94" t="s">
        <v>243</v>
      </c>
      <c r="F22" s="95">
        <v>47923.199999999997</v>
      </c>
    </row>
    <row r="23" spans="3:6" ht="15.75" thickBot="1" x14ac:dyDescent="0.3">
      <c r="C23" s="92" t="s">
        <v>222</v>
      </c>
      <c r="D23" s="92">
        <v>2022</v>
      </c>
      <c r="E23" s="94" t="s">
        <v>243</v>
      </c>
      <c r="F23" s="95">
        <v>1726.09</v>
      </c>
    </row>
    <row r="24" spans="3:6" ht="15.75" thickBot="1" x14ac:dyDescent="0.3">
      <c r="C24" s="92" t="s">
        <v>223</v>
      </c>
      <c r="D24" s="92">
        <v>2022</v>
      </c>
      <c r="E24" s="94" t="s">
        <v>243</v>
      </c>
      <c r="F24" s="95">
        <v>30680</v>
      </c>
    </row>
    <row r="25" spans="3:6" ht="15.75" thickBot="1" x14ac:dyDescent="0.3">
      <c r="C25" s="92" t="s">
        <v>224</v>
      </c>
      <c r="D25" s="92">
        <v>2022</v>
      </c>
      <c r="E25" s="94" t="s">
        <v>243</v>
      </c>
      <c r="F25" s="95">
        <v>442258.9</v>
      </c>
    </row>
    <row r="26" spans="3:6" ht="15.75" thickBot="1" x14ac:dyDescent="0.3">
      <c r="C26" s="92" t="s">
        <v>225</v>
      </c>
      <c r="D26" s="92">
        <v>2022</v>
      </c>
      <c r="E26" s="94" t="s">
        <v>243</v>
      </c>
      <c r="F26" s="95">
        <v>8330</v>
      </c>
    </row>
    <row r="27" spans="3:6" ht="15.75" thickBot="1" x14ac:dyDescent="0.3">
      <c r="C27" s="92" t="s">
        <v>227</v>
      </c>
      <c r="D27" s="92">
        <v>2022</v>
      </c>
      <c r="E27" s="94" t="s">
        <v>243</v>
      </c>
      <c r="F27" s="95">
        <v>13348.71</v>
      </c>
    </row>
    <row r="28" spans="3:6" ht="15.75" thickBot="1" x14ac:dyDescent="0.3">
      <c r="C28" s="92" t="s">
        <v>230</v>
      </c>
      <c r="D28" s="92">
        <v>2022</v>
      </c>
      <c r="E28" s="94" t="s">
        <v>243</v>
      </c>
      <c r="F28" s="95">
        <v>56419</v>
      </c>
    </row>
    <row r="29" spans="3:6" ht="15.75" thickBot="1" x14ac:dyDescent="0.3">
      <c r="C29" s="92" t="s">
        <v>231</v>
      </c>
      <c r="D29" s="92">
        <v>2022</v>
      </c>
      <c r="E29" s="94" t="s">
        <v>243</v>
      </c>
      <c r="F29" s="95">
        <v>24936</v>
      </c>
    </row>
    <row r="30" spans="3:6" ht="15.75" thickBot="1" x14ac:dyDescent="0.3">
      <c r="C30" s="125" t="s">
        <v>233</v>
      </c>
      <c r="D30" s="125">
        <v>2022</v>
      </c>
      <c r="E30" s="126" t="s">
        <v>243</v>
      </c>
    </row>
    <row r="31" spans="3:6" ht="15.75" thickBot="1" x14ac:dyDescent="0.3">
      <c r="C31" s="92" t="s">
        <v>234</v>
      </c>
      <c r="D31" s="92">
        <v>2022</v>
      </c>
      <c r="E31" s="94" t="s">
        <v>243</v>
      </c>
      <c r="F31" s="95">
        <v>85477.93</v>
      </c>
    </row>
    <row r="32" spans="3:6" ht="15.75" thickBot="1" x14ac:dyDescent="0.3">
      <c r="C32" s="92" t="s">
        <v>235</v>
      </c>
      <c r="D32" s="92">
        <v>2022</v>
      </c>
      <c r="E32" s="94" t="s">
        <v>243</v>
      </c>
      <c r="F32" s="95">
        <v>21751.56</v>
      </c>
    </row>
    <row r="33" spans="3:6" ht="15.75" thickBot="1" x14ac:dyDescent="0.3">
      <c r="C33" s="92" t="s">
        <v>236</v>
      </c>
      <c r="D33" s="92">
        <v>2022</v>
      </c>
      <c r="E33" s="94" t="s">
        <v>243</v>
      </c>
      <c r="F33" s="105"/>
    </row>
    <row r="34" spans="3:6" ht="15.75" thickBot="1" x14ac:dyDescent="0.3">
      <c r="C34" s="92" t="s">
        <v>237</v>
      </c>
      <c r="D34" s="92">
        <v>2022</v>
      </c>
      <c r="E34" s="94" t="s">
        <v>243</v>
      </c>
      <c r="F34" s="105">
        <v>209553</v>
      </c>
    </row>
    <row r="35" spans="3:6" ht="15.75" thickBot="1" x14ac:dyDescent="0.3">
      <c r="C35" s="92" t="s">
        <v>238</v>
      </c>
      <c r="D35" s="92">
        <v>2022</v>
      </c>
      <c r="E35" s="94" t="s">
        <v>243</v>
      </c>
      <c r="F35" s="95">
        <v>30651</v>
      </c>
    </row>
    <row r="36" spans="3:6" ht="15.75" thickBot="1" x14ac:dyDescent="0.3">
      <c r="C36" s="92"/>
      <c r="D36" s="92"/>
      <c r="E36" s="106"/>
      <c r="F36" s="105"/>
    </row>
    <row r="37" spans="3:6" ht="16.5" thickBot="1" x14ac:dyDescent="0.3">
      <c r="C37" s="89"/>
      <c r="D37" s="89"/>
      <c r="E37" s="109" t="s">
        <v>38</v>
      </c>
      <c r="F37" s="110"/>
    </row>
    <row r="38" spans="3:6" ht="15.75" thickBot="1" x14ac:dyDescent="0.3">
      <c r="C38" s="92"/>
      <c r="D38" s="92"/>
      <c r="E38" s="94"/>
      <c r="F38" s="95"/>
    </row>
    <row r="39" spans="3:6" x14ac:dyDescent="0.25">
      <c r="C39" s="89"/>
      <c r="D39" s="89"/>
      <c r="E39" s="89"/>
      <c r="F39" s="89"/>
    </row>
    <row r="40" spans="3:6" x14ac:dyDescent="0.25">
      <c r="C40" s="89"/>
      <c r="D40" s="89"/>
      <c r="E40" s="89"/>
      <c r="F40" s="89"/>
    </row>
    <row r="41" spans="3:6" ht="19.5" thickBot="1" x14ac:dyDescent="0.3">
      <c r="C41" s="89"/>
      <c r="D41" s="88"/>
      <c r="E41" s="111" t="s">
        <v>48</v>
      </c>
      <c r="F41" s="112"/>
    </row>
    <row r="42" spans="3:6" ht="48" thickBot="1" x14ac:dyDescent="0.3">
      <c r="C42" s="107" t="s">
        <v>34</v>
      </c>
      <c r="D42" s="107" t="s">
        <v>35</v>
      </c>
      <c r="E42" s="113" t="s">
        <v>244</v>
      </c>
      <c r="F42" s="114"/>
    </row>
    <row r="43" spans="3:6" ht="30.75" thickBot="1" x14ac:dyDescent="0.3">
      <c r="C43" s="92" t="s">
        <v>221</v>
      </c>
      <c r="D43" s="92">
        <v>2022</v>
      </c>
      <c r="E43" s="94" t="s">
        <v>245</v>
      </c>
      <c r="F43" s="95">
        <v>14421.47</v>
      </c>
    </row>
    <row r="44" spans="3:6" ht="30.75" thickBot="1" x14ac:dyDescent="0.3">
      <c r="C44" s="92" t="s">
        <v>221</v>
      </c>
      <c r="D44" s="92">
        <v>2022</v>
      </c>
      <c r="E44" s="94" t="s">
        <v>246</v>
      </c>
      <c r="F44" s="95">
        <v>0</v>
      </c>
    </row>
    <row r="45" spans="3:6" ht="15.75" thickBot="1" x14ac:dyDescent="0.3">
      <c r="C45" s="92" t="s">
        <v>221</v>
      </c>
      <c r="D45" s="92">
        <v>2022</v>
      </c>
      <c r="E45" s="94" t="s">
        <v>247</v>
      </c>
      <c r="F45" s="95">
        <v>57487.46</v>
      </c>
    </row>
    <row r="46" spans="3:6" ht="15.75" thickBot="1" x14ac:dyDescent="0.3">
      <c r="C46" s="92" t="s">
        <v>221</v>
      </c>
      <c r="D46" s="92">
        <v>2022</v>
      </c>
      <c r="E46" s="94" t="s">
        <v>248</v>
      </c>
      <c r="F46" s="95">
        <v>3335.73</v>
      </c>
    </row>
    <row r="47" spans="3:6" ht="30.75" thickBot="1" x14ac:dyDescent="0.3">
      <c r="C47" s="92" t="s">
        <v>228</v>
      </c>
      <c r="D47" s="92">
        <v>2022</v>
      </c>
      <c r="E47" s="94" t="s">
        <v>245</v>
      </c>
      <c r="F47" s="95">
        <v>2223.12</v>
      </c>
    </row>
    <row r="48" spans="3:6" ht="30.75" thickBot="1" x14ac:dyDescent="0.3">
      <c r="C48" s="92" t="s">
        <v>228</v>
      </c>
      <c r="D48" s="92">
        <v>2022</v>
      </c>
      <c r="E48" s="94" t="s">
        <v>246</v>
      </c>
      <c r="F48" s="95">
        <v>0</v>
      </c>
    </row>
    <row r="49" spans="3:6" ht="15.75" thickBot="1" x14ac:dyDescent="0.3">
      <c r="C49" s="92" t="s">
        <v>228</v>
      </c>
      <c r="D49" s="92">
        <v>2022</v>
      </c>
      <c r="E49" s="94" t="s">
        <v>247</v>
      </c>
      <c r="F49" s="95">
        <v>1233</v>
      </c>
    </row>
    <row r="50" spans="3:6" ht="15.75" thickBot="1" x14ac:dyDescent="0.3">
      <c r="C50" s="92" t="s">
        <v>228</v>
      </c>
      <c r="D50" s="92">
        <v>2022</v>
      </c>
      <c r="E50" s="94" t="s">
        <v>248</v>
      </c>
      <c r="F50" s="95">
        <v>151.01</v>
      </c>
    </row>
    <row r="51" spans="3:6" ht="30.75" thickBot="1" x14ac:dyDescent="0.3">
      <c r="C51" s="92" t="s">
        <v>229</v>
      </c>
      <c r="D51" s="92">
        <v>2022</v>
      </c>
      <c r="E51" s="94" t="s">
        <v>245</v>
      </c>
      <c r="F51" s="95">
        <v>3024.82</v>
      </c>
    </row>
    <row r="52" spans="3:6" ht="30.75" thickBot="1" x14ac:dyDescent="0.3">
      <c r="C52" s="92" t="s">
        <v>229</v>
      </c>
      <c r="D52" s="92">
        <v>2022</v>
      </c>
      <c r="E52" s="94" t="s">
        <v>246</v>
      </c>
      <c r="F52" s="95"/>
    </row>
    <row r="53" spans="3:6" ht="15.75" thickBot="1" x14ac:dyDescent="0.3">
      <c r="C53" s="92" t="s">
        <v>229</v>
      </c>
      <c r="D53" s="92">
        <v>2022</v>
      </c>
      <c r="E53" s="94" t="s">
        <v>247</v>
      </c>
      <c r="F53" s="95">
        <v>9096.14</v>
      </c>
    </row>
    <row r="54" spans="3:6" ht="15.75" thickBot="1" x14ac:dyDescent="0.3">
      <c r="C54" s="92" t="s">
        <v>229</v>
      </c>
      <c r="D54" s="92">
        <v>2022</v>
      </c>
      <c r="E54" s="94" t="s">
        <v>248</v>
      </c>
      <c r="F54" s="95"/>
    </row>
    <row r="55" spans="3:6" ht="30.75" thickBot="1" x14ac:dyDescent="0.3">
      <c r="C55" s="92" t="s">
        <v>232</v>
      </c>
      <c r="D55" s="92">
        <v>2022</v>
      </c>
      <c r="E55" s="94" t="s">
        <v>245</v>
      </c>
      <c r="F55" s="95">
        <v>325717.65999999997</v>
      </c>
    </row>
    <row r="56" spans="3:6" ht="30.75" thickBot="1" x14ac:dyDescent="0.3">
      <c r="C56" s="92" t="s">
        <v>232</v>
      </c>
      <c r="D56" s="92">
        <v>2022</v>
      </c>
      <c r="E56" s="94" t="s">
        <v>246</v>
      </c>
      <c r="F56" s="95">
        <v>0</v>
      </c>
    </row>
    <row r="57" spans="3:6" ht="15.75" thickBot="1" x14ac:dyDescent="0.3">
      <c r="C57" s="92" t="s">
        <v>232</v>
      </c>
      <c r="D57" s="92">
        <v>2022</v>
      </c>
      <c r="E57" s="94" t="s">
        <v>247</v>
      </c>
      <c r="F57" s="95"/>
    </row>
    <row r="58" spans="3:6" ht="15.75" thickBot="1" x14ac:dyDescent="0.3">
      <c r="C58" s="92" t="s">
        <v>232</v>
      </c>
      <c r="D58" s="92">
        <v>2022</v>
      </c>
      <c r="E58" s="94" t="s">
        <v>248</v>
      </c>
      <c r="F58" s="9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0BA0-FC3C-4579-BB13-37D9C715541E}">
  <sheetPr>
    <tabColor rgb="FFDAEFC3"/>
  </sheetPr>
  <dimension ref="A1:CU195"/>
  <sheetViews>
    <sheetView workbookViewId="0"/>
  </sheetViews>
  <sheetFormatPr defaultColWidth="75.42578125" defaultRowHeight="15" x14ac:dyDescent="0.25"/>
  <cols>
    <col min="1" max="1" width="37.140625" customWidth="1"/>
    <col min="2" max="2" width="12" bestFit="1" customWidth="1"/>
    <col min="3" max="3" width="5.28515625" bestFit="1" customWidth="1"/>
    <col min="4" max="4" width="74.7109375" bestFit="1" customWidth="1"/>
    <col min="5" max="5" width="9.5703125" bestFit="1" customWidth="1"/>
    <col min="6" max="6" width="21.7109375" customWidth="1"/>
  </cols>
  <sheetData>
    <row r="1" spans="1:99" x14ac:dyDescent="0.25">
      <c r="A1" s="89"/>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row>
    <row r="2" spans="1:99" ht="15.75" thickBot="1" x14ac:dyDescent="0.3">
      <c r="A2" s="89"/>
      <c r="B2" s="89"/>
      <c r="C2" s="90"/>
      <c r="D2" s="90"/>
      <c r="E2" s="90"/>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row>
    <row r="3" spans="1:99" ht="18.75" x14ac:dyDescent="0.25">
      <c r="A3" s="241"/>
      <c r="B3" s="241"/>
      <c r="C3" s="249"/>
      <c r="D3" s="251" t="s">
        <v>239</v>
      </c>
      <c r="E3" s="252"/>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row>
    <row r="4" spans="1:99" ht="19.5" thickBot="1" x14ac:dyDescent="0.3">
      <c r="A4" s="242"/>
      <c r="B4" s="242"/>
      <c r="C4" s="250"/>
      <c r="D4" s="253" t="s">
        <v>240</v>
      </c>
      <c r="E4" s="254"/>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42"/>
      <c r="AK4" s="242"/>
      <c r="AL4" s="242"/>
      <c r="AM4" s="242"/>
      <c r="AN4" s="242"/>
      <c r="AO4" s="242"/>
      <c r="AP4" s="242"/>
      <c r="AQ4" s="242"/>
      <c r="AR4" s="242"/>
      <c r="AS4" s="242"/>
      <c r="AT4" s="242"/>
      <c r="AU4" s="242"/>
      <c r="AV4" s="242"/>
      <c r="AW4" s="242"/>
      <c r="AX4" s="242"/>
      <c r="AY4" s="242"/>
      <c r="AZ4" s="242"/>
      <c r="BA4" s="242"/>
      <c r="BB4" s="242"/>
      <c r="BC4" s="242"/>
      <c r="BD4" s="242"/>
      <c r="BE4" s="242"/>
      <c r="BF4" s="242"/>
      <c r="BG4" s="242"/>
      <c r="BH4" s="242"/>
      <c r="BI4" s="242"/>
      <c r="BJ4" s="242"/>
      <c r="BK4" s="242"/>
      <c r="BL4" s="242"/>
      <c r="BM4" s="242"/>
      <c r="BN4" s="242"/>
      <c r="BO4" s="242"/>
      <c r="BP4" s="242"/>
      <c r="BQ4" s="242"/>
      <c r="BR4" s="242"/>
      <c r="BS4" s="242"/>
      <c r="BT4" s="242"/>
      <c r="BU4" s="242"/>
      <c r="BV4" s="242"/>
      <c r="BW4" s="242"/>
      <c r="BX4" s="242"/>
      <c r="BY4" s="242"/>
      <c r="BZ4" s="242"/>
      <c r="CA4" s="242"/>
      <c r="CB4" s="242"/>
      <c r="CC4" s="242"/>
      <c r="CD4" s="242"/>
      <c r="CE4" s="242"/>
      <c r="CF4" s="242"/>
      <c r="CG4" s="242"/>
      <c r="CH4" s="242"/>
      <c r="CI4" s="242"/>
      <c r="CJ4" s="242"/>
      <c r="CK4" s="242"/>
      <c r="CL4" s="242"/>
      <c r="CM4" s="242"/>
      <c r="CN4" s="242"/>
      <c r="CO4" s="242"/>
      <c r="CP4" s="242"/>
      <c r="CQ4" s="242"/>
      <c r="CR4" s="242"/>
      <c r="CS4" s="242"/>
      <c r="CT4" s="242"/>
      <c r="CU4" s="242"/>
    </row>
    <row r="5" spans="1:99" x14ac:dyDescent="0.25">
      <c r="A5" s="89"/>
      <c r="B5" s="91"/>
      <c r="C5" s="90"/>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c r="CO5" s="89"/>
      <c r="CP5" s="89"/>
      <c r="CQ5" s="89"/>
      <c r="CR5" s="89"/>
      <c r="CS5" s="89"/>
      <c r="CT5" s="89"/>
      <c r="CU5" s="89"/>
    </row>
    <row r="6" spans="1:99" ht="17.25" x14ac:dyDescent="0.25">
      <c r="A6" s="241"/>
      <c r="B6" s="243" t="s">
        <v>34</v>
      </c>
      <c r="C6" s="243" t="s">
        <v>35</v>
      </c>
      <c r="D6" s="245" t="s">
        <v>249</v>
      </c>
      <c r="E6" s="246"/>
      <c r="F6" s="241"/>
      <c r="G6" s="24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row>
    <row r="7" spans="1:99" ht="16.5" thickBot="1" x14ac:dyDescent="0.3">
      <c r="A7" s="242"/>
      <c r="B7" s="244"/>
      <c r="C7" s="244"/>
      <c r="D7" s="247" t="s">
        <v>250</v>
      </c>
      <c r="E7" s="248"/>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row>
    <row r="8" spans="1:99" ht="30.75" thickBot="1" x14ac:dyDescent="0.3">
      <c r="A8" s="89"/>
      <c r="B8" s="92" t="s">
        <v>205</v>
      </c>
      <c r="C8" s="93">
        <v>2022</v>
      </c>
      <c r="D8" s="94" t="s">
        <v>251</v>
      </c>
      <c r="E8" s="95">
        <v>0</v>
      </c>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row>
    <row r="9" spans="1:99" ht="30.75" thickBot="1" x14ac:dyDescent="0.3">
      <c r="A9" s="89"/>
      <c r="B9" s="92" t="s">
        <v>205</v>
      </c>
      <c r="C9" s="93">
        <v>2022</v>
      </c>
      <c r="D9" s="94" t="s">
        <v>252</v>
      </c>
      <c r="E9" s="95">
        <v>30135</v>
      </c>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row>
    <row r="10" spans="1:99" ht="30.75" thickBot="1" x14ac:dyDescent="0.3">
      <c r="A10" s="89"/>
      <c r="B10" s="92" t="s">
        <v>209</v>
      </c>
      <c r="C10" s="93">
        <v>2022</v>
      </c>
      <c r="D10" s="94" t="s">
        <v>251</v>
      </c>
      <c r="E10" s="95">
        <v>0</v>
      </c>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row>
    <row r="11" spans="1:99" ht="30.75" thickBot="1" x14ac:dyDescent="0.3">
      <c r="A11" s="89"/>
      <c r="B11" s="92" t="s">
        <v>209</v>
      </c>
      <c r="C11" s="92">
        <v>2022</v>
      </c>
      <c r="D11" s="94" t="s">
        <v>252</v>
      </c>
      <c r="E11" s="95">
        <v>50933.58</v>
      </c>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row>
    <row r="12" spans="1:99" ht="30.75" thickBot="1" x14ac:dyDescent="0.3">
      <c r="A12" s="89"/>
      <c r="B12" s="92" t="s">
        <v>212</v>
      </c>
      <c r="C12" s="93">
        <v>2022</v>
      </c>
      <c r="D12" s="94" t="s">
        <v>251</v>
      </c>
      <c r="E12" s="95">
        <v>10819.85</v>
      </c>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row>
    <row r="13" spans="1:99" ht="30.75" thickBot="1" x14ac:dyDescent="0.3">
      <c r="A13" s="89"/>
      <c r="B13" s="92" t="s">
        <v>212</v>
      </c>
      <c r="C13" s="92">
        <v>2022</v>
      </c>
      <c r="D13" s="94" t="s">
        <v>252</v>
      </c>
      <c r="E13" s="95">
        <v>0</v>
      </c>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row>
    <row r="14" spans="1:99" ht="30.75" thickBot="1" x14ac:dyDescent="0.3">
      <c r="A14" s="89"/>
      <c r="B14" s="92" t="s">
        <v>213</v>
      </c>
      <c r="C14" s="93">
        <v>2022</v>
      </c>
      <c r="D14" s="94" t="s">
        <v>251</v>
      </c>
      <c r="E14" s="95">
        <v>16514.75</v>
      </c>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c r="BJ14" s="89"/>
      <c r="BK14" s="89"/>
      <c r="BL14" s="89"/>
      <c r="BM14" s="89"/>
      <c r="BN14" s="89"/>
      <c r="BO14" s="89"/>
      <c r="BP14" s="89"/>
      <c r="BQ14" s="89"/>
      <c r="BR14" s="89"/>
      <c r="BS14" s="89"/>
      <c r="BT14" s="89"/>
      <c r="BU14" s="89"/>
      <c r="BV14" s="89"/>
      <c r="BW14" s="89"/>
      <c r="BX14" s="89"/>
      <c r="BY14" s="89"/>
      <c r="BZ14" s="89"/>
      <c r="CA14" s="89"/>
      <c r="CB14" s="89"/>
      <c r="CC14" s="89"/>
      <c r="CD14" s="89"/>
      <c r="CE14" s="89"/>
      <c r="CF14" s="89"/>
      <c r="CG14" s="89"/>
      <c r="CH14" s="89"/>
      <c r="CI14" s="89"/>
      <c r="CJ14" s="89"/>
      <c r="CK14" s="89"/>
      <c r="CL14" s="89"/>
      <c r="CM14" s="89"/>
      <c r="CN14" s="89"/>
      <c r="CO14" s="89"/>
      <c r="CP14" s="89"/>
      <c r="CQ14" s="89"/>
      <c r="CR14" s="89"/>
      <c r="CS14" s="89"/>
      <c r="CT14" s="89"/>
      <c r="CU14" s="89"/>
    </row>
    <row r="15" spans="1:99" ht="30.75" thickBot="1" x14ac:dyDescent="0.3">
      <c r="A15" s="89"/>
      <c r="B15" s="92" t="s">
        <v>213</v>
      </c>
      <c r="C15" s="92">
        <v>2022</v>
      </c>
      <c r="D15" s="94" t="s">
        <v>252</v>
      </c>
      <c r="E15" s="95">
        <v>0</v>
      </c>
      <c r="F15" s="8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c r="BJ15" s="89"/>
      <c r="BK15" s="89"/>
      <c r="BL15" s="89"/>
      <c r="BM15" s="89"/>
      <c r="BN15" s="89"/>
      <c r="BO15" s="89"/>
      <c r="BP15" s="89"/>
      <c r="BQ15" s="89"/>
      <c r="BR15" s="89"/>
      <c r="BS15" s="89"/>
      <c r="BT15" s="89"/>
      <c r="BU15" s="89"/>
      <c r="BV15" s="89"/>
      <c r="BW15" s="89"/>
      <c r="BX15" s="89"/>
      <c r="BY15" s="89"/>
      <c r="BZ15" s="89"/>
      <c r="CA15" s="89"/>
      <c r="CB15" s="89"/>
      <c r="CC15" s="89"/>
      <c r="CD15" s="89"/>
      <c r="CE15" s="89"/>
      <c r="CF15" s="89"/>
      <c r="CG15" s="89"/>
      <c r="CH15" s="89"/>
      <c r="CI15" s="89"/>
      <c r="CJ15" s="89"/>
      <c r="CK15" s="89"/>
      <c r="CL15" s="89"/>
      <c r="CM15" s="89"/>
      <c r="CN15" s="89"/>
      <c r="CO15" s="89"/>
      <c r="CP15" s="89"/>
      <c r="CQ15" s="89"/>
      <c r="CR15" s="89"/>
      <c r="CS15" s="89"/>
      <c r="CT15" s="89"/>
      <c r="CU15" s="89"/>
    </row>
    <row r="16" spans="1:99" ht="30.75" thickBot="1" x14ac:dyDescent="0.3">
      <c r="A16" s="89"/>
      <c r="B16" s="92" t="s">
        <v>214</v>
      </c>
      <c r="C16" s="93">
        <v>2022</v>
      </c>
      <c r="D16" s="94" t="s">
        <v>251</v>
      </c>
      <c r="E16" s="95">
        <v>0</v>
      </c>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89"/>
      <c r="BE16" s="89"/>
      <c r="BF16" s="89"/>
      <c r="BG16" s="89"/>
      <c r="BH16" s="89"/>
      <c r="BI16" s="89"/>
      <c r="BJ16" s="89"/>
      <c r="BK16" s="89"/>
      <c r="BL16" s="89"/>
      <c r="BM16" s="89"/>
      <c r="BN16" s="89"/>
      <c r="BO16" s="89"/>
      <c r="BP16" s="89"/>
      <c r="BQ16" s="89"/>
      <c r="BR16" s="89"/>
      <c r="BS16" s="89"/>
      <c r="BT16" s="89"/>
      <c r="BU16" s="89"/>
      <c r="BV16" s="89"/>
      <c r="BW16" s="89"/>
      <c r="BX16" s="89"/>
      <c r="BY16" s="89"/>
      <c r="BZ16" s="89"/>
      <c r="CA16" s="89"/>
      <c r="CB16" s="89"/>
      <c r="CC16" s="89"/>
      <c r="CD16" s="89"/>
      <c r="CE16" s="89"/>
      <c r="CF16" s="89"/>
      <c r="CG16" s="89"/>
      <c r="CH16" s="89"/>
      <c r="CI16" s="89"/>
      <c r="CJ16" s="89"/>
      <c r="CK16" s="89"/>
      <c r="CL16" s="89"/>
      <c r="CM16" s="89"/>
      <c r="CN16" s="89"/>
      <c r="CO16" s="89"/>
      <c r="CP16" s="89"/>
      <c r="CQ16" s="89"/>
      <c r="CR16" s="89"/>
      <c r="CS16" s="89"/>
      <c r="CT16" s="89"/>
      <c r="CU16" s="89"/>
    </row>
    <row r="17" spans="1:99" ht="30.75" thickBot="1" x14ac:dyDescent="0.3">
      <c r="A17" s="89"/>
      <c r="B17" s="92" t="s">
        <v>214</v>
      </c>
      <c r="C17" s="92">
        <v>2022</v>
      </c>
      <c r="D17" s="94" t="s">
        <v>252</v>
      </c>
      <c r="E17" s="95">
        <v>6913.56</v>
      </c>
      <c r="F17" s="89"/>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89"/>
      <c r="BE17" s="89"/>
      <c r="BF17" s="89"/>
      <c r="BG17" s="89"/>
      <c r="BH17" s="89"/>
      <c r="BI17" s="89"/>
      <c r="BJ17" s="89"/>
      <c r="BK17" s="89"/>
      <c r="BL17" s="89"/>
      <c r="BM17" s="89"/>
      <c r="BN17" s="89"/>
      <c r="BO17" s="89"/>
      <c r="BP17" s="89"/>
      <c r="BQ17" s="89"/>
      <c r="BR17" s="89"/>
      <c r="BS17" s="89"/>
      <c r="BT17" s="89"/>
      <c r="BU17" s="89"/>
      <c r="BV17" s="89"/>
      <c r="BW17" s="89"/>
      <c r="BX17" s="89"/>
      <c r="BY17" s="89"/>
      <c r="BZ17" s="89"/>
      <c r="CA17" s="89"/>
      <c r="CB17" s="89"/>
      <c r="CC17" s="89"/>
      <c r="CD17" s="89"/>
      <c r="CE17" s="89"/>
      <c r="CF17" s="89"/>
      <c r="CG17" s="89"/>
      <c r="CH17" s="89"/>
      <c r="CI17" s="89"/>
      <c r="CJ17" s="89"/>
      <c r="CK17" s="89"/>
      <c r="CL17" s="89"/>
      <c r="CM17" s="89"/>
      <c r="CN17" s="89"/>
      <c r="CO17" s="89"/>
      <c r="CP17" s="89"/>
      <c r="CQ17" s="89"/>
      <c r="CR17" s="89"/>
      <c r="CS17" s="89"/>
      <c r="CT17" s="89"/>
      <c r="CU17" s="89"/>
    </row>
    <row r="18" spans="1:99" ht="30.75" thickBot="1" x14ac:dyDescent="0.3">
      <c r="A18" s="89"/>
      <c r="B18" s="92" t="s">
        <v>215</v>
      </c>
      <c r="C18" s="93">
        <v>2022</v>
      </c>
      <c r="D18" s="94" t="s">
        <v>251</v>
      </c>
      <c r="E18" s="95">
        <v>0</v>
      </c>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89"/>
      <c r="BE18" s="89"/>
      <c r="BF18" s="89"/>
      <c r="BG18" s="89"/>
      <c r="BH18" s="89"/>
      <c r="BI18" s="89"/>
      <c r="BJ18" s="89"/>
      <c r="BK18" s="89"/>
      <c r="BL18" s="89"/>
      <c r="BM18" s="89"/>
      <c r="BN18" s="89"/>
      <c r="BO18" s="89"/>
      <c r="BP18" s="89"/>
      <c r="BQ18" s="89"/>
      <c r="BR18" s="89"/>
      <c r="BS18" s="89"/>
      <c r="BT18" s="89"/>
      <c r="BU18" s="89"/>
      <c r="BV18" s="89"/>
      <c r="BW18" s="89"/>
      <c r="BX18" s="89"/>
      <c r="BY18" s="89"/>
      <c r="BZ18" s="89"/>
      <c r="CA18" s="89"/>
      <c r="CB18" s="89"/>
      <c r="CC18" s="89"/>
      <c r="CD18" s="89"/>
      <c r="CE18" s="89"/>
      <c r="CF18" s="89"/>
      <c r="CG18" s="89"/>
      <c r="CH18" s="89"/>
      <c r="CI18" s="89"/>
      <c r="CJ18" s="89"/>
      <c r="CK18" s="89"/>
      <c r="CL18" s="89"/>
      <c r="CM18" s="89"/>
      <c r="CN18" s="89"/>
      <c r="CO18" s="89"/>
      <c r="CP18" s="89"/>
      <c r="CQ18" s="89"/>
      <c r="CR18" s="89"/>
      <c r="CS18" s="89"/>
      <c r="CT18" s="89"/>
      <c r="CU18" s="89"/>
    </row>
    <row r="19" spans="1:99" ht="30.75" thickBot="1" x14ac:dyDescent="0.3">
      <c r="A19" s="89"/>
      <c r="B19" s="92" t="s">
        <v>215</v>
      </c>
      <c r="C19" s="92">
        <v>2022</v>
      </c>
      <c r="D19" s="94" t="s">
        <v>252</v>
      </c>
      <c r="E19" s="95">
        <v>38501</v>
      </c>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c r="CG19" s="89"/>
      <c r="CH19" s="89"/>
      <c r="CI19" s="89"/>
      <c r="CJ19" s="89"/>
      <c r="CK19" s="89"/>
      <c r="CL19" s="89"/>
      <c r="CM19" s="89"/>
      <c r="CN19" s="89"/>
      <c r="CO19" s="89"/>
      <c r="CP19" s="89"/>
      <c r="CQ19" s="89"/>
      <c r="CR19" s="89"/>
      <c r="CS19" s="89"/>
      <c r="CT19" s="89"/>
      <c r="CU19" s="89"/>
    </row>
    <row r="20" spans="1:99" ht="30.75" thickBot="1" x14ac:dyDescent="0.3">
      <c r="A20" s="89"/>
      <c r="B20" s="92" t="s">
        <v>216</v>
      </c>
      <c r="C20" s="93">
        <v>2022</v>
      </c>
      <c r="D20" s="94" t="s">
        <v>251</v>
      </c>
      <c r="E20" s="95">
        <v>20422</v>
      </c>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89"/>
      <c r="BO20" s="89"/>
      <c r="BP20" s="89"/>
      <c r="BQ20" s="89"/>
      <c r="BR20" s="89"/>
      <c r="BS20" s="89"/>
      <c r="BT20" s="89"/>
      <c r="BU20" s="89"/>
      <c r="BV20" s="89"/>
      <c r="BW20" s="89"/>
      <c r="BX20" s="89"/>
      <c r="BY20" s="89"/>
      <c r="BZ20" s="89"/>
      <c r="CA20" s="89"/>
      <c r="CB20" s="89"/>
      <c r="CC20" s="89"/>
      <c r="CD20" s="89"/>
      <c r="CE20" s="89"/>
      <c r="CF20" s="89"/>
      <c r="CG20" s="89"/>
      <c r="CH20" s="89"/>
      <c r="CI20" s="89"/>
      <c r="CJ20" s="89"/>
      <c r="CK20" s="89"/>
      <c r="CL20" s="89"/>
      <c r="CM20" s="89"/>
      <c r="CN20" s="89"/>
      <c r="CO20" s="89"/>
      <c r="CP20" s="89"/>
      <c r="CQ20" s="89"/>
      <c r="CR20" s="89"/>
      <c r="CS20" s="89"/>
      <c r="CT20" s="89"/>
      <c r="CU20" s="89"/>
    </row>
    <row r="21" spans="1:99" ht="30.75" thickBot="1" x14ac:dyDescent="0.3">
      <c r="A21" s="89"/>
      <c r="B21" s="92" t="s">
        <v>216</v>
      </c>
      <c r="C21" s="92">
        <v>2022</v>
      </c>
      <c r="D21" s="94" t="s">
        <v>252</v>
      </c>
      <c r="E21" s="95">
        <v>0</v>
      </c>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row>
    <row r="22" spans="1:99" ht="30.75" thickBot="1" x14ac:dyDescent="0.3">
      <c r="A22" s="89"/>
      <c r="B22" s="92" t="s">
        <v>217</v>
      </c>
      <c r="C22" s="93">
        <v>2022</v>
      </c>
      <c r="D22" s="94" t="s">
        <v>251</v>
      </c>
      <c r="E22" s="95">
        <v>5192.0600000000004</v>
      </c>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c r="CG22" s="89"/>
      <c r="CH22" s="89"/>
      <c r="CI22" s="89"/>
      <c r="CJ22" s="89"/>
      <c r="CK22" s="89"/>
      <c r="CL22" s="89"/>
      <c r="CM22" s="89"/>
      <c r="CN22" s="89"/>
      <c r="CO22" s="89"/>
      <c r="CP22" s="89"/>
      <c r="CQ22" s="89"/>
      <c r="CR22" s="89"/>
      <c r="CS22" s="89"/>
      <c r="CT22" s="89"/>
      <c r="CU22" s="89"/>
    </row>
    <row r="23" spans="1:99" ht="30.75" thickBot="1" x14ac:dyDescent="0.3">
      <c r="A23" s="89"/>
      <c r="B23" s="92" t="s">
        <v>217</v>
      </c>
      <c r="C23" s="92">
        <v>2022</v>
      </c>
      <c r="D23" s="94" t="s">
        <v>252</v>
      </c>
      <c r="E23" s="95">
        <v>0</v>
      </c>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89"/>
      <c r="BU23" s="89"/>
      <c r="BV23" s="89"/>
      <c r="BW23" s="89"/>
      <c r="BX23" s="89"/>
      <c r="BY23" s="89"/>
      <c r="BZ23" s="89"/>
      <c r="CA23" s="89"/>
      <c r="CB23" s="89"/>
      <c r="CC23" s="89"/>
      <c r="CD23" s="89"/>
      <c r="CE23" s="89"/>
      <c r="CF23" s="89"/>
      <c r="CG23" s="89"/>
      <c r="CH23" s="89"/>
      <c r="CI23" s="89"/>
      <c r="CJ23" s="89"/>
      <c r="CK23" s="89"/>
      <c r="CL23" s="89"/>
      <c r="CM23" s="89"/>
      <c r="CN23" s="89"/>
      <c r="CO23" s="89"/>
      <c r="CP23" s="89"/>
      <c r="CQ23" s="89"/>
      <c r="CR23" s="89"/>
      <c r="CS23" s="89"/>
      <c r="CT23" s="89"/>
      <c r="CU23" s="89"/>
    </row>
    <row r="24" spans="1:99" ht="30.75" thickBot="1" x14ac:dyDescent="0.3">
      <c r="A24" s="89"/>
      <c r="B24" s="92" t="s">
        <v>218</v>
      </c>
      <c r="C24" s="96">
        <v>2022</v>
      </c>
      <c r="D24" s="94" t="s">
        <v>251</v>
      </c>
      <c r="E24" s="95">
        <v>18961.47</v>
      </c>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row>
    <row r="25" spans="1:99" ht="30.75" thickBot="1" x14ac:dyDescent="0.3">
      <c r="A25" s="89"/>
      <c r="B25" s="92" t="s">
        <v>218</v>
      </c>
      <c r="C25" s="97">
        <v>2022</v>
      </c>
      <c r="D25" s="94" t="s">
        <v>252</v>
      </c>
      <c r="E25" s="95">
        <v>1447</v>
      </c>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row>
    <row r="26" spans="1:99" ht="30.75" thickBot="1" x14ac:dyDescent="0.3">
      <c r="A26" s="89"/>
      <c r="B26" s="92" t="s">
        <v>219</v>
      </c>
      <c r="C26" s="96">
        <v>2022</v>
      </c>
      <c r="D26" s="94" t="s">
        <v>251</v>
      </c>
      <c r="E26" s="95">
        <v>8715.09</v>
      </c>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row>
    <row r="27" spans="1:99" ht="30.75" thickBot="1" x14ac:dyDescent="0.3">
      <c r="A27" s="89"/>
      <c r="B27" s="92" t="s">
        <v>219</v>
      </c>
      <c r="C27" s="97">
        <v>2022</v>
      </c>
      <c r="D27" s="94" t="s">
        <v>252</v>
      </c>
      <c r="E27" s="95">
        <v>192692.45</v>
      </c>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89"/>
      <c r="CG27" s="89"/>
      <c r="CH27" s="89"/>
      <c r="CI27" s="89"/>
      <c r="CJ27" s="89"/>
      <c r="CK27" s="89"/>
      <c r="CL27" s="89"/>
      <c r="CM27" s="89"/>
      <c r="CN27" s="89"/>
      <c r="CO27" s="89"/>
      <c r="CP27" s="89"/>
      <c r="CQ27" s="89"/>
      <c r="CR27" s="89"/>
      <c r="CS27" s="89"/>
      <c r="CT27" s="89"/>
      <c r="CU27" s="89"/>
    </row>
    <row r="28" spans="1:99" ht="30.75" thickBot="1" x14ac:dyDescent="0.3">
      <c r="A28" s="89"/>
      <c r="B28" s="92" t="s">
        <v>220</v>
      </c>
      <c r="C28" s="93">
        <v>2022</v>
      </c>
      <c r="D28" s="94" t="s">
        <v>251</v>
      </c>
      <c r="E28" s="98">
        <v>446142</v>
      </c>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89"/>
      <c r="BM28" s="89"/>
      <c r="BN28" s="89"/>
      <c r="BO28" s="89"/>
      <c r="BP28" s="89"/>
      <c r="BQ28" s="89"/>
      <c r="BR28" s="89"/>
      <c r="BS28" s="89"/>
      <c r="BT28" s="89"/>
      <c r="BU28" s="89"/>
      <c r="BV28" s="89"/>
      <c r="BW28" s="89"/>
      <c r="BX28" s="89"/>
      <c r="BY28" s="89"/>
      <c r="BZ28" s="89"/>
      <c r="CA28" s="89"/>
      <c r="CB28" s="89"/>
      <c r="CC28" s="89"/>
      <c r="CD28" s="89"/>
      <c r="CE28" s="89"/>
      <c r="CF28" s="89"/>
      <c r="CG28" s="89"/>
      <c r="CH28" s="89"/>
      <c r="CI28" s="89"/>
      <c r="CJ28" s="89"/>
      <c r="CK28" s="89"/>
      <c r="CL28" s="89"/>
      <c r="CM28" s="89"/>
      <c r="CN28" s="89"/>
      <c r="CO28" s="89"/>
      <c r="CP28" s="89"/>
      <c r="CQ28" s="89"/>
      <c r="CR28" s="89"/>
      <c r="CS28" s="89"/>
      <c r="CT28" s="89"/>
      <c r="CU28" s="89"/>
    </row>
    <row r="29" spans="1:99" ht="30.75" thickBot="1" x14ac:dyDescent="0.3">
      <c r="A29" s="89"/>
      <c r="B29" s="92" t="s">
        <v>220</v>
      </c>
      <c r="C29" s="92">
        <v>2022</v>
      </c>
      <c r="D29" s="94" t="s">
        <v>252</v>
      </c>
      <c r="E29" s="98">
        <v>31182</v>
      </c>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row>
    <row r="30" spans="1:99" ht="30.75" thickBot="1" x14ac:dyDescent="0.3">
      <c r="A30" s="89"/>
      <c r="B30" s="92" t="s">
        <v>28</v>
      </c>
      <c r="C30" s="93">
        <v>2022</v>
      </c>
      <c r="D30" s="94" t="s">
        <v>251</v>
      </c>
      <c r="E30" s="95">
        <v>0</v>
      </c>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row>
    <row r="31" spans="1:99" ht="30.75" thickBot="1" x14ac:dyDescent="0.3">
      <c r="A31" s="89"/>
      <c r="B31" s="92" t="s">
        <v>28</v>
      </c>
      <c r="C31" s="92">
        <v>2022</v>
      </c>
      <c r="D31" s="94" t="s">
        <v>252</v>
      </c>
      <c r="E31" s="95">
        <v>18535</v>
      </c>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row>
    <row r="32" spans="1:99" ht="30.75" thickBot="1" x14ac:dyDescent="0.3">
      <c r="A32" s="89"/>
      <c r="B32" s="92" t="s">
        <v>221</v>
      </c>
      <c r="C32" s="93">
        <v>2022</v>
      </c>
      <c r="D32" s="94" t="s">
        <v>251</v>
      </c>
      <c r="E32" s="95">
        <v>0</v>
      </c>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89"/>
      <c r="BX32" s="89"/>
      <c r="BY32" s="89"/>
      <c r="BZ32" s="89"/>
      <c r="CA32" s="89"/>
      <c r="CB32" s="89"/>
      <c r="CC32" s="89"/>
      <c r="CD32" s="89"/>
      <c r="CE32" s="89"/>
      <c r="CF32" s="89"/>
      <c r="CG32" s="89"/>
      <c r="CH32" s="89"/>
      <c r="CI32" s="89"/>
      <c r="CJ32" s="89"/>
      <c r="CK32" s="89"/>
      <c r="CL32" s="89"/>
      <c r="CM32" s="89"/>
      <c r="CN32" s="89"/>
      <c r="CO32" s="89"/>
      <c r="CP32" s="89"/>
      <c r="CQ32" s="89"/>
      <c r="CR32" s="89"/>
      <c r="CS32" s="89"/>
      <c r="CT32" s="89"/>
      <c r="CU32" s="89"/>
    </row>
    <row r="33" spans="1:99" ht="30.75" thickBot="1" x14ac:dyDescent="0.3">
      <c r="A33" s="89"/>
      <c r="B33" s="92" t="s">
        <v>221</v>
      </c>
      <c r="C33" s="92">
        <v>2022</v>
      </c>
      <c r="D33" s="94" t="s">
        <v>252</v>
      </c>
      <c r="E33" s="95">
        <v>14421.47</v>
      </c>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89"/>
      <c r="CH33" s="89"/>
      <c r="CI33" s="89"/>
      <c r="CJ33" s="89"/>
      <c r="CK33" s="89"/>
      <c r="CL33" s="89"/>
      <c r="CM33" s="89"/>
      <c r="CN33" s="89"/>
      <c r="CO33" s="89"/>
      <c r="CP33" s="89"/>
      <c r="CQ33" s="89"/>
      <c r="CR33" s="89"/>
      <c r="CS33" s="89"/>
      <c r="CT33" s="89"/>
      <c r="CU33" s="89"/>
    </row>
    <row r="34" spans="1:99" ht="30.75" thickBot="1" x14ac:dyDescent="0.3">
      <c r="A34" s="89"/>
      <c r="B34" s="92" t="s">
        <v>222</v>
      </c>
      <c r="C34" s="93">
        <v>2022</v>
      </c>
      <c r="D34" s="94" t="s">
        <v>251</v>
      </c>
      <c r="E34" s="95">
        <v>1455.35</v>
      </c>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89"/>
      <c r="CE34" s="89"/>
      <c r="CF34" s="89"/>
      <c r="CG34" s="89"/>
      <c r="CH34" s="89"/>
      <c r="CI34" s="89"/>
      <c r="CJ34" s="89"/>
      <c r="CK34" s="89"/>
      <c r="CL34" s="89"/>
      <c r="CM34" s="89"/>
      <c r="CN34" s="89"/>
      <c r="CO34" s="89"/>
      <c r="CP34" s="89"/>
      <c r="CQ34" s="89"/>
      <c r="CR34" s="89"/>
      <c r="CS34" s="89"/>
      <c r="CT34" s="89"/>
      <c r="CU34" s="89"/>
    </row>
    <row r="35" spans="1:99" ht="30.75" thickBot="1" x14ac:dyDescent="0.3">
      <c r="A35" s="89"/>
      <c r="B35" s="92" t="s">
        <v>222</v>
      </c>
      <c r="C35" s="92">
        <v>2022</v>
      </c>
      <c r="D35" s="94" t="s">
        <v>252</v>
      </c>
      <c r="E35" s="95">
        <v>0</v>
      </c>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89"/>
      <c r="CE35" s="89"/>
      <c r="CF35" s="89"/>
      <c r="CG35" s="89"/>
      <c r="CH35" s="89"/>
      <c r="CI35" s="89"/>
      <c r="CJ35" s="89"/>
      <c r="CK35" s="89"/>
      <c r="CL35" s="89"/>
      <c r="CM35" s="89"/>
      <c r="CN35" s="89"/>
      <c r="CO35" s="89"/>
      <c r="CP35" s="89"/>
      <c r="CQ35" s="89"/>
      <c r="CR35" s="89"/>
      <c r="CS35" s="89"/>
      <c r="CT35" s="89"/>
      <c r="CU35" s="89"/>
    </row>
    <row r="36" spans="1:99" ht="30.75" thickBot="1" x14ac:dyDescent="0.3">
      <c r="A36" s="89"/>
      <c r="B36" s="92" t="s">
        <v>223</v>
      </c>
      <c r="C36" s="93">
        <v>2022</v>
      </c>
      <c r="D36" s="94" t="s">
        <v>251</v>
      </c>
      <c r="E36" s="95">
        <v>0</v>
      </c>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89"/>
      <c r="BX36" s="89"/>
      <c r="BY36" s="89"/>
      <c r="BZ36" s="89"/>
      <c r="CA36" s="89"/>
      <c r="CB36" s="89"/>
      <c r="CC36" s="89"/>
      <c r="CD36" s="89"/>
      <c r="CE36" s="89"/>
      <c r="CF36" s="89"/>
      <c r="CG36" s="89"/>
      <c r="CH36" s="89"/>
      <c r="CI36" s="89"/>
      <c r="CJ36" s="89"/>
      <c r="CK36" s="89"/>
      <c r="CL36" s="89"/>
      <c r="CM36" s="89"/>
      <c r="CN36" s="89"/>
      <c r="CO36" s="89"/>
      <c r="CP36" s="89"/>
      <c r="CQ36" s="89"/>
      <c r="CR36" s="89"/>
      <c r="CS36" s="89"/>
      <c r="CT36" s="89"/>
      <c r="CU36" s="89"/>
    </row>
    <row r="37" spans="1:99" ht="30.75" thickBot="1" x14ac:dyDescent="0.3">
      <c r="A37" s="89"/>
      <c r="B37" s="92" t="s">
        <v>223</v>
      </c>
      <c r="C37" s="92">
        <v>2022</v>
      </c>
      <c r="D37" s="94" t="s">
        <v>252</v>
      </c>
      <c r="E37" s="95">
        <v>14930</v>
      </c>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c r="CD37" s="89"/>
      <c r="CE37" s="89"/>
      <c r="CF37" s="89"/>
      <c r="CG37" s="89"/>
      <c r="CH37" s="89"/>
      <c r="CI37" s="89"/>
      <c r="CJ37" s="89"/>
      <c r="CK37" s="89"/>
      <c r="CL37" s="89"/>
      <c r="CM37" s="89"/>
      <c r="CN37" s="89"/>
      <c r="CO37" s="89"/>
      <c r="CP37" s="89"/>
      <c r="CQ37" s="89"/>
      <c r="CR37" s="89"/>
      <c r="CS37" s="89"/>
      <c r="CT37" s="89"/>
      <c r="CU37" s="89"/>
    </row>
    <row r="38" spans="1:99" ht="30.75" thickBot="1" x14ac:dyDescent="0.3">
      <c r="A38" s="89"/>
      <c r="B38" s="92" t="s">
        <v>224</v>
      </c>
      <c r="C38" s="93">
        <v>2022</v>
      </c>
      <c r="D38" s="94" t="s">
        <v>251</v>
      </c>
      <c r="E38" s="95">
        <v>3845</v>
      </c>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c r="CG38" s="89"/>
      <c r="CH38" s="89"/>
      <c r="CI38" s="89"/>
      <c r="CJ38" s="89"/>
      <c r="CK38" s="89"/>
      <c r="CL38" s="89"/>
      <c r="CM38" s="89"/>
      <c r="CN38" s="89"/>
      <c r="CO38" s="89"/>
      <c r="CP38" s="89"/>
      <c r="CQ38" s="89"/>
      <c r="CR38" s="89"/>
      <c r="CS38" s="89"/>
      <c r="CT38" s="89"/>
      <c r="CU38" s="89"/>
    </row>
    <row r="39" spans="1:99" ht="30.75" thickBot="1" x14ac:dyDescent="0.3">
      <c r="A39" s="89"/>
      <c r="B39" s="92" t="s">
        <v>224</v>
      </c>
      <c r="C39" s="92">
        <v>2022</v>
      </c>
      <c r="D39" s="94" t="s">
        <v>252</v>
      </c>
      <c r="E39" s="95">
        <v>292597.59000000003</v>
      </c>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row>
    <row r="40" spans="1:99" ht="30.75" thickBot="1" x14ac:dyDescent="0.3">
      <c r="A40" s="89"/>
      <c r="B40" s="92" t="s">
        <v>225</v>
      </c>
      <c r="C40" s="93">
        <v>2022</v>
      </c>
      <c r="D40" s="94" t="s">
        <v>251</v>
      </c>
      <c r="E40" s="95">
        <v>3748</v>
      </c>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row>
    <row r="41" spans="1:99" ht="30.75" thickBot="1" x14ac:dyDescent="0.3">
      <c r="A41" s="89"/>
      <c r="B41" s="92" t="s">
        <v>225</v>
      </c>
      <c r="C41" s="92">
        <v>2022</v>
      </c>
      <c r="D41" s="94" t="s">
        <v>252</v>
      </c>
      <c r="E41" s="95">
        <v>987</v>
      </c>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row>
    <row r="42" spans="1:99" ht="30.75" thickBot="1" x14ac:dyDescent="0.3">
      <c r="A42" s="89"/>
      <c r="B42" s="92" t="s">
        <v>227</v>
      </c>
      <c r="C42" s="93">
        <v>2022</v>
      </c>
      <c r="D42" s="94" t="s">
        <v>251</v>
      </c>
      <c r="E42" s="95">
        <v>11604.99</v>
      </c>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c r="CG42" s="89"/>
      <c r="CH42" s="89"/>
      <c r="CI42" s="89"/>
      <c r="CJ42" s="89"/>
      <c r="CK42" s="89"/>
      <c r="CL42" s="89"/>
      <c r="CM42" s="89"/>
      <c r="CN42" s="89"/>
      <c r="CO42" s="89"/>
      <c r="CP42" s="89"/>
      <c r="CQ42" s="89"/>
      <c r="CR42" s="89"/>
      <c r="CS42" s="89"/>
      <c r="CT42" s="89"/>
      <c r="CU42" s="89"/>
    </row>
    <row r="43" spans="1:99" ht="30.75" thickBot="1" x14ac:dyDescent="0.3">
      <c r="A43" s="89"/>
      <c r="B43" s="92" t="s">
        <v>227</v>
      </c>
      <c r="C43" s="92">
        <v>2022</v>
      </c>
      <c r="D43" s="94" t="s">
        <v>252</v>
      </c>
      <c r="E43" s="95">
        <v>0</v>
      </c>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c r="CP43" s="89"/>
      <c r="CQ43" s="89"/>
      <c r="CR43" s="89"/>
      <c r="CS43" s="89"/>
      <c r="CT43" s="89"/>
      <c r="CU43" s="89"/>
    </row>
    <row r="44" spans="1:99" ht="30.75" thickBot="1" x14ac:dyDescent="0.3">
      <c r="A44" s="89"/>
      <c r="B44" s="92" t="s">
        <v>228</v>
      </c>
      <c r="C44" s="93">
        <v>2022</v>
      </c>
      <c r="D44" s="94" t="s">
        <v>251</v>
      </c>
      <c r="E44" s="95">
        <v>23</v>
      </c>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c r="BJ44" s="89"/>
      <c r="BK44" s="89"/>
      <c r="BL44" s="89"/>
      <c r="BM44" s="89"/>
      <c r="BN44" s="89"/>
      <c r="BO44" s="89"/>
      <c r="BP44" s="89"/>
      <c r="BQ44" s="89"/>
      <c r="BR44" s="89"/>
      <c r="BS44" s="89"/>
      <c r="BT44" s="89"/>
      <c r="BU44" s="89"/>
      <c r="BV44" s="89"/>
      <c r="BW44" s="89"/>
      <c r="BX44" s="89"/>
      <c r="BY44" s="89"/>
      <c r="BZ44" s="89"/>
      <c r="CA44" s="89"/>
      <c r="CB44" s="89"/>
      <c r="CC44" s="89"/>
      <c r="CD44" s="89"/>
      <c r="CE44" s="89"/>
      <c r="CF44" s="89"/>
      <c r="CG44" s="89"/>
      <c r="CH44" s="89"/>
      <c r="CI44" s="89"/>
      <c r="CJ44" s="89"/>
      <c r="CK44" s="89"/>
      <c r="CL44" s="89"/>
      <c r="CM44" s="89"/>
      <c r="CN44" s="89"/>
      <c r="CO44" s="89"/>
      <c r="CP44" s="89"/>
      <c r="CQ44" s="89"/>
      <c r="CR44" s="89"/>
      <c r="CS44" s="89"/>
      <c r="CT44" s="89"/>
      <c r="CU44" s="89"/>
    </row>
    <row r="45" spans="1:99" ht="30.75" thickBot="1" x14ac:dyDescent="0.3">
      <c r="A45" s="89"/>
      <c r="B45" s="92" t="s">
        <v>228</v>
      </c>
      <c r="C45" s="92">
        <v>2022</v>
      </c>
      <c r="D45" s="94" t="s">
        <v>252</v>
      </c>
      <c r="E45" s="95">
        <v>2200.12</v>
      </c>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c r="CG45" s="89"/>
      <c r="CH45" s="89"/>
      <c r="CI45" s="89"/>
      <c r="CJ45" s="89"/>
      <c r="CK45" s="89"/>
      <c r="CL45" s="89"/>
      <c r="CM45" s="89"/>
      <c r="CN45" s="89"/>
      <c r="CO45" s="89"/>
      <c r="CP45" s="89"/>
      <c r="CQ45" s="89"/>
      <c r="CR45" s="89"/>
      <c r="CS45" s="89"/>
      <c r="CT45" s="89"/>
      <c r="CU45" s="89"/>
    </row>
    <row r="46" spans="1:99" ht="30.75" thickBot="1" x14ac:dyDescent="0.3">
      <c r="A46" s="89"/>
      <c r="B46" s="92" t="s">
        <v>229</v>
      </c>
      <c r="C46" s="92">
        <v>2022</v>
      </c>
      <c r="D46" s="94" t="s">
        <v>251</v>
      </c>
      <c r="E46" s="95">
        <v>0</v>
      </c>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c r="BF46" s="89"/>
      <c r="BG46" s="89"/>
      <c r="BH46" s="89"/>
      <c r="BI46" s="89"/>
      <c r="BJ46" s="89"/>
      <c r="BK46" s="89"/>
      <c r="BL46" s="89"/>
      <c r="BM46" s="89"/>
      <c r="BN46" s="89"/>
      <c r="BO46" s="89"/>
      <c r="BP46" s="89"/>
      <c r="BQ46" s="89"/>
      <c r="BR46" s="89"/>
      <c r="BS46" s="89"/>
      <c r="BT46" s="89"/>
      <c r="BU46" s="89"/>
      <c r="BV46" s="89"/>
      <c r="BW46" s="89"/>
      <c r="BX46" s="89"/>
      <c r="BY46" s="89"/>
      <c r="BZ46" s="89"/>
      <c r="CA46" s="89"/>
      <c r="CB46" s="89"/>
      <c r="CC46" s="89"/>
      <c r="CD46" s="89"/>
      <c r="CE46" s="89"/>
      <c r="CF46" s="89"/>
      <c r="CG46" s="89"/>
      <c r="CH46" s="89"/>
      <c r="CI46" s="89"/>
      <c r="CJ46" s="89"/>
      <c r="CK46" s="89"/>
      <c r="CL46" s="89"/>
      <c r="CM46" s="89"/>
      <c r="CN46" s="89"/>
      <c r="CO46" s="89"/>
      <c r="CP46" s="89"/>
      <c r="CQ46" s="89"/>
      <c r="CR46" s="89"/>
      <c r="CS46" s="89"/>
      <c r="CT46" s="89"/>
      <c r="CU46" s="89"/>
    </row>
    <row r="47" spans="1:99" ht="30.75" thickBot="1" x14ac:dyDescent="0.3">
      <c r="A47" s="89"/>
      <c r="B47" s="92" t="s">
        <v>229</v>
      </c>
      <c r="C47" s="92">
        <v>2022</v>
      </c>
      <c r="D47" s="94" t="s">
        <v>252</v>
      </c>
      <c r="E47" s="95">
        <v>3024.82</v>
      </c>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89"/>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89"/>
      <c r="CT47" s="89"/>
      <c r="CU47" s="89"/>
    </row>
    <row r="48" spans="1:99" ht="30.75" thickBot="1" x14ac:dyDescent="0.3">
      <c r="A48" s="89"/>
      <c r="B48" s="92" t="s">
        <v>230</v>
      </c>
      <c r="C48" s="93">
        <v>2022</v>
      </c>
      <c r="D48" s="94" t="s">
        <v>251</v>
      </c>
      <c r="E48" s="95">
        <v>36160</v>
      </c>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89"/>
      <c r="CC48" s="89"/>
      <c r="CD48" s="89"/>
      <c r="CE48" s="89"/>
      <c r="CF48" s="89"/>
      <c r="CG48" s="89"/>
      <c r="CH48" s="89"/>
      <c r="CI48" s="89"/>
      <c r="CJ48" s="89"/>
      <c r="CK48" s="89"/>
      <c r="CL48" s="89"/>
      <c r="CM48" s="89"/>
      <c r="CN48" s="89"/>
      <c r="CO48" s="89"/>
      <c r="CP48" s="89"/>
      <c r="CQ48" s="89"/>
      <c r="CR48" s="89"/>
      <c r="CS48" s="89"/>
      <c r="CT48" s="89"/>
      <c r="CU48" s="89"/>
    </row>
    <row r="49" spans="1:99" ht="30.75" thickBot="1" x14ac:dyDescent="0.3">
      <c r="A49" s="89"/>
      <c r="B49" s="92" t="s">
        <v>230</v>
      </c>
      <c r="C49" s="92">
        <v>2022</v>
      </c>
      <c r="D49" s="94" t="s">
        <v>252</v>
      </c>
      <c r="E49" s="95">
        <v>2052</v>
      </c>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c r="BR49" s="89"/>
      <c r="BS49" s="89"/>
      <c r="BT49" s="89"/>
      <c r="BU49" s="89"/>
      <c r="BV49" s="89"/>
      <c r="BW49" s="89"/>
      <c r="BX49" s="89"/>
      <c r="BY49" s="89"/>
      <c r="BZ49" s="89"/>
      <c r="CA49" s="89"/>
      <c r="CB49" s="89"/>
      <c r="CC49" s="89"/>
      <c r="CD49" s="89"/>
      <c r="CE49" s="89"/>
      <c r="CF49" s="89"/>
      <c r="CG49" s="89"/>
      <c r="CH49" s="89"/>
      <c r="CI49" s="89"/>
      <c r="CJ49" s="89"/>
      <c r="CK49" s="89"/>
      <c r="CL49" s="89"/>
      <c r="CM49" s="89"/>
      <c r="CN49" s="89"/>
      <c r="CO49" s="89"/>
      <c r="CP49" s="89"/>
      <c r="CQ49" s="89"/>
      <c r="CR49" s="89"/>
      <c r="CS49" s="89"/>
      <c r="CT49" s="89"/>
      <c r="CU49" s="89"/>
    </row>
    <row r="50" spans="1:99" ht="30.75" thickBot="1" x14ac:dyDescent="0.3">
      <c r="A50" s="89"/>
      <c r="B50" s="92" t="s">
        <v>231</v>
      </c>
      <c r="C50" s="93">
        <v>2022</v>
      </c>
      <c r="D50" s="94" t="s">
        <v>251</v>
      </c>
      <c r="E50" s="95">
        <v>22284</v>
      </c>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c r="CS50" s="89"/>
      <c r="CT50" s="89"/>
      <c r="CU50" s="89"/>
    </row>
    <row r="51" spans="1:99" ht="30.75" thickBot="1" x14ac:dyDescent="0.3">
      <c r="A51" s="89"/>
      <c r="B51" s="92" t="s">
        <v>231</v>
      </c>
      <c r="C51" s="92">
        <v>2022</v>
      </c>
      <c r="D51" s="94" t="s">
        <v>252</v>
      </c>
      <c r="E51" s="95">
        <v>93</v>
      </c>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c r="CS51" s="89"/>
      <c r="CT51" s="89"/>
      <c r="CU51" s="89"/>
    </row>
    <row r="52" spans="1:99" ht="30.75" thickBot="1" x14ac:dyDescent="0.3">
      <c r="A52" s="89"/>
      <c r="B52" s="92" t="s">
        <v>232</v>
      </c>
      <c r="C52" s="93">
        <v>2022</v>
      </c>
      <c r="D52" s="94" t="s">
        <v>251</v>
      </c>
      <c r="E52" s="95">
        <v>61.1</v>
      </c>
      <c r="F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c r="CS52" s="89"/>
      <c r="CT52" s="89"/>
      <c r="CU52" s="89"/>
    </row>
    <row r="53" spans="1:99" ht="30.75" thickBot="1" x14ac:dyDescent="0.3">
      <c r="A53" s="89"/>
      <c r="B53" s="92" t="s">
        <v>232</v>
      </c>
      <c r="C53" s="92">
        <v>2022</v>
      </c>
      <c r="D53" s="94" t="s">
        <v>252</v>
      </c>
      <c r="E53" s="95">
        <v>325656.56</v>
      </c>
      <c r="F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row>
    <row r="54" spans="1:99" ht="30.75" thickBot="1" x14ac:dyDescent="0.3">
      <c r="A54" s="89"/>
      <c r="B54" s="125" t="s">
        <v>233</v>
      </c>
      <c r="C54" s="127">
        <v>2022</v>
      </c>
      <c r="D54" s="126" t="s">
        <v>251</v>
      </c>
      <c r="F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89"/>
      <c r="CH54" s="89"/>
      <c r="CI54" s="89"/>
      <c r="CJ54" s="89"/>
      <c r="CK54" s="89"/>
      <c r="CL54" s="89"/>
      <c r="CM54" s="89"/>
      <c r="CN54" s="89"/>
      <c r="CO54" s="89"/>
      <c r="CP54" s="89"/>
      <c r="CQ54" s="89"/>
      <c r="CR54" s="89"/>
      <c r="CS54" s="89"/>
      <c r="CT54" s="89"/>
      <c r="CU54" s="89"/>
    </row>
    <row r="55" spans="1:99" ht="30.75" thickBot="1" x14ac:dyDescent="0.3">
      <c r="A55" s="89"/>
      <c r="B55" s="125" t="s">
        <v>233</v>
      </c>
      <c r="C55" s="125">
        <v>2022</v>
      </c>
      <c r="D55" s="126" t="s">
        <v>252</v>
      </c>
      <c r="F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89"/>
      <c r="BH55" s="89"/>
      <c r="BI55" s="89"/>
      <c r="BJ55" s="89"/>
      <c r="BK55" s="89"/>
      <c r="BL55" s="89"/>
      <c r="BM55" s="89"/>
      <c r="BN55" s="89"/>
      <c r="BO55" s="89"/>
      <c r="BP55" s="89"/>
      <c r="BQ55" s="89"/>
      <c r="BR55" s="89"/>
      <c r="BS55" s="89"/>
      <c r="BT55" s="89"/>
      <c r="BU55" s="89"/>
      <c r="BV55" s="89"/>
      <c r="BW55" s="89"/>
      <c r="BX55" s="89"/>
      <c r="BY55" s="89"/>
      <c r="BZ55" s="89"/>
      <c r="CA55" s="89"/>
      <c r="CB55" s="89"/>
      <c r="CC55" s="89"/>
      <c r="CD55" s="89"/>
      <c r="CE55" s="89"/>
      <c r="CF55" s="89"/>
      <c r="CG55" s="89"/>
      <c r="CH55" s="89"/>
      <c r="CI55" s="89"/>
      <c r="CJ55" s="89"/>
      <c r="CK55" s="89"/>
      <c r="CL55" s="89"/>
      <c r="CM55" s="89"/>
      <c r="CN55" s="89"/>
      <c r="CO55" s="89"/>
      <c r="CP55" s="89"/>
      <c r="CQ55" s="89"/>
      <c r="CR55" s="89"/>
      <c r="CS55" s="89"/>
      <c r="CT55" s="89"/>
      <c r="CU55" s="89"/>
    </row>
    <row r="56" spans="1:99" ht="30.75" thickBot="1" x14ac:dyDescent="0.3">
      <c r="A56" s="89"/>
      <c r="B56" s="92" t="s">
        <v>234</v>
      </c>
      <c r="C56" s="93">
        <v>2022</v>
      </c>
      <c r="D56" s="94" t="s">
        <v>251</v>
      </c>
      <c r="E56" s="95"/>
      <c r="F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c r="AZ56" s="89"/>
      <c r="BA56" s="89"/>
      <c r="BB56" s="89"/>
      <c r="BC56" s="89"/>
      <c r="BD56" s="89"/>
      <c r="BE56" s="89"/>
      <c r="BF56" s="89"/>
      <c r="BG56" s="89"/>
      <c r="BH56" s="89"/>
      <c r="BI56" s="89"/>
      <c r="BJ56" s="89"/>
      <c r="BK56" s="89"/>
      <c r="BL56" s="89"/>
      <c r="BM56" s="89"/>
      <c r="BN56" s="89"/>
      <c r="BO56" s="89"/>
      <c r="BP56" s="89"/>
      <c r="BQ56" s="89"/>
      <c r="BR56" s="89"/>
      <c r="BS56" s="89"/>
      <c r="BT56" s="89"/>
      <c r="BU56" s="89"/>
      <c r="BV56" s="89"/>
      <c r="BW56" s="89"/>
      <c r="BX56" s="89"/>
      <c r="BY56" s="89"/>
      <c r="BZ56" s="89"/>
      <c r="CA56" s="89"/>
      <c r="CB56" s="89"/>
      <c r="CC56" s="89"/>
      <c r="CD56" s="89"/>
      <c r="CE56" s="89"/>
      <c r="CF56" s="89"/>
      <c r="CG56" s="89"/>
      <c r="CH56" s="89"/>
      <c r="CI56" s="89"/>
      <c r="CJ56" s="89"/>
      <c r="CK56" s="89"/>
      <c r="CL56" s="89"/>
      <c r="CM56" s="89"/>
      <c r="CN56" s="89"/>
      <c r="CO56" s="89"/>
      <c r="CP56" s="89"/>
      <c r="CQ56" s="89"/>
      <c r="CR56" s="89"/>
      <c r="CS56" s="89"/>
      <c r="CT56" s="89"/>
      <c r="CU56" s="89"/>
    </row>
    <row r="57" spans="1:99" ht="30.75" thickBot="1" x14ac:dyDescent="0.3">
      <c r="A57" s="89"/>
      <c r="B57" s="92" t="s">
        <v>234</v>
      </c>
      <c r="C57" s="92">
        <v>2022</v>
      </c>
      <c r="D57" s="94" t="s">
        <v>252</v>
      </c>
      <c r="E57" s="95">
        <v>51344.61</v>
      </c>
      <c r="F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c r="BA57" s="89"/>
      <c r="BB57" s="89"/>
      <c r="BC57" s="89"/>
      <c r="BD57" s="89"/>
      <c r="BE57" s="89"/>
      <c r="BF57" s="89"/>
      <c r="BG57" s="89"/>
      <c r="BH57" s="89"/>
      <c r="BI57" s="89"/>
      <c r="BJ57" s="89"/>
      <c r="BK57" s="89"/>
      <c r="BL57" s="89"/>
      <c r="BM57" s="89"/>
      <c r="BN57" s="89"/>
      <c r="BO57" s="89"/>
      <c r="BP57" s="89"/>
      <c r="BQ57" s="89"/>
      <c r="BR57" s="89"/>
      <c r="BS57" s="89"/>
      <c r="BT57" s="89"/>
      <c r="BU57" s="89"/>
      <c r="BV57" s="89"/>
      <c r="BW57" s="89"/>
      <c r="BX57" s="89"/>
      <c r="BY57" s="89"/>
      <c r="BZ57" s="89"/>
      <c r="CA57" s="89"/>
      <c r="CB57" s="89"/>
      <c r="CC57" s="89"/>
      <c r="CD57" s="89"/>
      <c r="CE57" s="89"/>
      <c r="CF57" s="89"/>
      <c r="CG57" s="89"/>
      <c r="CH57" s="89"/>
      <c r="CI57" s="89"/>
      <c r="CJ57" s="89"/>
      <c r="CK57" s="89"/>
      <c r="CL57" s="89"/>
      <c r="CM57" s="89"/>
      <c r="CN57" s="89"/>
      <c r="CO57" s="89"/>
      <c r="CP57" s="89"/>
      <c r="CQ57" s="89"/>
      <c r="CR57" s="89"/>
      <c r="CS57" s="89"/>
      <c r="CT57" s="89"/>
      <c r="CU57" s="89"/>
    </row>
    <row r="58" spans="1:99" ht="30.75" thickBot="1" x14ac:dyDescent="0.3">
      <c r="A58" s="89"/>
      <c r="B58" s="92" t="s">
        <v>235</v>
      </c>
      <c r="C58" s="93">
        <v>2022</v>
      </c>
      <c r="D58" s="94" t="s">
        <v>251</v>
      </c>
      <c r="E58" s="95">
        <v>15780.62</v>
      </c>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c r="AZ58" s="89"/>
      <c r="BA58" s="89"/>
      <c r="BB58" s="89"/>
      <c r="BC58" s="89"/>
      <c r="BD58" s="89"/>
      <c r="BE58" s="89"/>
      <c r="BF58" s="89"/>
      <c r="BG58" s="89"/>
      <c r="BH58" s="89"/>
      <c r="BI58" s="89"/>
      <c r="BJ58" s="89"/>
      <c r="BK58" s="89"/>
      <c r="BL58" s="89"/>
      <c r="BM58" s="89"/>
      <c r="BN58" s="89"/>
      <c r="BO58" s="89"/>
      <c r="BP58" s="89"/>
      <c r="BQ58" s="89"/>
      <c r="BR58" s="89"/>
      <c r="BS58" s="89"/>
      <c r="BT58" s="89"/>
      <c r="BU58" s="89"/>
      <c r="BV58" s="89"/>
      <c r="BW58" s="89"/>
      <c r="BX58" s="89"/>
      <c r="BY58" s="89"/>
      <c r="BZ58" s="89"/>
      <c r="CA58" s="89"/>
      <c r="CB58" s="89"/>
      <c r="CC58" s="89"/>
      <c r="CD58" s="89"/>
      <c r="CE58" s="89"/>
      <c r="CF58" s="89"/>
      <c r="CG58" s="89"/>
      <c r="CH58" s="89"/>
      <c r="CI58" s="89"/>
      <c r="CJ58" s="89"/>
      <c r="CK58" s="89"/>
      <c r="CL58" s="89"/>
      <c r="CM58" s="89"/>
      <c r="CN58" s="89"/>
      <c r="CO58" s="89"/>
      <c r="CP58" s="89"/>
      <c r="CQ58" s="89"/>
      <c r="CR58" s="89"/>
      <c r="CS58" s="89"/>
      <c r="CT58" s="89"/>
      <c r="CU58" s="89"/>
    </row>
    <row r="59" spans="1:99" ht="30.75" thickBot="1" x14ac:dyDescent="0.3">
      <c r="A59" s="89"/>
      <c r="B59" s="92" t="s">
        <v>235</v>
      </c>
      <c r="C59" s="92">
        <v>2022</v>
      </c>
      <c r="D59" s="94" t="s">
        <v>252</v>
      </c>
      <c r="E59" s="95">
        <v>1398.3</v>
      </c>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89"/>
      <c r="BC59" s="89"/>
      <c r="BD59" s="89"/>
      <c r="BE59" s="89"/>
      <c r="BF59" s="89"/>
      <c r="BG59" s="89"/>
      <c r="BH59" s="89"/>
      <c r="BI59" s="89"/>
      <c r="BJ59" s="89"/>
      <c r="BK59" s="89"/>
      <c r="BL59" s="89"/>
      <c r="BM59" s="89"/>
      <c r="BN59" s="89"/>
      <c r="BO59" s="89"/>
      <c r="BP59" s="89"/>
      <c r="BQ59" s="89"/>
      <c r="BR59" s="89"/>
      <c r="BS59" s="89"/>
      <c r="BT59" s="89"/>
      <c r="BU59" s="89"/>
      <c r="BV59" s="89"/>
      <c r="BW59" s="89"/>
      <c r="BX59" s="89"/>
      <c r="BY59" s="89"/>
      <c r="BZ59" s="89"/>
      <c r="CA59" s="89"/>
      <c r="CB59" s="89"/>
      <c r="CC59" s="89"/>
      <c r="CD59" s="89"/>
      <c r="CE59" s="89"/>
      <c r="CF59" s="89"/>
      <c r="CG59" s="89"/>
      <c r="CH59" s="89"/>
      <c r="CI59" s="89"/>
      <c r="CJ59" s="89"/>
      <c r="CK59" s="89"/>
      <c r="CL59" s="89"/>
      <c r="CM59" s="89"/>
      <c r="CN59" s="89"/>
      <c r="CO59" s="89"/>
      <c r="CP59" s="89"/>
      <c r="CQ59" s="89"/>
      <c r="CR59" s="89"/>
      <c r="CS59" s="89"/>
      <c r="CT59" s="89"/>
      <c r="CU59" s="89"/>
    </row>
    <row r="60" spans="1:99" ht="30.75" thickBot="1" x14ac:dyDescent="0.3">
      <c r="A60" s="89"/>
      <c r="B60" s="92" t="s">
        <v>236</v>
      </c>
      <c r="C60" s="96">
        <v>2022</v>
      </c>
      <c r="D60" s="94" t="s">
        <v>251</v>
      </c>
      <c r="E60" s="95"/>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89"/>
      <c r="AY60" s="89"/>
      <c r="AZ60" s="89"/>
      <c r="BA60" s="89"/>
      <c r="BB60" s="89"/>
      <c r="BC60" s="89"/>
      <c r="BD60" s="89"/>
      <c r="BE60" s="89"/>
      <c r="BF60" s="89"/>
      <c r="BG60" s="89"/>
      <c r="BH60" s="89"/>
      <c r="BI60" s="89"/>
      <c r="BJ60" s="89"/>
      <c r="BK60" s="89"/>
      <c r="BL60" s="89"/>
      <c r="BM60" s="89"/>
      <c r="BN60" s="89"/>
      <c r="BO60" s="89"/>
      <c r="BP60" s="89"/>
      <c r="BQ60" s="89"/>
      <c r="BR60" s="89"/>
      <c r="BS60" s="89"/>
      <c r="BT60" s="89"/>
      <c r="BU60" s="89"/>
      <c r="BV60" s="89"/>
      <c r="BW60" s="89"/>
      <c r="BX60" s="89"/>
      <c r="BY60" s="89"/>
      <c r="BZ60" s="89"/>
      <c r="CA60" s="89"/>
      <c r="CB60" s="89"/>
      <c r="CC60" s="89"/>
      <c r="CD60" s="89"/>
      <c r="CE60" s="89"/>
      <c r="CF60" s="89"/>
      <c r="CG60" s="89"/>
      <c r="CH60" s="89"/>
      <c r="CI60" s="89"/>
      <c r="CJ60" s="89"/>
      <c r="CK60" s="89"/>
      <c r="CL60" s="89"/>
      <c r="CM60" s="89"/>
      <c r="CN60" s="89"/>
      <c r="CO60" s="89"/>
      <c r="CP60" s="89"/>
      <c r="CQ60" s="89"/>
      <c r="CR60" s="89"/>
      <c r="CS60" s="89"/>
      <c r="CT60" s="89"/>
      <c r="CU60" s="89"/>
    </row>
    <row r="61" spans="1:99" ht="30.75" thickBot="1" x14ac:dyDescent="0.3">
      <c r="A61" s="89"/>
      <c r="B61" s="92" t="s">
        <v>236</v>
      </c>
      <c r="C61" s="97">
        <v>2022</v>
      </c>
      <c r="D61" s="94" t="s">
        <v>252</v>
      </c>
      <c r="E61" s="95"/>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c r="BA61" s="89"/>
      <c r="BB61" s="89"/>
      <c r="BC61" s="89"/>
      <c r="BD61" s="89"/>
      <c r="BE61" s="89"/>
      <c r="BF61" s="89"/>
      <c r="BG61" s="89"/>
      <c r="BH61" s="89"/>
      <c r="BI61" s="89"/>
      <c r="BJ61" s="89"/>
      <c r="BK61" s="89"/>
      <c r="BL61" s="89"/>
      <c r="BM61" s="89"/>
      <c r="BN61" s="89"/>
      <c r="BO61" s="89"/>
      <c r="BP61" s="89"/>
      <c r="BQ61" s="89"/>
      <c r="BR61" s="89"/>
      <c r="BS61" s="89"/>
      <c r="BT61" s="89"/>
      <c r="BU61" s="89"/>
      <c r="BV61" s="89"/>
      <c r="BW61" s="89"/>
      <c r="BX61" s="89"/>
      <c r="BY61" s="89"/>
      <c r="BZ61" s="89"/>
      <c r="CA61" s="89"/>
      <c r="CB61" s="89"/>
      <c r="CC61" s="89"/>
      <c r="CD61" s="89"/>
      <c r="CE61" s="89"/>
      <c r="CF61" s="89"/>
      <c r="CG61" s="89"/>
      <c r="CH61" s="89"/>
      <c r="CI61" s="89"/>
      <c r="CJ61" s="89"/>
      <c r="CK61" s="89"/>
      <c r="CL61" s="89"/>
      <c r="CM61" s="89"/>
      <c r="CN61" s="89"/>
      <c r="CO61" s="89"/>
      <c r="CP61" s="89"/>
      <c r="CQ61" s="89"/>
      <c r="CR61" s="89"/>
      <c r="CS61" s="89"/>
      <c r="CT61" s="89"/>
      <c r="CU61" s="89"/>
    </row>
    <row r="62" spans="1:99" ht="30.75" thickBot="1" x14ac:dyDescent="0.3">
      <c r="A62" s="89"/>
      <c r="B62" s="92" t="s">
        <v>237</v>
      </c>
      <c r="C62" s="96">
        <v>2022</v>
      </c>
      <c r="D62" s="94" t="s">
        <v>251</v>
      </c>
      <c r="E62" s="95">
        <v>0</v>
      </c>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c r="BH62" s="89"/>
      <c r="BI62" s="89"/>
      <c r="BJ62" s="89"/>
      <c r="BK62" s="89"/>
      <c r="BL62" s="89"/>
      <c r="BM62" s="89"/>
      <c r="BN62" s="89"/>
      <c r="BO62" s="89"/>
      <c r="BP62" s="89"/>
      <c r="BQ62" s="89"/>
      <c r="BR62" s="89"/>
      <c r="BS62" s="89"/>
      <c r="BT62" s="89"/>
      <c r="BU62" s="89"/>
      <c r="BV62" s="89"/>
      <c r="BW62" s="89"/>
      <c r="BX62" s="89"/>
      <c r="BY62" s="89"/>
      <c r="BZ62" s="89"/>
      <c r="CA62" s="89"/>
      <c r="CB62" s="89"/>
      <c r="CC62" s="89"/>
      <c r="CD62" s="89"/>
      <c r="CE62" s="89"/>
      <c r="CF62" s="89"/>
      <c r="CG62" s="89"/>
      <c r="CH62" s="89"/>
      <c r="CI62" s="89"/>
      <c r="CJ62" s="89"/>
      <c r="CK62" s="89"/>
      <c r="CL62" s="89"/>
      <c r="CM62" s="89"/>
      <c r="CN62" s="89"/>
      <c r="CO62" s="89"/>
      <c r="CP62" s="89"/>
      <c r="CQ62" s="89"/>
      <c r="CR62" s="89"/>
      <c r="CS62" s="89"/>
      <c r="CT62" s="89"/>
      <c r="CU62" s="89"/>
    </row>
    <row r="63" spans="1:99" ht="30.75" thickBot="1" x14ac:dyDescent="0.3">
      <c r="A63" s="89"/>
      <c r="B63" s="92" t="s">
        <v>237</v>
      </c>
      <c r="C63" s="97">
        <v>2022</v>
      </c>
      <c r="D63" s="94" t="s">
        <v>252</v>
      </c>
      <c r="E63" s="95">
        <v>82817</v>
      </c>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c r="BI63" s="89"/>
      <c r="BJ63" s="89"/>
      <c r="BK63" s="89"/>
      <c r="BL63" s="89"/>
      <c r="BM63" s="89"/>
      <c r="BN63" s="89"/>
      <c r="BO63" s="89"/>
      <c r="BP63" s="89"/>
      <c r="BQ63" s="89"/>
      <c r="BR63" s="89"/>
      <c r="BS63" s="89"/>
      <c r="BT63" s="89"/>
      <c r="BU63" s="89"/>
      <c r="BV63" s="89"/>
      <c r="BW63" s="89"/>
      <c r="BX63" s="89"/>
      <c r="BY63" s="89"/>
      <c r="BZ63" s="89"/>
      <c r="CA63" s="89"/>
      <c r="CB63" s="89"/>
      <c r="CC63" s="89"/>
      <c r="CD63" s="89"/>
      <c r="CE63" s="89"/>
      <c r="CF63" s="89"/>
      <c r="CG63" s="89"/>
      <c r="CH63" s="89"/>
      <c r="CI63" s="89"/>
      <c r="CJ63" s="89"/>
      <c r="CK63" s="89"/>
      <c r="CL63" s="89"/>
      <c r="CM63" s="89"/>
      <c r="CN63" s="89"/>
      <c r="CO63" s="89"/>
      <c r="CP63" s="89"/>
      <c r="CQ63" s="89"/>
      <c r="CR63" s="89"/>
      <c r="CS63" s="89"/>
      <c r="CT63" s="89"/>
      <c r="CU63" s="89"/>
    </row>
    <row r="64" spans="1:99" ht="30.75" thickBot="1" x14ac:dyDescent="0.3">
      <c r="A64" s="89"/>
      <c r="B64" s="92" t="s">
        <v>238</v>
      </c>
      <c r="C64" s="93">
        <v>2022</v>
      </c>
      <c r="D64" s="94" t="s">
        <v>251</v>
      </c>
      <c r="E64" s="95">
        <v>26876</v>
      </c>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c r="BP64" s="89"/>
      <c r="BQ64" s="89"/>
      <c r="BR64" s="89"/>
      <c r="BS64" s="89"/>
      <c r="BT64" s="89"/>
      <c r="BU64" s="89"/>
      <c r="BV64" s="89"/>
      <c r="BW64" s="89"/>
      <c r="BX64" s="89"/>
      <c r="BY64" s="89"/>
      <c r="BZ64" s="89"/>
      <c r="CA64" s="89"/>
      <c r="CB64" s="89"/>
      <c r="CC64" s="89"/>
      <c r="CD64" s="89"/>
      <c r="CE64" s="89"/>
      <c r="CF64" s="89"/>
      <c r="CG64" s="89"/>
      <c r="CH64" s="89"/>
      <c r="CI64" s="89"/>
      <c r="CJ64" s="89"/>
      <c r="CK64" s="89"/>
      <c r="CL64" s="89"/>
      <c r="CM64" s="89"/>
      <c r="CN64" s="89"/>
      <c r="CO64" s="89"/>
      <c r="CP64" s="89"/>
      <c r="CQ64" s="89"/>
      <c r="CR64" s="89"/>
      <c r="CS64" s="89"/>
      <c r="CT64" s="89"/>
      <c r="CU64" s="89"/>
    </row>
    <row r="65" spans="1:99" ht="30.75" thickBot="1" x14ac:dyDescent="0.3">
      <c r="A65" s="89"/>
      <c r="B65" s="92" t="s">
        <v>238</v>
      </c>
      <c r="C65" s="92">
        <v>2022</v>
      </c>
      <c r="D65" s="94" t="s">
        <v>252</v>
      </c>
      <c r="E65" s="95">
        <v>812</v>
      </c>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c r="BB65" s="89"/>
      <c r="BC65" s="89"/>
      <c r="BD65" s="89"/>
      <c r="BE65" s="89"/>
      <c r="BF65" s="89"/>
      <c r="BG65" s="89"/>
      <c r="BH65" s="89"/>
      <c r="BI65" s="89"/>
      <c r="BJ65" s="89"/>
      <c r="BK65" s="89"/>
      <c r="BL65" s="89"/>
      <c r="BM65" s="89"/>
      <c r="BN65" s="89"/>
      <c r="BO65" s="89"/>
      <c r="BP65" s="89"/>
      <c r="BQ65" s="89"/>
      <c r="BR65" s="89"/>
      <c r="BS65" s="89"/>
      <c r="BT65" s="89"/>
      <c r="BU65" s="89"/>
      <c r="BV65" s="89"/>
      <c r="BW65" s="89"/>
      <c r="BX65" s="89"/>
      <c r="BY65" s="89"/>
      <c r="BZ65" s="89"/>
      <c r="CA65" s="89"/>
      <c r="CB65" s="89"/>
      <c r="CC65" s="89"/>
      <c r="CD65" s="89"/>
      <c r="CE65" s="89"/>
      <c r="CF65" s="89"/>
      <c r="CG65" s="89"/>
      <c r="CH65" s="89"/>
      <c r="CI65" s="89"/>
      <c r="CJ65" s="89"/>
      <c r="CK65" s="89"/>
      <c r="CL65" s="89"/>
      <c r="CM65" s="89"/>
      <c r="CN65" s="89"/>
      <c r="CO65" s="89"/>
      <c r="CP65" s="89"/>
      <c r="CQ65" s="89"/>
      <c r="CR65" s="89"/>
      <c r="CS65" s="89"/>
      <c r="CT65" s="89"/>
      <c r="CU65" s="89"/>
    </row>
    <row r="66" spans="1:99" x14ac:dyDescent="0.25">
      <c r="A66" s="89"/>
      <c r="B66" s="88"/>
      <c r="C66" s="88"/>
      <c r="D66" s="88"/>
      <c r="E66" s="88"/>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c r="BB66" s="89"/>
      <c r="BC66" s="89"/>
      <c r="BD66" s="89"/>
      <c r="BE66" s="89"/>
      <c r="BF66" s="89"/>
      <c r="BG66" s="89"/>
      <c r="BH66" s="89"/>
      <c r="BI66" s="89"/>
      <c r="BJ66" s="89"/>
      <c r="BK66" s="89"/>
      <c r="BL66" s="89"/>
      <c r="BM66" s="89"/>
      <c r="BN66" s="89"/>
      <c r="BO66" s="89"/>
      <c r="BP66" s="89"/>
      <c r="BQ66" s="89"/>
      <c r="BR66" s="89"/>
      <c r="BS66" s="89"/>
      <c r="BT66" s="89"/>
      <c r="BU66" s="89"/>
      <c r="BV66" s="89"/>
      <c r="BW66" s="89"/>
      <c r="BX66" s="89"/>
      <c r="BY66" s="89"/>
      <c r="BZ66" s="89"/>
      <c r="CA66" s="89"/>
      <c r="CB66" s="89"/>
      <c r="CC66" s="89"/>
      <c r="CD66" s="89"/>
      <c r="CE66" s="89"/>
      <c r="CF66" s="89"/>
      <c r="CG66" s="89"/>
      <c r="CH66" s="89"/>
      <c r="CI66" s="89"/>
      <c r="CJ66" s="89"/>
      <c r="CK66" s="89"/>
      <c r="CL66" s="89"/>
      <c r="CM66" s="89"/>
      <c r="CN66" s="89"/>
      <c r="CO66" s="89"/>
      <c r="CP66" s="89"/>
      <c r="CQ66" s="89"/>
      <c r="CR66" s="89"/>
      <c r="CS66" s="89"/>
      <c r="CT66" s="89"/>
      <c r="CU66" s="89"/>
    </row>
    <row r="67" spans="1:99" x14ac:dyDescent="0.25">
      <c r="A67" s="89"/>
      <c r="B67" s="88"/>
      <c r="C67" s="88"/>
      <c r="D67" s="88"/>
      <c r="E67" s="88"/>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89"/>
      <c r="AY67" s="89"/>
      <c r="AZ67" s="89"/>
      <c r="BA67" s="89"/>
      <c r="BB67" s="89"/>
      <c r="BC67" s="89"/>
      <c r="BD67" s="89"/>
      <c r="BE67" s="89"/>
      <c r="BF67" s="89"/>
      <c r="BG67" s="89"/>
      <c r="BH67" s="89"/>
      <c r="BI67" s="89"/>
      <c r="BJ67" s="89"/>
      <c r="BK67" s="89"/>
      <c r="BL67" s="89"/>
      <c r="BM67" s="89"/>
      <c r="BN67" s="89"/>
      <c r="BO67" s="89"/>
      <c r="BP67" s="89"/>
      <c r="BQ67" s="89"/>
      <c r="BR67" s="89"/>
      <c r="BS67" s="89"/>
      <c r="BT67" s="89"/>
      <c r="BU67" s="89"/>
      <c r="BV67" s="89"/>
      <c r="BW67" s="89"/>
      <c r="BX67" s="89"/>
      <c r="BY67" s="89"/>
      <c r="BZ67" s="89"/>
      <c r="CA67" s="89"/>
      <c r="CB67" s="89"/>
      <c r="CC67" s="89"/>
      <c r="CD67" s="89"/>
      <c r="CE67" s="89"/>
      <c r="CF67" s="89"/>
      <c r="CG67" s="89"/>
      <c r="CH67" s="89"/>
      <c r="CI67" s="89"/>
      <c r="CJ67" s="89"/>
      <c r="CK67" s="89"/>
      <c r="CL67" s="89"/>
      <c r="CM67" s="89"/>
      <c r="CN67" s="89"/>
      <c r="CO67" s="89"/>
      <c r="CP67" s="89"/>
      <c r="CQ67" s="89"/>
      <c r="CR67" s="89"/>
      <c r="CS67" s="89"/>
      <c r="CT67" s="89"/>
      <c r="CU67" s="89"/>
    </row>
    <row r="68" spans="1:99" x14ac:dyDescent="0.25">
      <c r="A68" s="89"/>
      <c r="B68" s="88"/>
      <c r="C68" s="88"/>
      <c r="D68" s="88"/>
      <c r="E68" s="88"/>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c r="AZ68" s="89"/>
      <c r="BA68" s="89"/>
      <c r="BB68" s="89"/>
      <c r="BC68" s="89"/>
      <c r="BD68" s="89"/>
      <c r="BE68" s="89"/>
      <c r="BF68" s="89"/>
      <c r="BG68" s="89"/>
      <c r="BH68" s="89"/>
      <c r="BI68" s="89"/>
      <c r="BJ68" s="89"/>
      <c r="BK68" s="89"/>
      <c r="BL68" s="89"/>
      <c r="BM68" s="89"/>
      <c r="BN68" s="89"/>
      <c r="BO68" s="89"/>
      <c r="BP68" s="89"/>
      <c r="BQ68" s="89"/>
      <c r="BR68" s="89"/>
      <c r="BS68" s="89"/>
      <c r="BT68" s="89"/>
      <c r="BU68" s="89"/>
      <c r="BV68" s="89"/>
      <c r="BW68" s="89"/>
      <c r="BX68" s="89"/>
      <c r="BY68" s="89"/>
      <c r="BZ68" s="89"/>
      <c r="CA68" s="89"/>
      <c r="CB68" s="89"/>
      <c r="CC68" s="89"/>
      <c r="CD68" s="89"/>
      <c r="CE68" s="89"/>
      <c r="CF68" s="89"/>
      <c r="CG68" s="89"/>
      <c r="CH68" s="89"/>
      <c r="CI68" s="89"/>
      <c r="CJ68" s="89"/>
      <c r="CK68" s="89"/>
      <c r="CL68" s="89"/>
      <c r="CM68" s="89"/>
      <c r="CN68" s="89"/>
      <c r="CO68" s="89"/>
      <c r="CP68" s="89"/>
      <c r="CQ68" s="89"/>
      <c r="CR68" s="89"/>
      <c r="CS68" s="89"/>
      <c r="CT68" s="89"/>
      <c r="CU68" s="89"/>
    </row>
    <row r="69" spans="1:99" x14ac:dyDescent="0.25">
      <c r="A69" s="89"/>
      <c r="B69" s="88"/>
      <c r="C69" s="88"/>
      <c r="D69" s="88"/>
      <c r="E69" s="88"/>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89"/>
      <c r="AZ69" s="89"/>
      <c r="BA69" s="89"/>
      <c r="BB69" s="89"/>
      <c r="BC69" s="89"/>
      <c r="BD69" s="89"/>
      <c r="BE69" s="89"/>
      <c r="BF69" s="89"/>
      <c r="BG69" s="89"/>
      <c r="BH69" s="89"/>
      <c r="BI69" s="89"/>
      <c r="BJ69" s="89"/>
      <c r="BK69" s="89"/>
      <c r="BL69" s="89"/>
      <c r="BM69" s="89"/>
      <c r="BN69" s="89"/>
      <c r="BO69" s="89"/>
      <c r="BP69" s="89"/>
      <c r="BQ69" s="89"/>
      <c r="BR69" s="89"/>
      <c r="BS69" s="89"/>
      <c r="BT69" s="89"/>
      <c r="BU69" s="89"/>
      <c r="BV69" s="89"/>
      <c r="BW69" s="89"/>
      <c r="BX69" s="89"/>
      <c r="BY69" s="89"/>
      <c r="BZ69" s="89"/>
      <c r="CA69" s="89"/>
      <c r="CB69" s="89"/>
      <c r="CC69" s="89"/>
      <c r="CD69" s="89"/>
      <c r="CE69" s="89"/>
      <c r="CF69" s="89"/>
      <c r="CG69" s="89"/>
      <c r="CH69" s="89"/>
      <c r="CI69" s="89"/>
      <c r="CJ69" s="89"/>
      <c r="CK69" s="89"/>
      <c r="CL69" s="89"/>
      <c r="CM69" s="89"/>
      <c r="CN69" s="89"/>
      <c r="CO69" s="89"/>
      <c r="CP69" s="89"/>
      <c r="CQ69" s="89"/>
      <c r="CR69" s="89"/>
      <c r="CS69" s="89"/>
      <c r="CT69" s="89"/>
      <c r="CU69" s="89"/>
    </row>
    <row r="70" spans="1:99" x14ac:dyDescent="0.25">
      <c r="A70" s="89"/>
      <c r="B70" s="88"/>
      <c r="C70" s="88"/>
      <c r="D70" s="88"/>
      <c r="E70" s="88"/>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89"/>
      <c r="AZ70" s="89"/>
      <c r="BA70" s="89"/>
      <c r="BB70" s="89"/>
      <c r="BC70" s="89"/>
      <c r="BD70" s="89"/>
      <c r="BE70" s="89"/>
      <c r="BF70" s="89"/>
      <c r="BG70" s="89"/>
      <c r="BH70" s="89"/>
      <c r="BI70" s="89"/>
      <c r="BJ70" s="89"/>
      <c r="BK70" s="89"/>
      <c r="BL70" s="89"/>
      <c r="BM70" s="89"/>
      <c r="BN70" s="89"/>
      <c r="BO70" s="89"/>
      <c r="BP70" s="89"/>
      <c r="BQ70" s="89"/>
      <c r="BR70" s="89"/>
      <c r="BS70" s="89"/>
      <c r="BT70" s="89"/>
      <c r="BU70" s="89"/>
      <c r="BV70" s="89"/>
      <c r="BW70" s="89"/>
      <c r="BX70" s="89"/>
      <c r="BY70" s="89"/>
      <c r="BZ70" s="89"/>
      <c r="CA70" s="89"/>
      <c r="CB70" s="89"/>
      <c r="CC70" s="89"/>
      <c r="CD70" s="89"/>
      <c r="CE70" s="89"/>
      <c r="CF70" s="89"/>
      <c r="CG70" s="89"/>
      <c r="CH70" s="89"/>
      <c r="CI70" s="89"/>
      <c r="CJ70" s="89"/>
      <c r="CK70" s="89"/>
      <c r="CL70" s="89"/>
      <c r="CM70" s="89"/>
      <c r="CN70" s="89"/>
      <c r="CO70" s="89"/>
      <c r="CP70" s="89"/>
      <c r="CQ70" s="89"/>
      <c r="CR70" s="89"/>
      <c r="CS70" s="89"/>
      <c r="CT70" s="89"/>
      <c r="CU70" s="89"/>
    </row>
    <row r="71" spans="1:99" x14ac:dyDescent="0.25">
      <c r="A71" s="89"/>
      <c r="B71" s="88"/>
      <c r="C71" s="88"/>
      <c r="D71" s="88"/>
      <c r="E71" s="88"/>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89"/>
      <c r="AZ71" s="89"/>
      <c r="BA71" s="89"/>
      <c r="BB71" s="89"/>
      <c r="BC71" s="89"/>
      <c r="BD71" s="89"/>
      <c r="BE71" s="89"/>
      <c r="BF71" s="89"/>
      <c r="BG71" s="89"/>
      <c r="BH71" s="89"/>
      <c r="BI71" s="89"/>
      <c r="BJ71" s="89"/>
      <c r="BK71" s="89"/>
      <c r="BL71" s="89"/>
      <c r="BM71" s="89"/>
      <c r="BN71" s="89"/>
      <c r="BO71" s="89"/>
      <c r="BP71" s="89"/>
      <c r="BQ71" s="89"/>
      <c r="BR71" s="89"/>
      <c r="BS71" s="89"/>
      <c r="BT71" s="89"/>
      <c r="BU71" s="89"/>
      <c r="BV71" s="89"/>
      <c r="BW71" s="89"/>
      <c r="BX71" s="89"/>
      <c r="BY71" s="89"/>
      <c r="BZ71" s="89"/>
      <c r="CA71" s="89"/>
      <c r="CB71" s="89"/>
      <c r="CC71" s="89"/>
      <c r="CD71" s="89"/>
      <c r="CE71" s="89"/>
      <c r="CF71" s="89"/>
      <c r="CG71" s="89"/>
      <c r="CH71" s="89"/>
      <c r="CI71" s="89"/>
      <c r="CJ71" s="89"/>
      <c r="CK71" s="89"/>
      <c r="CL71" s="89"/>
      <c r="CM71" s="89"/>
      <c r="CN71" s="89"/>
      <c r="CO71" s="89"/>
      <c r="CP71" s="89"/>
      <c r="CQ71" s="89"/>
      <c r="CR71" s="89"/>
      <c r="CS71" s="89"/>
      <c r="CT71" s="89"/>
      <c r="CU71" s="89"/>
    </row>
    <row r="72" spans="1:99" x14ac:dyDescent="0.25">
      <c r="A72" s="89"/>
      <c r="B72" s="88"/>
      <c r="C72" s="88"/>
      <c r="D72" s="88"/>
      <c r="E72" s="88"/>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89"/>
      <c r="AZ72" s="89"/>
      <c r="BA72" s="89"/>
      <c r="BB72" s="89"/>
      <c r="BC72" s="89"/>
      <c r="BD72" s="89"/>
      <c r="BE72" s="89"/>
      <c r="BF72" s="89"/>
      <c r="BG72" s="89"/>
      <c r="BH72" s="89"/>
      <c r="BI72" s="89"/>
      <c r="BJ72" s="89"/>
      <c r="BK72" s="89"/>
      <c r="BL72" s="89"/>
      <c r="BM72" s="89"/>
      <c r="BN72" s="89"/>
      <c r="BO72" s="89"/>
      <c r="BP72" s="89"/>
      <c r="BQ72" s="89"/>
      <c r="BR72" s="89"/>
      <c r="BS72" s="89"/>
      <c r="BT72" s="89"/>
      <c r="BU72" s="89"/>
      <c r="BV72" s="89"/>
      <c r="BW72" s="89"/>
      <c r="BX72" s="89"/>
      <c r="BY72" s="89"/>
      <c r="BZ72" s="89"/>
      <c r="CA72" s="89"/>
      <c r="CB72" s="89"/>
      <c r="CC72" s="89"/>
      <c r="CD72" s="89"/>
      <c r="CE72" s="89"/>
      <c r="CF72" s="89"/>
      <c r="CG72" s="89"/>
      <c r="CH72" s="89"/>
      <c r="CI72" s="89"/>
      <c r="CJ72" s="89"/>
      <c r="CK72" s="89"/>
      <c r="CL72" s="89"/>
      <c r="CM72" s="89"/>
      <c r="CN72" s="89"/>
      <c r="CO72" s="89"/>
      <c r="CP72" s="89"/>
      <c r="CQ72" s="89"/>
      <c r="CR72" s="89"/>
      <c r="CS72" s="89"/>
      <c r="CT72" s="89"/>
      <c r="CU72" s="89"/>
    </row>
    <row r="73" spans="1:99" x14ac:dyDescent="0.25">
      <c r="A73" s="89"/>
      <c r="B73" s="88"/>
      <c r="C73" s="88"/>
      <c r="D73" s="88"/>
      <c r="E73" s="88"/>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89"/>
      <c r="AZ73" s="89"/>
      <c r="BA73" s="89"/>
      <c r="BB73" s="89"/>
      <c r="BC73" s="89"/>
      <c r="BD73" s="89"/>
      <c r="BE73" s="89"/>
      <c r="BF73" s="89"/>
      <c r="BG73" s="89"/>
      <c r="BH73" s="89"/>
      <c r="BI73" s="89"/>
      <c r="BJ73" s="89"/>
      <c r="BK73" s="89"/>
      <c r="BL73" s="89"/>
      <c r="BM73" s="89"/>
      <c r="BN73" s="89"/>
      <c r="BO73" s="89"/>
      <c r="BP73" s="89"/>
      <c r="BQ73" s="89"/>
      <c r="BR73" s="89"/>
      <c r="BS73" s="89"/>
      <c r="BT73" s="89"/>
      <c r="BU73" s="89"/>
      <c r="BV73" s="89"/>
      <c r="BW73" s="89"/>
      <c r="BX73" s="89"/>
      <c r="BY73" s="89"/>
      <c r="BZ73" s="89"/>
      <c r="CA73" s="89"/>
      <c r="CB73" s="89"/>
      <c r="CC73" s="89"/>
      <c r="CD73" s="89"/>
      <c r="CE73" s="89"/>
      <c r="CF73" s="89"/>
      <c r="CG73" s="89"/>
      <c r="CH73" s="89"/>
      <c r="CI73" s="89"/>
      <c r="CJ73" s="89"/>
      <c r="CK73" s="89"/>
      <c r="CL73" s="89"/>
      <c r="CM73" s="89"/>
      <c r="CN73" s="89"/>
      <c r="CO73" s="89"/>
      <c r="CP73" s="89"/>
      <c r="CQ73" s="89"/>
      <c r="CR73" s="89"/>
      <c r="CS73" s="89"/>
      <c r="CT73" s="89"/>
      <c r="CU73" s="89"/>
    </row>
    <row r="74" spans="1:99" x14ac:dyDescent="0.25">
      <c r="A74" s="89"/>
      <c r="B74" s="88"/>
      <c r="C74" s="88"/>
      <c r="D74" s="88"/>
      <c r="E74" s="88"/>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89"/>
      <c r="AZ74" s="89"/>
      <c r="BA74" s="89"/>
      <c r="BB74" s="89"/>
      <c r="BC74" s="89"/>
      <c r="BD74" s="89"/>
      <c r="BE74" s="89"/>
      <c r="BF74" s="89"/>
      <c r="BG74" s="89"/>
      <c r="BH74" s="89"/>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89"/>
      <c r="CG74" s="89"/>
      <c r="CH74" s="89"/>
      <c r="CI74" s="89"/>
      <c r="CJ74" s="89"/>
      <c r="CK74" s="89"/>
      <c r="CL74" s="89"/>
      <c r="CM74" s="89"/>
      <c r="CN74" s="89"/>
      <c r="CO74" s="89"/>
      <c r="CP74" s="89"/>
      <c r="CQ74" s="89"/>
      <c r="CR74" s="89"/>
      <c r="CS74" s="89"/>
      <c r="CT74" s="89"/>
      <c r="CU74" s="89"/>
    </row>
    <row r="75" spans="1:99" x14ac:dyDescent="0.25">
      <c r="A75" s="89"/>
      <c r="B75" s="88"/>
      <c r="C75" s="88"/>
      <c r="D75" s="88"/>
      <c r="E75" s="88"/>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row>
    <row r="76" spans="1:99" x14ac:dyDescent="0.25">
      <c r="A76" s="89"/>
      <c r="C76" s="88"/>
      <c r="D76" s="88"/>
      <c r="E76" s="88"/>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c r="BJ76" s="89"/>
      <c r="BK76" s="89"/>
      <c r="BL76" s="89"/>
      <c r="BM76" s="89"/>
      <c r="BN76" s="89"/>
      <c r="BO76" s="89"/>
      <c r="BP76" s="89"/>
      <c r="BQ76" s="89"/>
      <c r="BR76" s="89"/>
      <c r="BS76" s="89"/>
      <c r="BT76" s="89"/>
      <c r="BU76" s="89"/>
      <c r="BV76" s="89"/>
      <c r="BW76" s="89"/>
      <c r="BX76" s="89"/>
      <c r="BY76" s="89"/>
      <c r="BZ76" s="89"/>
      <c r="CA76" s="89"/>
      <c r="CB76" s="89"/>
      <c r="CC76" s="89"/>
      <c r="CD76" s="89"/>
      <c r="CE76" s="89"/>
      <c r="CF76" s="89"/>
      <c r="CG76" s="89"/>
      <c r="CH76" s="89"/>
      <c r="CI76" s="89"/>
      <c r="CJ76" s="89"/>
      <c r="CK76" s="89"/>
      <c r="CL76" s="89"/>
      <c r="CM76" s="89"/>
      <c r="CN76" s="89"/>
      <c r="CO76" s="89"/>
      <c r="CP76" s="89"/>
      <c r="CQ76" s="89"/>
      <c r="CR76" s="89"/>
      <c r="CS76" s="89"/>
      <c r="CT76" s="89"/>
      <c r="CU76" s="89"/>
    </row>
    <row r="77" spans="1:99" x14ac:dyDescent="0.25">
      <c r="A77" s="89"/>
      <c r="C77" s="88"/>
      <c r="D77" s="88"/>
      <c r="E77" s="88"/>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c r="AR77" s="89"/>
      <c r="AS77" s="89"/>
      <c r="AT77" s="89"/>
      <c r="AU77" s="89"/>
      <c r="AV77" s="89"/>
      <c r="AW77" s="89"/>
      <c r="AX77" s="89"/>
      <c r="AY77" s="89"/>
      <c r="AZ77" s="89"/>
      <c r="BA77" s="89"/>
      <c r="BB77" s="89"/>
      <c r="BC77" s="89"/>
      <c r="BD77" s="89"/>
      <c r="BE77" s="89"/>
      <c r="BF77" s="89"/>
      <c r="BG77" s="89"/>
      <c r="BH77" s="89"/>
      <c r="BI77" s="89"/>
      <c r="BJ77" s="89"/>
      <c r="BK77" s="89"/>
      <c r="BL77" s="89"/>
      <c r="BM77" s="89"/>
      <c r="BN77" s="89"/>
      <c r="BO77" s="89"/>
      <c r="BP77" s="89"/>
      <c r="BQ77" s="89"/>
      <c r="BR77" s="89"/>
      <c r="BS77" s="89"/>
      <c r="BT77" s="89"/>
      <c r="BU77" s="89"/>
      <c r="BV77" s="89"/>
      <c r="BW77" s="89"/>
      <c r="BX77" s="89"/>
      <c r="BY77" s="89"/>
      <c r="BZ77" s="89"/>
      <c r="CA77" s="89"/>
      <c r="CB77" s="89"/>
      <c r="CC77" s="89"/>
      <c r="CD77" s="89"/>
      <c r="CE77" s="89"/>
      <c r="CF77" s="89"/>
      <c r="CG77" s="89"/>
      <c r="CH77" s="89"/>
      <c r="CI77" s="89"/>
      <c r="CJ77" s="89"/>
      <c r="CK77" s="89"/>
      <c r="CL77" s="89"/>
      <c r="CM77" s="89"/>
      <c r="CN77" s="89"/>
      <c r="CO77" s="89"/>
      <c r="CP77" s="89"/>
      <c r="CQ77" s="89"/>
      <c r="CR77" s="89"/>
      <c r="CS77" s="89"/>
      <c r="CT77" s="89"/>
      <c r="CU77" s="89"/>
    </row>
    <row r="78" spans="1:99" x14ac:dyDescent="0.25">
      <c r="A78" s="89"/>
      <c r="C78" s="88"/>
      <c r="D78" s="88"/>
      <c r="E78" s="88"/>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c r="CI78" s="89"/>
      <c r="CJ78" s="89"/>
      <c r="CK78" s="89"/>
      <c r="CL78" s="89"/>
      <c r="CM78" s="89"/>
      <c r="CN78" s="89"/>
      <c r="CO78" s="89"/>
      <c r="CP78" s="89"/>
      <c r="CQ78" s="89"/>
      <c r="CR78" s="89"/>
      <c r="CS78" s="89"/>
      <c r="CT78" s="89"/>
      <c r="CU78" s="89"/>
    </row>
    <row r="79" spans="1:99" x14ac:dyDescent="0.25">
      <c r="A79" s="89"/>
      <c r="C79" s="88"/>
      <c r="D79" s="88"/>
      <c r="E79" s="88"/>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c r="CI79" s="89"/>
      <c r="CJ79" s="89"/>
      <c r="CK79" s="89"/>
      <c r="CL79" s="89"/>
      <c r="CM79" s="89"/>
      <c r="CN79" s="89"/>
      <c r="CO79" s="89"/>
      <c r="CP79" s="89"/>
      <c r="CQ79" s="89"/>
      <c r="CR79" s="89"/>
      <c r="CS79" s="89"/>
      <c r="CT79" s="89"/>
      <c r="CU79" s="89"/>
    </row>
    <row r="80" spans="1:99" x14ac:dyDescent="0.25">
      <c r="A80" s="89"/>
      <c r="C80" s="88"/>
      <c r="D80" s="88"/>
      <c r="E80" s="88"/>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row>
    <row r="81" spans="1:99" x14ac:dyDescent="0.25">
      <c r="A81" s="89"/>
      <c r="C81" s="88"/>
      <c r="D81" s="88"/>
      <c r="E81" s="88"/>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Q81" s="89"/>
      <c r="AR81" s="89"/>
      <c r="AS81" s="89"/>
      <c r="AT81" s="89"/>
      <c r="AU81" s="89"/>
      <c r="AV81" s="89"/>
      <c r="AW81" s="89"/>
      <c r="AX81" s="89"/>
      <c r="AY81" s="89"/>
      <c r="AZ81" s="89"/>
      <c r="BA81" s="89"/>
      <c r="BB81" s="89"/>
      <c r="BC81" s="89"/>
      <c r="BD81" s="89"/>
      <c r="BE81" s="89"/>
      <c r="BF81" s="89"/>
      <c r="BG81" s="89"/>
      <c r="BH81" s="89"/>
      <c r="BI81" s="89"/>
      <c r="BJ81" s="89"/>
      <c r="BK81" s="89"/>
      <c r="BL81" s="89"/>
      <c r="BM81" s="89"/>
      <c r="BN81" s="89"/>
      <c r="BO81" s="89"/>
      <c r="BP81" s="89"/>
      <c r="BQ81" s="89"/>
      <c r="BR81" s="89"/>
      <c r="BS81" s="89"/>
      <c r="BT81" s="89"/>
      <c r="BU81" s="89"/>
      <c r="BV81" s="89"/>
      <c r="BW81" s="89"/>
      <c r="BX81" s="89"/>
      <c r="BY81" s="89"/>
      <c r="BZ81" s="89"/>
      <c r="CA81" s="89"/>
      <c r="CB81" s="89"/>
      <c r="CC81" s="89"/>
      <c r="CD81" s="89"/>
      <c r="CE81" s="89"/>
      <c r="CF81" s="89"/>
      <c r="CG81" s="89"/>
      <c r="CH81" s="89"/>
      <c r="CI81" s="89"/>
      <c r="CJ81" s="89"/>
      <c r="CK81" s="89"/>
      <c r="CL81" s="89"/>
      <c r="CM81" s="89"/>
      <c r="CN81" s="89"/>
      <c r="CO81" s="89"/>
      <c r="CP81" s="89"/>
      <c r="CQ81" s="89"/>
      <c r="CR81" s="89"/>
      <c r="CS81" s="89"/>
      <c r="CT81" s="89"/>
      <c r="CU81" s="89"/>
    </row>
    <row r="82" spans="1:99" x14ac:dyDescent="0.25">
      <c r="A82" s="89"/>
      <c r="C82" s="88"/>
      <c r="D82" s="88"/>
      <c r="E82" s="88"/>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89"/>
      <c r="BH82" s="89"/>
      <c r="BI82" s="89"/>
      <c r="BJ82" s="89"/>
      <c r="BK82" s="89"/>
      <c r="BL82" s="89"/>
      <c r="BM82" s="89"/>
      <c r="BN82" s="89"/>
      <c r="BO82" s="89"/>
      <c r="BP82" s="89"/>
      <c r="BQ82" s="89"/>
      <c r="BR82" s="89"/>
      <c r="BS82" s="89"/>
      <c r="BT82" s="89"/>
      <c r="BU82" s="89"/>
      <c r="BV82" s="89"/>
      <c r="BW82" s="89"/>
      <c r="BX82" s="89"/>
      <c r="BY82" s="89"/>
      <c r="BZ82" s="89"/>
      <c r="CA82" s="89"/>
      <c r="CB82" s="89"/>
      <c r="CC82" s="89"/>
      <c r="CD82" s="89"/>
      <c r="CE82" s="89"/>
      <c r="CF82" s="89"/>
      <c r="CG82" s="89"/>
      <c r="CH82" s="89"/>
      <c r="CI82" s="89"/>
      <c r="CJ82" s="89"/>
      <c r="CK82" s="89"/>
      <c r="CL82" s="89"/>
      <c r="CM82" s="89"/>
      <c r="CN82" s="89"/>
      <c r="CO82" s="89"/>
      <c r="CP82" s="89"/>
      <c r="CQ82" s="89"/>
      <c r="CR82" s="89"/>
      <c r="CS82" s="89"/>
      <c r="CT82" s="89"/>
      <c r="CU82" s="89"/>
    </row>
    <row r="83" spans="1:99" x14ac:dyDescent="0.25">
      <c r="A83" s="89"/>
      <c r="C83" s="88"/>
      <c r="D83" s="88"/>
      <c r="E83" s="88"/>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c r="BJ83" s="89"/>
      <c r="BK83" s="89"/>
      <c r="BL83" s="89"/>
      <c r="BM83" s="89"/>
      <c r="BN83" s="89"/>
      <c r="BO83" s="89"/>
      <c r="BP83" s="89"/>
      <c r="BQ83" s="89"/>
      <c r="BR83" s="89"/>
      <c r="BS83" s="89"/>
      <c r="BT83" s="89"/>
      <c r="BU83" s="89"/>
      <c r="BV83" s="89"/>
      <c r="BW83" s="89"/>
      <c r="BX83" s="89"/>
      <c r="BY83" s="89"/>
      <c r="BZ83" s="89"/>
      <c r="CA83" s="89"/>
      <c r="CB83" s="89"/>
      <c r="CC83" s="89"/>
      <c r="CD83" s="89"/>
      <c r="CE83" s="89"/>
      <c r="CF83" s="89"/>
      <c r="CG83" s="89"/>
      <c r="CH83" s="89"/>
      <c r="CI83" s="89"/>
      <c r="CJ83" s="89"/>
      <c r="CK83" s="89"/>
      <c r="CL83" s="89"/>
      <c r="CM83" s="89"/>
      <c r="CN83" s="89"/>
      <c r="CO83" s="89"/>
      <c r="CP83" s="89"/>
      <c r="CQ83" s="89"/>
      <c r="CR83" s="89"/>
      <c r="CS83" s="89"/>
      <c r="CT83" s="89"/>
      <c r="CU83" s="89"/>
    </row>
    <row r="84" spans="1:99" x14ac:dyDescent="0.25">
      <c r="A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c r="BJ84" s="89"/>
      <c r="BK84" s="89"/>
      <c r="BL84" s="89"/>
      <c r="BM84" s="89"/>
      <c r="BN84" s="89"/>
      <c r="BO84" s="89"/>
      <c r="BP84" s="89"/>
      <c r="BQ84" s="89"/>
      <c r="BR84" s="89"/>
      <c r="BS84" s="89"/>
      <c r="BT84" s="89"/>
      <c r="BU84" s="89"/>
      <c r="BV84" s="89"/>
      <c r="BW84" s="89"/>
      <c r="BX84" s="89"/>
      <c r="BY84" s="89"/>
      <c r="BZ84" s="89"/>
      <c r="CA84" s="89"/>
      <c r="CB84" s="89"/>
      <c r="CC84" s="89"/>
      <c r="CD84" s="89"/>
      <c r="CE84" s="89"/>
      <c r="CF84" s="89"/>
      <c r="CG84" s="89"/>
      <c r="CH84" s="89"/>
      <c r="CI84" s="89"/>
      <c r="CJ84" s="89"/>
      <c r="CK84" s="89"/>
      <c r="CL84" s="89"/>
      <c r="CM84" s="89"/>
      <c r="CN84" s="89"/>
      <c r="CO84" s="89"/>
      <c r="CP84" s="89"/>
      <c r="CQ84" s="89"/>
      <c r="CR84" s="89"/>
      <c r="CS84" s="89"/>
      <c r="CT84" s="89"/>
      <c r="CU84" s="89"/>
    </row>
    <row r="85" spans="1:99" x14ac:dyDescent="0.25">
      <c r="A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c r="CG85" s="89"/>
      <c r="CH85" s="89"/>
      <c r="CI85" s="89"/>
      <c r="CJ85" s="89"/>
      <c r="CK85" s="89"/>
      <c r="CL85" s="89"/>
      <c r="CM85" s="89"/>
      <c r="CN85" s="89"/>
      <c r="CO85" s="89"/>
      <c r="CP85" s="89"/>
      <c r="CQ85" s="89"/>
      <c r="CR85" s="89"/>
      <c r="CS85" s="89"/>
      <c r="CT85" s="89"/>
      <c r="CU85" s="89"/>
    </row>
    <row r="86" spans="1:99" x14ac:dyDescent="0.25">
      <c r="A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89"/>
      <c r="AL86" s="89"/>
      <c r="AM86" s="89"/>
      <c r="AN86" s="89"/>
      <c r="AO86" s="89"/>
      <c r="AP86" s="89"/>
      <c r="AQ86" s="89"/>
      <c r="AR86" s="89"/>
      <c r="AS86" s="89"/>
      <c r="AT86" s="89"/>
      <c r="AU86" s="89"/>
      <c r="AV86" s="89"/>
      <c r="AW86" s="89"/>
      <c r="AX86" s="89"/>
      <c r="AY86" s="89"/>
      <c r="AZ86" s="89"/>
      <c r="BA86" s="89"/>
      <c r="BB86" s="89"/>
      <c r="BC86" s="89"/>
      <c r="BD86" s="89"/>
      <c r="BE86" s="89"/>
      <c r="BF86" s="89"/>
      <c r="BG86" s="89"/>
      <c r="BH86" s="89"/>
      <c r="BI86" s="89"/>
      <c r="BJ86" s="89"/>
      <c r="BK86" s="89"/>
      <c r="BL86" s="89"/>
      <c r="BM86" s="89"/>
      <c r="BN86" s="89"/>
      <c r="BO86" s="89"/>
      <c r="BP86" s="89"/>
      <c r="BQ86" s="89"/>
      <c r="BR86" s="89"/>
      <c r="BS86" s="89"/>
      <c r="BT86" s="89"/>
      <c r="BU86" s="89"/>
      <c r="BV86" s="89"/>
      <c r="BW86" s="89"/>
      <c r="BX86" s="89"/>
      <c r="BY86" s="89"/>
      <c r="BZ86" s="89"/>
      <c r="CA86" s="89"/>
      <c r="CB86" s="89"/>
      <c r="CC86" s="89"/>
      <c r="CD86" s="89"/>
      <c r="CE86" s="89"/>
      <c r="CF86" s="89"/>
      <c r="CG86" s="89"/>
      <c r="CH86" s="89"/>
      <c r="CI86" s="89"/>
      <c r="CJ86" s="89"/>
      <c r="CK86" s="89"/>
      <c r="CL86" s="89"/>
      <c r="CM86" s="89"/>
      <c r="CN86" s="89"/>
      <c r="CO86" s="89"/>
      <c r="CP86" s="89"/>
      <c r="CQ86" s="89"/>
      <c r="CR86" s="89"/>
      <c r="CS86" s="89"/>
      <c r="CT86" s="89"/>
      <c r="CU86" s="89"/>
    </row>
    <row r="87" spans="1:99" x14ac:dyDescent="0.25">
      <c r="A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c r="BJ87" s="89"/>
      <c r="BK87" s="89"/>
      <c r="BL87" s="89"/>
      <c r="BM87" s="89"/>
      <c r="BN87" s="89"/>
      <c r="BO87" s="89"/>
      <c r="BP87" s="89"/>
      <c r="BQ87" s="89"/>
      <c r="BR87" s="89"/>
      <c r="BS87" s="89"/>
      <c r="BT87" s="89"/>
      <c r="BU87" s="89"/>
      <c r="BV87" s="89"/>
      <c r="BW87" s="89"/>
      <c r="BX87" s="89"/>
      <c r="BY87" s="89"/>
      <c r="BZ87" s="89"/>
      <c r="CA87" s="89"/>
      <c r="CB87" s="89"/>
      <c r="CC87" s="89"/>
      <c r="CD87" s="89"/>
      <c r="CE87" s="89"/>
      <c r="CF87" s="89"/>
      <c r="CG87" s="89"/>
      <c r="CH87" s="89"/>
      <c r="CI87" s="89"/>
      <c r="CJ87" s="89"/>
      <c r="CK87" s="89"/>
      <c r="CL87" s="89"/>
      <c r="CM87" s="89"/>
      <c r="CN87" s="89"/>
      <c r="CO87" s="89"/>
      <c r="CP87" s="89"/>
      <c r="CQ87" s="89"/>
      <c r="CR87" s="89"/>
      <c r="CS87" s="89"/>
      <c r="CT87" s="89"/>
      <c r="CU87" s="89"/>
    </row>
    <row r="88" spans="1:99" x14ac:dyDescent="0.25">
      <c r="A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89"/>
      <c r="AZ88" s="89"/>
      <c r="BA88" s="89"/>
      <c r="BB88" s="89"/>
      <c r="BC88" s="89"/>
      <c r="BD88" s="89"/>
      <c r="BE88" s="89"/>
      <c r="BF88" s="89"/>
      <c r="BG88" s="89"/>
      <c r="BH88" s="89"/>
      <c r="BI88" s="89"/>
      <c r="BJ88" s="89"/>
      <c r="BK88" s="89"/>
      <c r="BL88" s="89"/>
      <c r="BM88" s="89"/>
      <c r="BN88" s="89"/>
      <c r="BO88" s="89"/>
      <c r="BP88" s="89"/>
      <c r="BQ88" s="89"/>
      <c r="BR88" s="89"/>
      <c r="BS88" s="89"/>
      <c r="BT88" s="89"/>
      <c r="BU88" s="89"/>
      <c r="BV88" s="89"/>
      <c r="BW88" s="89"/>
      <c r="BX88" s="89"/>
      <c r="BY88" s="89"/>
      <c r="BZ88" s="89"/>
      <c r="CA88" s="89"/>
      <c r="CB88" s="89"/>
      <c r="CC88" s="89"/>
      <c r="CD88" s="89"/>
      <c r="CE88" s="89"/>
      <c r="CF88" s="89"/>
      <c r="CG88" s="89"/>
      <c r="CH88" s="89"/>
      <c r="CI88" s="89"/>
      <c r="CJ88" s="89"/>
      <c r="CK88" s="89"/>
      <c r="CL88" s="89"/>
      <c r="CM88" s="89"/>
      <c r="CN88" s="89"/>
      <c r="CO88" s="89"/>
      <c r="CP88" s="89"/>
      <c r="CQ88" s="89"/>
      <c r="CR88" s="89"/>
      <c r="CS88" s="89"/>
      <c r="CT88" s="89"/>
      <c r="CU88" s="89"/>
    </row>
    <row r="89" spans="1:99" x14ac:dyDescent="0.25">
      <c r="A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89"/>
      <c r="AU89" s="89"/>
      <c r="AV89" s="89"/>
      <c r="AW89" s="89"/>
      <c r="AX89" s="89"/>
      <c r="AY89" s="89"/>
      <c r="AZ89" s="89"/>
      <c r="BA89" s="89"/>
      <c r="BB89" s="89"/>
      <c r="BC89" s="89"/>
      <c r="BD89" s="89"/>
      <c r="BE89" s="89"/>
      <c r="BF89" s="89"/>
      <c r="BG89" s="89"/>
      <c r="BH89" s="89"/>
      <c r="BI89" s="89"/>
      <c r="BJ89" s="89"/>
      <c r="BK89" s="89"/>
      <c r="BL89" s="89"/>
      <c r="BM89" s="89"/>
      <c r="BN89" s="89"/>
      <c r="BO89" s="89"/>
      <c r="BP89" s="89"/>
      <c r="BQ89" s="89"/>
      <c r="BR89" s="89"/>
      <c r="BS89" s="89"/>
      <c r="BT89" s="89"/>
      <c r="BU89" s="89"/>
      <c r="BV89" s="89"/>
      <c r="BW89" s="89"/>
      <c r="BX89" s="89"/>
      <c r="BY89" s="89"/>
      <c r="BZ89" s="89"/>
      <c r="CA89" s="89"/>
      <c r="CB89" s="89"/>
      <c r="CC89" s="89"/>
      <c r="CD89" s="89"/>
      <c r="CE89" s="89"/>
      <c r="CF89" s="89"/>
      <c r="CG89" s="89"/>
      <c r="CH89" s="89"/>
      <c r="CI89" s="89"/>
      <c r="CJ89" s="89"/>
      <c r="CK89" s="89"/>
      <c r="CL89" s="89"/>
      <c r="CM89" s="89"/>
      <c r="CN89" s="89"/>
      <c r="CO89" s="89"/>
      <c r="CP89" s="89"/>
      <c r="CQ89" s="89"/>
      <c r="CR89" s="89"/>
      <c r="CS89" s="89"/>
      <c r="CT89" s="89"/>
      <c r="CU89" s="89"/>
    </row>
    <row r="90" spans="1:99" x14ac:dyDescent="0.25">
      <c r="A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Q90" s="89"/>
      <c r="AR90" s="89"/>
      <c r="AS90" s="89"/>
      <c r="AT90" s="89"/>
      <c r="AU90" s="89"/>
      <c r="AV90" s="89"/>
      <c r="AW90" s="89"/>
      <c r="AX90" s="89"/>
      <c r="AY90" s="89"/>
      <c r="AZ90" s="89"/>
      <c r="BA90" s="89"/>
      <c r="BB90" s="89"/>
      <c r="BC90" s="89"/>
      <c r="BD90" s="89"/>
      <c r="BE90" s="89"/>
      <c r="BF90" s="89"/>
      <c r="BG90" s="89"/>
      <c r="BH90" s="89"/>
      <c r="BI90" s="89"/>
      <c r="BJ90" s="89"/>
      <c r="BK90" s="89"/>
      <c r="BL90" s="89"/>
      <c r="BM90" s="89"/>
      <c r="BN90" s="89"/>
      <c r="BO90" s="89"/>
      <c r="BP90" s="89"/>
      <c r="BQ90" s="89"/>
      <c r="BR90" s="89"/>
      <c r="BS90" s="89"/>
      <c r="BT90" s="89"/>
      <c r="BU90" s="89"/>
      <c r="BV90" s="89"/>
      <c r="BW90" s="89"/>
      <c r="BX90" s="89"/>
      <c r="BY90" s="89"/>
      <c r="BZ90" s="89"/>
      <c r="CA90" s="89"/>
      <c r="CB90" s="89"/>
      <c r="CC90" s="89"/>
      <c r="CD90" s="89"/>
      <c r="CE90" s="89"/>
      <c r="CF90" s="89"/>
      <c r="CG90" s="89"/>
      <c r="CH90" s="89"/>
      <c r="CI90" s="89"/>
      <c r="CJ90" s="89"/>
      <c r="CK90" s="89"/>
      <c r="CL90" s="89"/>
      <c r="CM90" s="89"/>
      <c r="CN90" s="89"/>
      <c r="CO90" s="89"/>
      <c r="CP90" s="89"/>
      <c r="CQ90" s="89"/>
      <c r="CR90" s="89"/>
      <c r="CS90" s="89"/>
      <c r="CT90" s="89"/>
      <c r="CU90" s="89"/>
    </row>
    <row r="91" spans="1:99" x14ac:dyDescent="0.25">
      <c r="A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c r="AR91" s="89"/>
      <c r="AS91" s="89"/>
      <c r="AT91" s="89"/>
      <c r="AU91" s="89"/>
      <c r="AV91" s="89"/>
      <c r="AW91" s="89"/>
      <c r="AX91" s="89"/>
      <c r="AY91" s="89"/>
      <c r="AZ91" s="89"/>
      <c r="BA91" s="89"/>
      <c r="BB91" s="89"/>
      <c r="BC91" s="89"/>
      <c r="BD91" s="89"/>
      <c r="BE91" s="89"/>
      <c r="BF91" s="89"/>
      <c r="BG91" s="89"/>
      <c r="BH91" s="89"/>
      <c r="BI91" s="89"/>
      <c r="BJ91" s="89"/>
      <c r="BK91" s="89"/>
      <c r="BL91" s="89"/>
      <c r="BM91" s="89"/>
      <c r="BN91" s="89"/>
      <c r="BO91" s="89"/>
      <c r="BP91" s="89"/>
      <c r="BQ91" s="89"/>
      <c r="BR91" s="89"/>
      <c r="BS91" s="89"/>
      <c r="BT91" s="89"/>
      <c r="BU91" s="89"/>
      <c r="BV91" s="89"/>
      <c r="BW91" s="89"/>
      <c r="BX91" s="89"/>
      <c r="BY91" s="89"/>
      <c r="BZ91" s="89"/>
      <c r="CA91" s="89"/>
      <c r="CB91" s="89"/>
      <c r="CC91" s="89"/>
      <c r="CD91" s="89"/>
      <c r="CE91" s="89"/>
      <c r="CF91" s="89"/>
      <c r="CG91" s="89"/>
      <c r="CH91" s="89"/>
      <c r="CI91" s="89"/>
      <c r="CJ91" s="89"/>
      <c r="CK91" s="89"/>
      <c r="CL91" s="89"/>
      <c r="CM91" s="89"/>
      <c r="CN91" s="89"/>
      <c r="CO91" s="89"/>
      <c r="CP91" s="89"/>
      <c r="CQ91" s="89"/>
      <c r="CR91" s="89"/>
      <c r="CS91" s="89"/>
      <c r="CT91" s="89"/>
      <c r="CU91" s="89"/>
    </row>
    <row r="92" spans="1:99" x14ac:dyDescent="0.25">
      <c r="A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89"/>
      <c r="AS92" s="89"/>
      <c r="AT92" s="89"/>
      <c r="AU92" s="89"/>
      <c r="AV92" s="89"/>
      <c r="AW92" s="89"/>
      <c r="AX92" s="89"/>
      <c r="AY92" s="89"/>
      <c r="AZ92" s="89"/>
      <c r="BA92" s="89"/>
      <c r="BB92" s="89"/>
      <c r="BC92" s="89"/>
      <c r="BD92" s="89"/>
      <c r="BE92" s="89"/>
      <c r="BF92" s="89"/>
      <c r="BG92" s="89"/>
      <c r="BH92" s="89"/>
      <c r="BI92" s="89"/>
      <c r="BJ92" s="89"/>
      <c r="BK92" s="89"/>
      <c r="BL92" s="89"/>
      <c r="BM92" s="89"/>
      <c r="BN92" s="89"/>
      <c r="BO92" s="89"/>
      <c r="BP92" s="89"/>
      <c r="BQ92" s="89"/>
      <c r="BR92" s="89"/>
      <c r="BS92" s="89"/>
      <c r="BT92" s="89"/>
      <c r="BU92" s="89"/>
      <c r="BV92" s="89"/>
      <c r="BW92" s="89"/>
      <c r="BX92" s="89"/>
      <c r="BY92" s="89"/>
      <c r="BZ92" s="89"/>
      <c r="CA92" s="89"/>
      <c r="CB92" s="89"/>
      <c r="CC92" s="89"/>
      <c r="CD92" s="89"/>
      <c r="CE92" s="89"/>
      <c r="CF92" s="89"/>
      <c r="CG92" s="89"/>
      <c r="CH92" s="89"/>
      <c r="CI92" s="89"/>
      <c r="CJ92" s="89"/>
      <c r="CK92" s="89"/>
      <c r="CL92" s="89"/>
      <c r="CM92" s="89"/>
      <c r="CN92" s="89"/>
      <c r="CO92" s="89"/>
      <c r="CP92" s="89"/>
      <c r="CQ92" s="89"/>
      <c r="CR92" s="89"/>
      <c r="CS92" s="89"/>
      <c r="CT92" s="89"/>
      <c r="CU92" s="89"/>
    </row>
    <row r="93" spans="1:99" x14ac:dyDescent="0.25">
      <c r="A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Q93" s="89"/>
      <c r="AR93" s="89"/>
      <c r="AS93" s="89"/>
      <c r="AT93" s="89"/>
      <c r="AU93" s="89"/>
      <c r="AV93" s="89"/>
      <c r="AW93" s="89"/>
      <c r="AX93" s="89"/>
      <c r="AY93" s="89"/>
      <c r="AZ93" s="89"/>
      <c r="BA93" s="89"/>
      <c r="BB93" s="89"/>
      <c r="BC93" s="89"/>
      <c r="BD93" s="89"/>
      <c r="BE93" s="89"/>
      <c r="BF93" s="89"/>
      <c r="BG93" s="89"/>
      <c r="BH93" s="89"/>
      <c r="BI93" s="89"/>
      <c r="BJ93" s="89"/>
      <c r="BK93" s="89"/>
      <c r="BL93" s="89"/>
      <c r="BM93" s="89"/>
      <c r="BN93" s="89"/>
      <c r="BO93" s="89"/>
      <c r="BP93" s="89"/>
      <c r="BQ93" s="89"/>
      <c r="BR93" s="89"/>
      <c r="BS93" s="89"/>
      <c r="BT93" s="89"/>
      <c r="BU93" s="89"/>
      <c r="BV93" s="89"/>
      <c r="BW93" s="89"/>
      <c r="BX93" s="89"/>
      <c r="BY93" s="89"/>
      <c r="BZ93" s="89"/>
      <c r="CA93" s="89"/>
      <c r="CB93" s="89"/>
      <c r="CC93" s="89"/>
      <c r="CD93" s="89"/>
      <c r="CE93" s="89"/>
      <c r="CF93" s="89"/>
      <c r="CG93" s="89"/>
      <c r="CH93" s="89"/>
      <c r="CI93" s="89"/>
      <c r="CJ93" s="89"/>
      <c r="CK93" s="89"/>
      <c r="CL93" s="89"/>
      <c r="CM93" s="89"/>
      <c r="CN93" s="89"/>
      <c r="CO93" s="89"/>
      <c r="CP93" s="89"/>
      <c r="CQ93" s="89"/>
      <c r="CR93" s="89"/>
      <c r="CS93" s="89"/>
      <c r="CT93" s="89"/>
      <c r="CU93" s="89"/>
    </row>
    <row r="94" spans="1:99" x14ac:dyDescent="0.25">
      <c r="A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row>
    <row r="95" spans="1:99" x14ac:dyDescent="0.25">
      <c r="A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89"/>
      <c r="AZ95" s="89"/>
      <c r="BA95" s="89"/>
      <c r="BB95" s="89"/>
      <c r="BC95" s="89"/>
      <c r="BD95" s="89"/>
      <c r="BE95" s="89"/>
      <c r="BF95" s="89"/>
      <c r="BG95" s="89"/>
      <c r="BH95" s="89"/>
      <c r="BI95" s="89"/>
      <c r="BJ95" s="89"/>
      <c r="BK95" s="89"/>
      <c r="BL95" s="89"/>
      <c r="BM95" s="89"/>
      <c r="BN95" s="89"/>
      <c r="BO95" s="89"/>
      <c r="BP95" s="89"/>
      <c r="BQ95" s="89"/>
      <c r="BR95" s="89"/>
      <c r="BS95" s="89"/>
      <c r="BT95" s="89"/>
      <c r="BU95" s="89"/>
      <c r="BV95" s="89"/>
      <c r="BW95" s="89"/>
      <c r="BX95" s="89"/>
      <c r="BY95" s="89"/>
      <c r="BZ95" s="89"/>
      <c r="CA95" s="89"/>
      <c r="CB95" s="89"/>
      <c r="CC95" s="89"/>
      <c r="CD95" s="89"/>
      <c r="CE95" s="89"/>
      <c r="CF95" s="89"/>
      <c r="CG95" s="89"/>
      <c r="CH95" s="89"/>
      <c r="CI95" s="89"/>
      <c r="CJ95" s="89"/>
      <c r="CK95" s="89"/>
      <c r="CL95" s="89"/>
      <c r="CM95" s="89"/>
      <c r="CN95" s="89"/>
      <c r="CO95" s="89"/>
      <c r="CP95" s="89"/>
      <c r="CQ95" s="89"/>
      <c r="CR95" s="89"/>
      <c r="CS95" s="89"/>
      <c r="CT95" s="89"/>
      <c r="CU95" s="89"/>
    </row>
    <row r="96" spans="1:99" x14ac:dyDescent="0.25">
      <c r="A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c r="AR96" s="89"/>
      <c r="AS96" s="89"/>
      <c r="AT96" s="89"/>
      <c r="AU96" s="89"/>
      <c r="AV96" s="89"/>
      <c r="AW96" s="89"/>
      <c r="AX96" s="89"/>
      <c r="AY96" s="89"/>
      <c r="AZ96" s="89"/>
      <c r="BA96" s="89"/>
      <c r="BB96" s="89"/>
      <c r="BC96" s="89"/>
      <c r="BD96" s="89"/>
      <c r="BE96" s="89"/>
      <c r="BF96" s="89"/>
      <c r="BG96" s="89"/>
      <c r="BH96" s="89"/>
      <c r="BI96" s="89"/>
      <c r="BJ96" s="89"/>
      <c r="BK96" s="89"/>
      <c r="BL96" s="89"/>
      <c r="BM96" s="89"/>
      <c r="BN96" s="89"/>
      <c r="BO96" s="89"/>
      <c r="BP96" s="89"/>
      <c r="BQ96" s="89"/>
      <c r="BR96" s="89"/>
      <c r="BS96" s="89"/>
      <c r="BT96" s="89"/>
      <c r="BU96" s="89"/>
      <c r="BV96" s="89"/>
      <c r="BW96" s="89"/>
      <c r="BX96" s="89"/>
      <c r="BY96" s="89"/>
      <c r="BZ96" s="89"/>
      <c r="CA96" s="89"/>
      <c r="CB96" s="89"/>
      <c r="CC96" s="89"/>
      <c r="CD96" s="89"/>
      <c r="CE96" s="89"/>
      <c r="CF96" s="89"/>
      <c r="CG96" s="89"/>
      <c r="CH96" s="89"/>
      <c r="CI96" s="89"/>
      <c r="CJ96" s="89"/>
      <c r="CK96" s="89"/>
      <c r="CL96" s="89"/>
      <c r="CM96" s="89"/>
      <c r="CN96" s="89"/>
      <c r="CO96" s="89"/>
      <c r="CP96" s="89"/>
      <c r="CQ96" s="89"/>
      <c r="CR96" s="89"/>
      <c r="CS96" s="89"/>
      <c r="CT96" s="89"/>
      <c r="CU96" s="89"/>
    </row>
    <row r="97" spans="1:99" x14ac:dyDescent="0.25">
      <c r="A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89"/>
      <c r="AR97" s="89"/>
      <c r="AS97" s="89"/>
      <c r="AT97" s="89"/>
      <c r="AU97" s="89"/>
      <c r="AV97" s="89"/>
      <c r="AW97" s="89"/>
      <c r="AX97" s="89"/>
      <c r="AY97" s="89"/>
      <c r="AZ97" s="89"/>
      <c r="BA97" s="89"/>
      <c r="BB97" s="89"/>
      <c r="BC97" s="89"/>
      <c r="BD97" s="89"/>
      <c r="BE97" s="89"/>
      <c r="BF97" s="89"/>
      <c r="BG97" s="89"/>
      <c r="BH97" s="89"/>
      <c r="BI97" s="89"/>
      <c r="BJ97" s="89"/>
      <c r="BK97" s="89"/>
      <c r="BL97" s="89"/>
      <c r="BM97" s="89"/>
      <c r="BN97" s="89"/>
      <c r="BO97" s="89"/>
      <c r="BP97" s="89"/>
      <c r="BQ97" s="89"/>
      <c r="BR97" s="89"/>
      <c r="BS97" s="89"/>
      <c r="BT97" s="89"/>
      <c r="BU97" s="89"/>
      <c r="BV97" s="89"/>
      <c r="BW97" s="89"/>
      <c r="BX97" s="89"/>
      <c r="BY97" s="89"/>
      <c r="BZ97" s="89"/>
      <c r="CA97" s="89"/>
      <c r="CB97" s="89"/>
      <c r="CC97" s="89"/>
      <c r="CD97" s="89"/>
      <c r="CE97" s="89"/>
      <c r="CF97" s="89"/>
      <c r="CG97" s="89"/>
      <c r="CH97" s="89"/>
      <c r="CI97" s="89"/>
      <c r="CJ97" s="89"/>
      <c r="CK97" s="89"/>
      <c r="CL97" s="89"/>
      <c r="CM97" s="89"/>
      <c r="CN97" s="89"/>
      <c r="CO97" s="89"/>
      <c r="CP97" s="89"/>
      <c r="CQ97" s="89"/>
      <c r="CR97" s="89"/>
      <c r="CS97" s="89"/>
      <c r="CT97" s="89"/>
      <c r="CU97" s="89"/>
    </row>
    <row r="98" spans="1:99" x14ac:dyDescent="0.25">
      <c r="A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c r="AR98" s="89"/>
      <c r="AS98" s="89"/>
      <c r="AT98" s="89"/>
      <c r="AU98" s="89"/>
      <c r="AV98" s="89"/>
      <c r="AW98" s="89"/>
      <c r="AX98" s="89"/>
      <c r="AY98" s="89"/>
      <c r="AZ98" s="89"/>
      <c r="BA98" s="89"/>
      <c r="BB98" s="89"/>
      <c r="BC98" s="89"/>
      <c r="BD98" s="89"/>
      <c r="BE98" s="89"/>
      <c r="BF98" s="89"/>
      <c r="BG98" s="89"/>
      <c r="BH98" s="89"/>
      <c r="BI98" s="89"/>
      <c r="BJ98" s="89"/>
      <c r="BK98" s="89"/>
      <c r="BL98" s="89"/>
      <c r="BM98" s="89"/>
      <c r="BN98" s="89"/>
      <c r="BO98" s="89"/>
      <c r="BP98" s="89"/>
      <c r="BQ98" s="89"/>
      <c r="BR98" s="89"/>
      <c r="BS98" s="89"/>
      <c r="BT98" s="89"/>
      <c r="BU98" s="89"/>
      <c r="BV98" s="89"/>
      <c r="BW98" s="89"/>
      <c r="BX98" s="89"/>
      <c r="BY98" s="89"/>
      <c r="BZ98" s="89"/>
      <c r="CA98" s="89"/>
      <c r="CB98" s="89"/>
      <c r="CC98" s="89"/>
      <c r="CD98" s="89"/>
      <c r="CE98" s="89"/>
      <c r="CF98" s="89"/>
      <c r="CG98" s="89"/>
      <c r="CH98" s="89"/>
      <c r="CI98" s="89"/>
      <c r="CJ98" s="89"/>
      <c r="CK98" s="89"/>
      <c r="CL98" s="89"/>
      <c r="CM98" s="89"/>
      <c r="CN98" s="89"/>
      <c r="CO98" s="89"/>
      <c r="CP98" s="89"/>
      <c r="CQ98" s="89"/>
      <c r="CR98" s="89"/>
      <c r="CS98" s="89"/>
      <c r="CT98" s="89"/>
      <c r="CU98" s="89"/>
    </row>
    <row r="99" spans="1:99" x14ac:dyDescent="0.25">
      <c r="A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c r="AR99" s="89"/>
      <c r="AS99" s="89"/>
      <c r="AT99" s="89"/>
      <c r="AU99" s="89"/>
      <c r="AV99" s="89"/>
      <c r="AW99" s="89"/>
      <c r="AX99" s="89"/>
      <c r="AY99" s="89"/>
      <c r="AZ99" s="89"/>
      <c r="BA99" s="89"/>
      <c r="BB99" s="89"/>
      <c r="BC99" s="89"/>
      <c r="BD99" s="89"/>
      <c r="BE99" s="89"/>
      <c r="BF99" s="89"/>
      <c r="BG99" s="89"/>
      <c r="BH99" s="89"/>
      <c r="BI99" s="89"/>
      <c r="BJ99" s="89"/>
      <c r="BK99" s="89"/>
      <c r="BL99" s="89"/>
      <c r="BM99" s="89"/>
      <c r="BN99" s="89"/>
      <c r="BO99" s="89"/>
      <c r="BP99" s="89"/>
      <c r="BQ99" s="89"/>
      <c r="BR99" s="89"/>
      <c r="BS99" s="89"/>
      <c r="BT99" s="89"/>
      <c r="BU99" s="89"/>
      <c r="BV99" s="89"/>
      <c r="BW99" s="89"/>
      <c r="BX99" s="89"/>
      <c r="BY99" s="89"/>
      <c r="BZ99" s="89"/>
      <c r="CA99" s="89"/>
      <c r="CB99" s="89"/>
      <c r="CC99" s="89"/>
      <c r="CD99" s="89"/>
      <c r="CE99" s="89"/>
      <c r="CF99" s="89"/>
      <c r="CG99" s="89"/>
      <c r="CH99" s="89"/>
      <c r="CI99" s="89"/>
      <c r="CJ99" s="89"/>
      <c r="CK99" s="89"/>
      <c r="CL99" s="89"/>
      <c r="CM99" s="89"/>
      <c r="CN99" s="89"/>
      <c r="CO99" s="89"/>
      <c r="CP99" s="89"/>
      <c r="CQ99" s="89"/>
      <c r="CR99" s="89"/>
      <c r="CS99" s="89"/>
      <c r="CT99" s="89"/>
      <c r="CU99" s="89"/>
    </row>
    <row r="100" spans="1:99" x14ac:dyDescent="0.25">
      <c r="A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89"/>
      <c r="AR100" s="89"/>
      <c r="AS100" s="89"/>
      <c r="AT100" s="89"/>
      <c r="AU100" s="89"/>
      <c r="AV100" s="89"/>
      <c r="AW100" s="89"/>
      <c r="AX100" s="89"/>
      <c r="AY100" s="89"/>
      <c r="AZ100" s="89"/>
      <c r="BA100" s="89"/>
      <c r="BB100" s="89"/>
      <c r="BC100" s="89"/>
      <c r="BD100" s="89"/>
      <c r="BE100" s="89"/>
      <c r="BF100" s="89"/>
      <c r="BG100" s="89"/>
      <c r="BH100" s="89"/>
      <c r="BI100" s="89"/>
      <c r="BJ100" s="89"/>
      <c r="BK100" s="89"/>
      <c r="BL100" s="89"/>
      <c r="BM100" s="89"/>
      <c r="BN100" s="89"/>
      <c r="BO100" s="89"/>
      <c r="BP100" s="89"/>
      <c r="BQ100" s="89"/>
      <c r="BR100" s="89"/>
      <c r="BS100" s="89"/>
      <c r="BT100" s="89"/>
      <c r="BU100" s="89"/>
      <c r="BV100" s="89"/>
      <c r="BW100" s="89"/>
      <c r="BX100" s="89"/>
      <c r="BY100" s="89"/>
      <c r="BZ100" s="89"/>
      <c r="CA100" s="89"/>
      <c r="CB100" s="89"/>
      <c r="CC100" s="89"/>
      <c r="CD100" s="89"/>
      <c r="CE100" s="89"/>
      <c r="CF100" s="89"/>
      <c r="CG100" s="89"/>
      <c r="CH100" s="89"/>
      <c r="CI100" s="89"/>
      <c r="CJ100" s="89"/>
      <c r="CK100" s="89"/>
      <c r="CL100" s="89"/>
      <c r="CM100" s="89"/>
      <c r="CN100" s="89"/>
      <c r="CO100" s="89"/>
      <c r="CP100" s="89"/>
      <c r="CQ100" s="89"/>
      <c r="CR100" s="89"/>
      <c r="CS100" s="89"/>
      <c r="CT100" s="89"/>
      <c r="CU100" s="89"/>
    </row>
    <row r="101" spans="1:99" x14ac:dyDescent="0.25">
      <c r="A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c r="AR101" s="89"/>
      <c r="AS101" s="89"/>
      <c r="AT101" s="89"/>
      <c r="AU101" s="89"/>
      <c r="AV101" s="89"/>
      <c r="AW101" s="89"/>
      <c r="AX101" s="89"/>
      <c r="AY101" s="89"/>
      <c r="AZ101" s="89"/>
      <c r="BA101" s="89"/>
      <c r="BB101" s="89"/>
      <c r="BC101" s="89"/>
      <c r="BD101" s="89"/>
      <c r="BE101" s="89"/>
      <c r="BF101" s="89"/>
      <c r="BG101" s="89"/>
      <c r="BH101" s="89"/>
      <c r="BI101" s="89"/>
      <c r="BJ101" s="89"/>
      <c r="BK101" s="89"/>
      <c r="BL101" s="89"/>
      <c r="BM101" s="89"/>
      <c r="BN101" s="89"/>
      <c r="BO101" s="89"/>
      <c r="BP101" s="89"/>
      <c r="BQ101" s="89"/>
      <c r="BR101" s="89"/>
      <c r="BS101" s="89"/>
      <c r="BT101" s="89"/>
      <c r="BU101" s="89"/>
      <c r="BV101" s="89"/>
      <c r="BW101" s="89"/>
      <c r="BX101" s="89"/>
      <c r="BY101" s="89"/>
      <c r="BZ101" s="89"/>
      <c r="CA101" s="89"/>
      <c r="CB101" s="89"/>
      <c r="CC101" s="89"/>
      <c r="CD101" s="89"/>
      <c r="CE101" s="89"/>
      <c r="CF101" s="89"/>
      <c r="CG101" s="89"/>
      <c r="CH101" s="89"/>
      <c r="CI101" s="89"/>
      <c r="CJ101" s="89"/>
      <c r="CK101" s="89"/>
      <c r="CL101" s="89"/>
      <c r="CM101" s="89"/>
      <c r="CN101" s="89"/>
      <c r="CO101" s="89"/>
      <c r="CP101" s="89"/>
      <c r="CQ101" s="89"/>
      <c r="CR101" s="89"/>
      <c r="CS101" s="89"/>
      <c r="CT101" s="89"/>
      <c r="CU101" s="89"/>
    </row>
    <row r="102" spans="1:99" x14ac:dyDescent="0.25">
      <c r="A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89"/>
      <c r="AR102" s="89"/>
      <c r="AS102" s="89"/>
      <c r="AT102" s="89"/>
      <c r="AU102" s="89"/>
      <c r="AV102" s="89"/>
      <c r="AW102" s="89"/>
      <c r="AX102" s="89"/>
      <c r="AY102" s="89"/>
      <c r="AZ102" s="89"/>
      <c r="BA102" s="89"/>
      <c r="BB102" s="89"/>
      <c r="BC102" s="89"/>
      <c r="BD102" s="89"/>
      <c r="BE102" s="89"/>
      <c r="BF102" s="89"/>
      <c r="BG102" s="89"/>
      <c r="BH102" s="89"/>
      <c r="BI102" s="89"/>
      <c r="BJ102" s="89"/>
      <c r="BK102" s="89"/>
      <c r="BL102" s="89"/>
      <c r="BM102" s="89"/>
      <c r="BN102" s="89"/>
      <c r="BO102" s="89"/>
      <c r="BP102" s="89"/>
      <c r="BQ102" s="89"/>
      <c r="BR102" s="89"/>
      <c r="BS102" s="89"/>
      <c r="BT102" s="89"/>
      <c r="BU102" s="89"/>
      <c r="BV102" s="89"/>
      <c r="BW102" s="89"/>
      <c r="BX102" s="89"/>
      <c r="BY102" s="89"/>
      <c r="BZ102" s="89"/>
      <c r="CA102" s="89"/>
      <c r="CB102" s="89"/>
      <c r="CC102" s="89"/>
      <c r="CD102" s="89"/>
      <c r="CE102" s="89"/>
      <c r="CF102" s="89"/>
      <c r="CG102" s="89"/>
      <c r="CH102" s="89"/>
      <c r="CI102" s="89"/>
      <c r="CJ102" s="89"/>
      <c r="CK102" s="89"/>
      <c r="CL102" s="89"/>
      <c r="CM102" s="89"/>
      <c r="CN102" s="89"/>
      <c r="CO102" s="89"/>
      <c r="CP102" s="89"/>
      <c r="CQ102" s="89"/>
      <c r="CR102" s="89"/>
      <c r="CS102" s="89"/>
      <c r="CT102" s="89"/>
      <c r="CU102" s="89"/>
    </row>
    <row r="103" spans="1:99" x14ac:dyDescent="0.25">
      <c r="A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c r="AW103" s="89"/>
      <c r="AX103" s="89"/>
      <c r="AY103" s="89"/>
      <c r="AZ103" s="89"/>
      <c r="BA103" s="89"/>
      <c r="BB103" s="89"/>
      <c r="BC103" s="89"/>
      <c r="BD103" s="89"/>
      <c r="BE103" s="89"/>
      <c r="BF103" s="89"/>
      <c r="BG103" s="89"/>
      <c r="BH103" s="89"/>
      <c r="BI103" s="89"/>
      <c r="BJ103" s="89"/>
      <c r="BK103" s="89"/>
      <c r="BL103" s="89"/>
      <c r="BM103" s="89"/>
      <c r="BN103" s="89"/>
      <c r="BO103" s="89"/>
      <c r="BP103" s="89"/>
      <c r="BQ103" s="89"/>
      <c r="BR103" s="89"/>
      <c r="BS103" s="89"/>
      <c r="BT103" s="89"/>
      <c r="BU103" s="89"/>
      <c r="BV103" s="89"/>
      <c r="BW103" s="89"/>
      <c r="BX103" s="89"/>
      <c r="BY103" s="89"/>
      <c r="BZ103" s="89"/>
      <c r="CA103" s="89"/>
      <c r="CB103" s="89"/>
      <c r="CC103" s="89"/>
      <c r="CD103" s="89"/>
      <c r="CE103" s="89"/>
      <c r="CF103" s="89"/>
      <c r="CG103" s="89"/>
      <c r="CH103" s="89"/>
      <c r="CI103" s="89"/>
      <c r="CJ103" s="89"/>
      <c r="CK103" s="89"/>
      <c r="CL103" s="89"/>
      <c r="CM103" s="89"/>
      <c r="CN103" s="89"/>
      <c r="CO103" s="89"/>
      <c r="CP103" s="89"/>
      <c r="CQ103" s="89"/>
      <c r="CR103" s="89"/>
      <c r="CS103" s="89"/>
      <c r="CT103" s="89"/>
      <c r="CU103" s="89"/>
    </row>
    <row r="104" spans="1:99" x14ac:dyDescent="0.25">
      <c r="A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89"/>
      <c r="AU104" s="89"/>
      <c r="AV104" s="89"/>
      <c r="AW104" s="89"/>
      <c r="AX104" s="89"/>
      <c r="AY104" s="89"/>
      <c r="AZ104" s="89"/>
      <c r="BA104" s="89"/>
      <c r="BB104" s="89"/>
      <c r="BC104" s="89"/>
      <c r="BD104" s="89"/>
      <c r="BE104" s="89"/>
      <c r="BF104" s="89"/>
      <c r="BG104" s="89"/>
      <c r="BH104" s="89"/>
      <c r="BI104" s="89"/>
      <c r="BJ104" s="89"/>
      <c r="BK104" s="89"/>
      <c r="BL104" s="89"/>
      <c r="BM104" s="89"/>
      <c r="BN104" s="89"/>
      <c r="BO104" s="89"/>
      <c r="BP104" s="89"/>
      <c r="BQ104" s="89"/>
      <c r="BR104" s="89"/>
      <c r="BS104" s="89"/>
      <c r="BT104" s="89"/>
      <c r="BU104" s="89"/>
      <c r="BV104" s="89"/>
      <c r="BW104" s="89"/>
      <c r="BX104" s="89"/>
      <c r="BY104" s="89"/>
      <c r="BZ104" s="89"/>
      <c r="CA104" s="89"/>
      <c r="CB104" s="89"/>
      <c r="CC104" s="89"/>
      <c r="CD104" s="89"/>
      <c r="CE104" s="89"/>
      <c r="CF104" s="89"/>
      <c r="CG104" s="89"/>
      <c r="CH104" s="89"/>
      <c r="CI104" s="89"/>
      <c r="CJ104" s="89"/>
      <c r="CK104" s="89"/>
      <c r="CL104" s="89"/>
      <c r="CM104" s="89"/>
      <c r="CN104" s="89"/>
      <c r="CO104" s="89"/>
      <c r="CP104" s="89"/>
      <c r="CQ104" s="89"/>
      <c r="CR104" s="89"/>
      <c r="CS104" s="89"/>
      <c r="CT104" s="89"/>
      <c r="CU104" s="89"/>
    </row>
    <row r="105" spans="1:99" x14ac:dyDescent="0.25">
      <c r="A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89"/>
      <c r="AS105" s="89"/>
      <c r="AT105" s="89"/>
      <c r="AU105" s="89"/>
      <c r="AV105" s="89"/>
      <c r="AW105" s="89"/>
      <c r="AX105" s="89"/>
      <c r="AY105" s="89"/>
      <c r="AZ105" s="89"/>
      <c r="BA105" s="89"/>
      <c r="BB105" s="89"/>
      <c r="BC105" s="89"/>
      <c r="BD105" s="89"/>
      <c r="BE105" s="89"/>
      <c r="BF105" s="89"/>
      <c r="BG105" s="89"/>
      <c r="BH105" s="89"/>
      <c r="BI105" s="89"/>
      <c r="BJ105" s="89"/>
      <c r="BK105" s="89"/>
      <c r="BL105" s="89"/>
      <c r="BM105" s="89"/>
      <c r="BN105" s="89"/>
      <c r="BO105" s="89"/>
      <c r="BP105" s="89"/>
      <c r="BQ105" s="89"/>
      <c r="BR105" s="89"/>
      <c r="BS105" s="89"/>
      <c r="BT105" s="89"/>
      <c r="BU105" s="89"/>
      <c r="BV105" s="89"/>
      <c r="BW105" s="89"/>
      <c r="BX105" s="89"/>
      <c r="BY105" s="89"/>
      <c r="BZ105" s="89"/>
      <c r="CA105" s="89"/>
      <c r="CB105" s="89"/>
      <c r="CC105" s="89"/>
      <c r="CD105" s="89"/>
      <c r="CE105" s="89"/>
      <c r="CF105" s="89"/>
      <c r="CG105" s="89"/>
      <c r="CH105" s="89"/>
      <c r="CI105" s="89"/>
      <c r="CJ105" s="89"/>
      <c r="CK105" s="89"/>
      <c r="CL105" s="89"/>
      <c r="CM105" s="89"/>
      <c r="CN105" s="89"/>
      <c r="CO105" s="89"/>
      <c r="CP105" s="89"/>
      <c r="CQ105" s="89"/>
      <c r="CR105" s="89"/>
      <c r="CS105" s="89"/>
      <c r="CT105" s="89"/>
      <c r="CU105" s="89"/>
    </row>
    <row r="106" spans="1:99"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Q106" s="89"/>
      <c r="AR106" s="89"/>
      <c r="AS106" s="89"/>
      <c r="AT106" s="89"/>
      <c r="AU106" s="89"/>
      <c r="AV106" s="89"/>
      <c r="AW106" s="89"/>
      <c r="AX106" s="89"/>
      <c r="AY106" s="89"/>
      <c r="AZ106" s="89"/>
      <c r="BA106" s="89"/>
      <c r="BB106" s="89"/>
      <c r="BC106" s="89"/>
      <c r="BD106" s="89"/>
      <c r="BE106" s="89"/>
      <c r="BF106" s="89"/>
      <c r="BG106" s="89"/>
      <c r="BH106" s="89"/>
      <c r="BI106" s="89"/>
      <c r="BJ106" s="89"/>
      <c r="BK106" s="89"/>
      <c r="BL106" s="89"/>
      <c r="BM106" s="89"/>
      <c r="BN106" s="89"/>
      <c r="BO106" s="89"/>
      <c r="BP106" s="89"/>
      <c r="BQ106" s="89"/>
      <c r="BR106" s="89"/>
      <c r="BS106" s="89"/>
      <c r="BT106" s="89"/>
      <c r="BU106" s="89"/>
      <c r="BV106" s="89"/>
      <c r="BW106" s="89"/>
      <c r="BX106" s="89"/>
      <c r="BY106" s="89"/>
      <c r="BZ106" s="89"/>
      <c r="CA106" s="89"/>
      <c r="CB106" s="89"/>
      <c r="CC106" s="89"/>
      <c r="CD106" s="89"/>
      <c r="CE106" s="89"/>
      <c r="CF106" s="89"/>
      <c r="CG106" s="89"/>
      <c r="CH106" s="89"/>
      <c r="CI106" s="89"/>
      <c r="CJ106" s="89"/>
      <c r="CK106" s="89"/>
      <c r="CL106" s="89"/>
      <c r="CM106" s="89"/>
      <c r="CN106" s="89"/>
      <c r="CO106" s="89"/>
      <c r="CP106" s="89"/>
      <c r="CQ106" s="89"/>
      <c r="CR106" s="89"/>
      <c r="CS106" s="89"/>
      <c r="CT106" s="89"/>
      <c r="CU106" s="89"/>
    </row>
    <row r="107" spans="1:99"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89"/>
      <c r="BC107" s="89"/>
      <c r="BD107" s="89"/>
      <c r="BE107" s="89"/>
      <c r="BF107" s="89"/>
      <c r="BG107" s="89"/>
      <c r="BH107" s="89"/>
      <c r="BI107" s="89"/>
      <c r="BJ107" s="89"/>
      <c r="BK107" s="89"/>
      <c r="BL107" s="89"/>
      <c r="BM107" s="89"/>
      <c r="BN107" s="89"/>
      <c r="BO107" s="89"/>
      <c r="BP107" s="89"/>
      <c r="BQ107" s="89"/>
      <c r="BR107" s="89"/>
      <c r="BS107" s="89"/>
      <c r="BT107" s="89"/>
      <c r="BU107" s="89"/>
      <c r="BV107" s="89"/>
      <c r="BW107" s="89"/>
      <c r="BX107" s="89"/>
      <c r="BY107" s="89"/>
      <c r="BZ107" s="89"/>
      <c r="CA107" s="89"/>
      <c r="CB107" s="89"/>
      <c r="CC107" s="89"/>
      <c r="CD107" s="89"/>
      <c r="CE107" s="89"/>
      <c r="CF107" s="89"/>
      <c r="CG107" s="89"/>
      <c r="CH107" s="89"/>
      <c r="CI107" s="89"/>
      <c r="CJ107" s="89"/>
      <c r="CK107" s="89"/>
      <c r="CL107" s="89"/>
      <c r="CM107" s="89"/>
      <c r="CN107" s="89"/>
      <c r="CO107" s="89"/>
      <c r="CP107" s="89"/>
      <c r="CQ107" s="89"/>
      <c r="CR107" s="89"/>
      <c r="CS107" s="89"/>
      <c r="CT107" s="89"/>
      <c r="CU107" s="89"/>
    </row>
    <row r="108" spans="1:99"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Q108" s="89"/>
      <c r="AR108" s="89"/>
      <c r="AS108" s="89"/>
      <c r="AT108" s="89"/>
      <c r="AU108" s="89"/>
      <c r="AV108" s="89"/>
      <c r="AW108" s="89"/>
      <c r="AX108" s="89"/>
      <c r="AY108" s="89"/>
      <c r="AZ108" s="89"/>
      <c r="BA108" s="89"/>
      <c r="BB108" s="89"/>
      <c r="BC108" s="89"/>
      <c r="BD108" s="89"/>
      <c r="BE108" s="89"/>
      <c r="BF108" s="89"/>
      <c r="BG108" s="89"/>
      <c r="BH108" s="89"/>
      <c r="BI108" s="89"/>
      <c r="BJ108" s="89"/>
      <c r="BK108" s="89"/>
      <c r="BL108" s="89"/>
      <c r="BM108" s="89"/>
      <c r="BN108" s="89"/>
      <c r="BO108" s="89"/>
      <c r="BP108" s="89"/>
      <c r="BQ108" s="89"/>
      <c r="BR108" s="89"/>
      <c r="BS108" s="89"/>
      <c r="BT108" s="89"/>
      <c r="BU108" s="89"/>
      <c r="BV108" s="89"/>
      <c r="BW108" s="89"/>
      <c r="BX108" s="89"/>
      <c r="BY108" s="89"/>
      <c r="BZ108" s="89"/>
      <c r="CA108" s="89"/>
      <c r="CB108" s="89"/>
      <c r="CC108" s="89"/>
      <c r="CD108" s="89"/>
      <c r="CE108" s="89"/>
      <c r="CF108" s="89"/>
      <c r="CG108" s="89"/>
      <c r="CH108" s="89"/>
      <c r="CI108" s="89"/>
      <c r="CJ108" s="89"/>
      <c r="CK108" s="89"/>
      <c r="CL108" s="89"/>
      <c r="CM108" s="89"/>
      <c r="CN108" s="89"/>
      <c r="CO108" s="89"/>
      <c r="CP108" s="89"/>
      <c r="CQ108" s="89"/>
      <c r="CR108" s="89"/>
      <c r="CS108" s="89"/>
      <c r="CT108" s="89"/>
      <c r="CU108" s="89"/>
    </row>
    <row r="109" spans="1:99"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c r="AK109" s="89"/>
      <c r="AL109" s="89"/>
      <c r="AM109" s="89"/>
      <c r="AN109" s="89"/>
      <c r="AO109" s="89"/>
      <c r="AP109" s="89"/>
      <c r="AQ109" s="89"/>
      <c r="AR109" s="89"/>
      <c r="AS109" s="89"/>
      <c r="AT109" s="89"/>
      <c r="AU109" s="89"/>
      <c r="AV109" s="89"/>
      <c r="AW109" s="89"/>
      <c r="AX109" s="89"/>
      <c r="AY109" s="89"/>
      <c r="AZ109" s="89"/>
      <c r="BA109" s="89"/>
      <c r="BB109" s="89"/>
      <c r="BC109" s="89"/>
      <c r="BD109" s="89"/>
      <c r="BE109" s="89"/>
      <c r="BF109" s="89"/>
      <c r="BG109" s="89"/>
      <c r="BH109" s="89"/>
      <c r="BI109" s="89"/>
      <c r="BJ109" s="89"/>
      <c r="BK109" s="89"/>
      <c r="BL109" s="89"/>
      <c r="BM109" s="89"/>
      <c r="BN109" s="89"/>
      <c r="BO109" s="89"/>
      <c r="BP109" s="89"/>
      <c r="BQ109" s="89"/>
      <c r="BR109" s="89"/>
      <c r="BS109" s="89"/>
      <c r="BT109" s="89"/>
      <c r="BU109" s="89"/>
      <c r="BV109" s="89"/>
      <c r="BW109" s="89"/>
      <c r="BX109" s="89"/>
      <c r="BY109" s="89"/>
      <c r="BZ109" s="89"/>
      <c r="CA109" s="89"/>
      <c r="CB109" s="89"/>
      <c r="CC109" s="89"/>
      <c r="CD109" s="89"/>
      <c r="CE109" s="89"/>
      <c r="CF109" s="89"/>
      <c r="CG109" s="89"/>
      <c r="CH109" s="89"/>
      <c r="CI109" s="89"/>
      <c r="CJ109" s="89"/>
      <c r="CK109" s="89"/>
      <c r="CL109" s="89"/>
      <c r="CM109" s="89"/>
      <c r="CN109" s="89"/>
      <c r="CO109" s="89"/>
      <c r="CP109" s="89"/>
      <c r="CQ109" s="89"/>
      <c r="CR109" s="89"/>
      <c r="CS109" s="89"/>
      <c r="CT109" s="89"/>
      <c r="CU109" s="89"/>
    </row>
    <row r="110" spans="1:99"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c r="AK110" s="89"/>
      <c r="AL110" s="89"/>
      <c r="AM110" s="89"/>
      <c r="AN110" s="89"/>
      <c r="AO110" s="89"/>
      <c r="AP110" s="89"/>
      <c r="AQ110" s="89"/>
      <c r="AR110" s="89"/>
      <c r="AS110" s="89"/>
      <c r="AT110" s="89"/>
      <c r="AU110" s="89"/>
      <c r="AV110" s="89"/>
      <c r="AW110" s="89"/>
      <c r="AX110" s="89"/>
      <c r="AY110" s="89"/>
      <c r="AZ110" s="89"/>
      <c r="BA110" s="89"/>
      <c r="BB110" s="89"/>
      <c r="BC110" s="89"/>
      <c r="BD110" s="89"/>
      <c r="BE110" s="89"/>
      <c r="BF110" s="89"/>
      <c r="BG110" s="89"/>
      <c r="BH110" s="89"/>
      <c r="BI110" s="89"/>
      <c r="BJ110" s="89"/>
      <c r="BK110" s="89"/>
      <c r="BL110" s="89"/>
      <c r="BM110" s="89"/>
      <c r="BN110" s="89"/>
      <c r="BO110" s="89"/>
      <c r="BP110" s="89"/>
      <c r="BQ110" s="89"/>
      <c r="BR110" s="89"/>
      <c r="BS110" s="89"/>
      <c r="BT110" s="89"/>
      <c r="BU110" s="89"/>
      <c r="BV110" s="89"/>
      <c r="BW110" s="89"/>
      <c r="BX110" s="89"/>
      <c r="BY110" s="89"/>
      <c r="BZ110" s="89"/>
      <c r="CA110" s="89"/>
      <c r="CB110" s="89"/>
      <c r="CC110" s="89"/>
      <c r="CD110" s="89"/>
      <c r="CE110" s="89"/>
      <c r="CF110" s="89"/>
      <c r="CG110" s="89"/>
      <c r="CH110" s="89"/>
      <c r="CI110" s="89"/>
      <c r="CJ110" s="89"/>
      <c r="CK110" s="89"/>
      <c r="CL110" s="89"/>
      <c r="CM110" s="89"/>
      <c r="CN110" s="89"/>
      <c r="CO110" s="89"/>
      <c r="CP110" s="89"/>
      <c r="CQ110" s="89"/>
      <c r="CR110" s="89"/>
      <c r="CS110" s="89"/>
      <c r="CT110" s="89"/>
      <c r="CU110" s="89"/>
    </row>
    <row r="111" spans="1:99"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89"/>
      <c r="AE111" s="89"/>
      <c r="AF111" s="89"/>
      <c r="AG111" s="89"/>
      <c r="AH111" s="89"/>
      <c r="AI111" s="89"/>
      <c r="AJ111" s="89"/>
      <c r="AK111" s="89"/>
      <c r="AL111" s="89"/>
      <c r="AM111" s="89"/>
      <c r="AN111" s="89"/>
      <c r="AO111" s="89"/>
      <c r="AP111" s="89"/>
      <c r="AQ111" s="89"/>
      <c r="AR111" s="89"/>
      <c r="AS111" s="89"/>
      <c r="AT111" s="89"/>
      <c r="AU111" s="89"/>
      <c r="AV111" s="89"/>
      <c r="AW111" s="89"/>
      <c r="AX111" s="89"/>
      <c r="AY111" s="89"/>
      <c r="AZ111" s="89"/>
      <c r="BA111" s="89"/>
      <c r="BB111" s="89"/>
      <c r="BC111" s="89"/>
      <c r="BD111" s="89"/>
      <c r="BE111" s="89"/>
      <c r="BF111" s="89"/>
      <c r="BG111" s="89"/>
      <c r="BH111" s="89"/>
      <c r="BI111" s="89"/>
      <c r="BJ111" s="89"/>
      <c r="BK111" s="89"/>
      <c r="BL111" s="89"/>
      <c r="BM111" s="89"/>
      <c r="BN111" s="89"/>
      <c r="BO111" s="89"/>
      <c r="BP111" s="89"/>
      <c r="BQ111" s="89"/>
      <c r="BR111" s="89"/>
      <c r="BS111" s="89"/>
      <c r="BT111" s="89"/>
      <c r="BU111" s="89"/>
      <c r="BV111" s="89"/>
      <c r="BW111" s="89"/>
      <c r="BX111" s="89"/>
      <c r="BY111" s="89"/>
      <c r="BZ111" s="89"/>
      <c r="CA111" s="89"/>
      <c r="CB111" s="89"/>
      <c r="CC111" s="89"/>
      <c r="CD111" s="89"/>
      <c r="CE111" s="89"/>
      <c r="CF111" s="89"/>
      <c r="CG111" s="89"/>
      <c r="CH111" s="89"/>
      <c r="CI111" s="89"/>
      <c r="CJ111" s="89"/>
      <c r="CK111" s="89"/>
      <c r="CL111" s="89"/>
      <c r="CM111" s="89"/>
      <c r="CN111" s="89"/>
      <c r="CO111" s="89"/>
      <c r="CP111" s="89"/>
      <c r="CQ111" s="89"/>
      <c r="CR111" s="89"/>
      <c r="CS111" s="89"/>
      <c r="CT111" s="89"/>
      <c r="CU111" s="89"/>
    </row>
    <row r="112" spans="1:99"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89"/>
      <c r="AI112" s="89"/>
      <c r="AJ112" s="89"/>
      <c r="AK112" s="89"/>
      <c r="AL112" s="89"/>
      <c r="AM112" s="89"/>
      <c r="AN112" s="89"/>
      <c r="AO112" s="89"/>
      <c r="AP112" s="89"/>
      <c r="AQ112" s="89"/>
      <c r="AR112" s="89"/>
      <c r="AS112" s="89"/>
      <c r="AT112" s="89"/>
      <c r="AU112" s="89"/>
      <c r="AV112" s="89"/>
      <c r="AW112" s="89"/>
      <c r="AX112" s="89"/>
      <c r="AY112" s="89"/>
      <c r="AZ112" s="89"/>
      <c r="BA112" s="89"/>
      <c r="BB112" s="89"/>
      <c r="BC112" s="89"/>
      <c r="BD112" s="89"/>
      <c r="BE112" s="89"/>
      <c r="BF112" s="89"/>
      <c r="BG112" s="89"/>
      <c r="BH112" s="89"/>
      <c r="BI112" s="89"/>
      <c r="BJ112" s="89"/>
      <c r="BK112" s="89"/>
      <c r="BL112" s="89"/>
      <c r="BM112" s="89"/>
      <c r="BN112" s="89"/>
      <c r="BO112" s="89"/>
      <c r="BP112" s="89"/>
      <c r="BQ112" s="89"/>
      <c r="BR112" s="89"/>
      <c r="BS112" s="89"/>
      <c r="BT112" s="89"/>
      <c r="BU112" s="89"/>
      <c r="BV112" s="89"/>
      <c r="BW112" s="89"/>
      <c r="BX112" s="89"/>
      <c r="BY112" s="89"/>
      <c r="BZ112" s="89"/>
      <c r="CA112" s="89"/>
      <c r="CB112" s="89"/>
      <c r="CC112" s="89"/>
      <c r="CD112" s="89"/>
      <c r="CE112" s="89"/>
      <c r="CF112" s="89"/>
      <c r="CG112" s="89"/>
      <c r="CH112" s="89"/>
      <c r="CI112" s="89"/>
      <c r="CJ112" s="89"/>
      <c r="CK112" s="89"/>
      <c r="CL112" s="89"/>
      <c r="CM112" s="89"/>
      <c r="CN112" s="89"/>
      <c r="CO112" s="89"/>
      <c r="CP112" s="89"/>
      <c r="CQ112" s="89"/>
      <c r="CR112" s="89"/>
      <c r="CS112" s="89"/>
      <c r="CT112" s="89"/>
      <c r="CU112" s="89"/>
    </row>
    <row r="113" spans="1:99"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c r="CG113" s="89"/>
      <c r="CH113" s="89"/>
      <c r="CI113" s="89"/>
      <c r="CJ113" s="89"/>
      <c r="CK113" s="89"/>
      <c r="CL113" s="89"/>
      <c r="CM113" s="89"/>
      <c r="CN113" s="89"/>
      <c r="CO113" s="89"/>
      <c r="CP113" s="89"/>
      <c r="CQ113" s="89"/>
      <c r="CR113" s="89"/>
      <c r="CS113" s="89"/>
      <c r="CT113" s="89"/>
      <c r="CU113" s="89"/>
    </row>
    <row r="114" spans="1:99"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89"/>
      <c r="AF114" s="89"/>
      <c r="AG114" s="89"/>
      <c r="AH114" s="89"/>
      <c r="AI114" s="89"/>
      <c r="AJ114" s="89"/>
      <c r="AK114" s="89"/>
      <c r="AL114" s="89"/>
      <c r="AM114" s="89"/>
      <c r="AN114" s="89"/>
      <c r="AO114" s="89"/>
      <c r="AP114" s="89"/>
      <c r="AQ114" s="89"/>
      <c r="AR114" s="89"/>
      <c r="AS114" s="89"/>
      <c r="AT114" s="89"/>
      <c r="AU114" s="89"/>
      <c r="AV114" s="89"/>
      <c r="AW114" s="89"/>
      <c r="AX114" s="89"/>
      <c r="AY114" s="89"/>
      <c r="AZ114" s="89"/>
      <c r="BA114" s="89"/>
      <c r="BB114" s="89"/>
      <c r="BC114" s="89"/>
      <c r="BD114" s="89"/>
      <c r="BE114" s="89"/>
      <c r="BF114" s="89"/>
      <c r="BG114" s="89"/>
      <c r="BH114" s="89"/>
      <c r="BI114" s="89"/>
      <c r="BJ114" s="89"/>
      <c r="BK114" s="89"/>
      <c r="BL114" s="89"/>
      <c r="BM114" s="89"/>
      <c r="BN114" s="89"/>
      <c r="BO114" s="89"/>
      <c r="BP114" s="89"/>
      <c r="BQ114" s="89"/>
      <c r="BR114" s="89"/>
      <c r="BS114" s="89"/>
      <c r="BT114" s="89"/>
      <c r="BU114" s="89"/>
      <c r="BV114" s="89"/>
      <c r="BW114" s="89"/>
      <c r="BX114" s="89"/>
      <c r="BY114" s="89"/>
      <c r="BZ114" s="89"/>
      <c r="CA114" s="89"/>
      <c r="CB114" s="89"/>
      <c r="CC114" s="89"/>
      <c r="CD114" s="89"/>
      <c r="CE114" s="89"/>
      <c r="CF114" s="89"/>
      <c r="CG114" s="89"/>
      <c r="CH114" s="89"/>
      <c r="CI114" s="89"/>
      <c r="CJ114" s="89"/>
      <c r="CK114" s="89"/>
      <c r="CL114" s="89"/>
      <c r="CM114" s="89"/>
      <c r="CN114" s="89"/>
      <c r="CO114" s="89"/>
      <c r="CP114" s="89"/>
      <c r="CQ114" s="89"/>
      <c r="CR114" s="89"/>
      <c r="CS114" s="89"/>
      <c r="CT114" s="89"/>
      <c r="CU114" s="89"/>
    </row>
    <row r="115" spans="1:99"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89"/>
      <c r="AS115" s="89"/>
      <c r="AT115" s="89"/>
      <c r="AU115" s="89"/>
      <c r="AV115" s="89"/>
      <c r="AW115" s="89"/>
      <c r="AX115" s="89"/>
      <c r="AY115" s="89"/>
      <c r="AZ115" s="89"/>
      <c r="BA115" s="89"/>
      <c r="BB115" s="89"/>
      <c r="BC115" s="89"/>
      <c r="BD115" s="89"/>
      <c r="BE115" s="89"/>
      <c r="BF115" s="89"/>
      <c r="BG115" s="89"/>
      <c r="BH115" s="89"/>
      <c r="BI115" s="89"/>
      <c r="BJ115" s="89"/>
      <c r="BK115" s="89"/>
      <c r="BL115" s="89"/>
      <c r="BM115" s="89"/>
      <c r="BN115" s="89"/>
      <c r="BO115" s="89"/>
      <c r="BP115" s="89"/>
      <c r="BQ115" s="89"/>
      <c r="BR115" s="89"/>
      <c r="BS115" s="89"/>
      <c r="BT115" s="89"/>
      <c r="BU115" s="89"/>
      <c r="BV115" s="89"/>
      <c r="BW115" s="89"/>
      <c r="BX115" s="89"/>
      <c r="BY115" s="89"/>
      <c r="BZ115" s="89"/>
      <c r="CA115" s="89"/>
      <c r="CB115" s="89"/>
      <c r="CC115" s="89"/>
      <c r="CD115" s="89"/>
      <c r="CE115" s="89"/>
      <c r="CF115" s="89"/>
      <c r="CG115" s="89"/>
      <c r="CH115" s="89"/>
      <c r="CI115" s="89"/>
      <c r="CJ115" s="89"/>
      <c r="CK115" s="89"/>
      <c r="CL115" s="89"/>
      <c r="CM115" s="89"/>
      <c r="CN115" s="89"/>
      <c r="CO115" s="89"/>
      <c r="CP115" s="89"/>
      <c r="CQ115" s="89"/>
      <c r="CR115" s="89"/>
      <c r="CS115" s="89"/>
      <c r="CT115" s="89"/>
      <c r="CU115" s="89"/>
    </row>
    <row r="116" spans="1:99"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89"/>
      <c r="AD116" s="89"/>
      <c r="AE116" s="89"/>
      <c r="AF116" s="89"/>
      <c r="AG116" s="89"/>
      <c r="AH116" s="89"/>
      <c r="AI116" s="89"/>
      <c r="AJ116" s="89"/>
      <c r="AK116" s="89"/>
      <c r="AL116" s="89"/>
      <c r="AM116" s="89"/>
      <c r="AN116" s="89"/>
      <c r="AO116" s="89"/>
      <c r="AP116" s="89"/>
      <c r="AQ116" s="89"/>
      <c r="AR116" s="89"/>
      <c r="AS116" s="89"/>
      <c r="AT116" s="89"/>
      <c r="AU116" s="89"/>
      <c r="AV116" s="89"/>
      <c r="AW116" s="89"/>
      <c r="AX116" s="89"/>
      <c r="AY116" s="89"/>
      <c r="AZ116" s="89"/>
      <c r="BA116" s="89"/>
      <c r="BB116" s="89"/>
      <c r="BC116" s="89"/>
      <c r="BD116" s="89"/>
      <c r="BE116" s="89"/>
      <c r="BF116" s="89"/>
      <c r="BG116" s="89"/>
      <c r="BH116" s="89"/>
      <c r="BI116" s="89"/>
      <c r="BJ116" s="89"/>
      <c r="BK116" s="89"/>
      <c r="BL116" s="89"/>
      <c r="BM116" s="89"/>
      <c r="BN116" s="89"/>
      <c r="BO116" s="89"/>
      <c r="BP116" s="89"/>
      <c r="BQ116" s="89"/>
      <c r="BR116" s="89"/>
      <c r="BS116" s="89"/>
      <c r="BT116" s="89"/>
      <c r="BU116" s="89"/>
      <c r="BV116" s="89"/>
      <c r="BW116" s="89"/>
      <c r="BX116" s="89"/>
      <c r="BY116" s="89"/>
      <c r="BZ116" s="89"/>
      <c r="CA116" s="89"/>
      <c r="CB116" s="89"/>
      <c r="CC116" s="89"/>
      <c r="CD116" s="89"/>
      <c r="CE116" s="89"/>
      <c r="CF116" s="89"/>
      <c r="CG116" s="89"/>
      <c r="CH116" s="89"/>
      <c r="CI116" s="89"/>
      <c r="CJ116" s="89"/>
      <c r="CK116" s="89"/>
      <c r="CL116" s="89"/>
      <c r="CM116" s="89"/>
      <c r="CN116" s="89"/>
      <c r="CO116" s="89"/>
      <c r="CP116" s="89"/>
      <c r="CQ116" s="89"/>
      <c r="CR116" s="89"/>
      <c r="CS116" s="89"/>
      <c r="CT116" s="89"/>
      <c r="CU116" s="89"/>
    </row>
    <row r="117" spans="1:99"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89"/>
      <c r="AD117" s="89"/>
      <c r="AE117" s="89"/>
      <c r="AF117" s="89"/>
      <c r="AG117" s="89"/>
      <c r="AH117" s="89"/>
      <c r="AI117" s="89"/>
      <c r="AJ117" s="89"/>
      <c r="AK117" s="89"/>
      <c r="AL117" s="89"/>
      <c r="AM117" s="89"/>
      <c r="AN117" s="89"/>
      <c r="AO117" s="89"/>
      <c r="AP117" s="89"/>
      <c r="AQ117" s="89"/>
      <c r="AR117" s="89"/>
      <c r="AS117" s="89"/>
      <c r="AT117" s="89"/>
      <c r="AU117" s="89"/>
      <c r="AV117" s="89"/>
      <c r="AW117" s="89"/>
      <c r="AX117" s="89"/>
      <c r="AY117" s="89"/>
      <c r="AZ117" s="89"/>
      <c r="BA117" s="89"/>
      <c r="BB117" s="89"/>
      <c r="BC117" s="89"/>
      <c r="BD117" s="89"/>
      <c r="BE117" s="89"/>
      <c r="BF117" s="89"/>
      <c r="BG117" s="89"/>
      <c r="BH117" s="89"/>
      <c r="BI117" s="89"/>
      <c r="BJ117" s="89"/>
      <c r="BK117" s="89"/>
      <c r="BL117" s="89"/>
      <c r="BM117" s="89"/>
      <c r="BN117" s="89"/>
      <c r="BO117" s="89"/>
      <c r="BP117" s="89"/>
      <c r="BQ117" s="89"/>
      <c r="BR117" s="89"/>
      <c r="BS117" s="89"/>
      <c r="BT117" s="89"/>
      <c r="BU117" s="89"/>
      <c r="BV117" s="89"/>
      <c r="BW117" s="89"/>
      <c r="BX117" s="89"/>
      <c r="BY117" s="89"/>
      <c r="BZ117" s="89"/>
      <c r="CA117" s="89"/>
      <c r="CB117" s="89"/>
      <c r="CC117" s="89"/>
      <c r="CD117" s="89"/>
      <c r="CE117" s="89"/>
      <c r="CF117" s="89"/>
      <c r="CG117" s="89"/>
      <c r="CH117" s="89"/>
      <c r="CI117" s="89"/>
      <c r="CJ117" s="89"/>
      <c r="CK117" s="89"/>
      <c r="CL117" s="89"/>
      <c r="CM117" s="89"/>
      <c r="CN117" s="89"/>
      <c r="CO117" s="89"/>
      <c r="CP117" s="89"/>
      <c r="CQ117" s="89"/>
      <c r="CR117" s="89"/>
      <c r="CS117" s="89"/>
      <c r="CT117" s="89"/>
      <c r="CU117" s="89"/>
    </row>
    <row r="118" spans="1:99"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89"/>
      <c r="AE118" s="89"/>
      <c r="AF118" s="89"/>
      <c r="AG118" s="89"/>
      <c r="AH118" s="89"/>
      <c r="AI118" s="89"/>
      <c r="AJ118" s="89"/>
      <c r="AK118" s="89"/>
      <c r="AL118" s="89"/>
      <c r="AM118" s="89"/>
      <c r="AN118" s="89"/>
      <c r="AO118" s="89"/>
      <c r="AP118" s="89"/>
      <c r="AQ118" s="89"/>
      <c r="AR118" s="89"/>
      <c r="AS118" s="89"/>
      <c r="AT118" s="89"/>
      <c r="AU118" s="89"/>
      <c r="AV118" s="89"/>
      <c r="AW118" s="89"/>
      <c r="AX118" s="89"/>
      <c r="AY118" s="89"/>
      <c r="AZ118" s="89"/>
      <c r="BA118" s="89"/>
      <c r="BB118" s="89"/>
      <c r="BC118" s="89"/>
      <c r="BD118" s="89"/>
      <c r="BE118" s="89"/>
      <c r="BF118" s="89"/>
      <c r="BG118" s="89"/>
      <c r="BH118" s="89"/>
      <c r="BI118" s="89"/>
      <c r="BJ118" s="89"/>
      <c r="BK118" s="89"/>
      <c r="BL118" s="89"/>
      <c r="BM118" s="89"/>
      <c r="BN118" s="89"/>
      <c r="BO118" s="89"/>
      <c r="BP118" s="89"/>
      <c r="BQ118" s="89"/>
      <c r="BR118" s="89"/>
      <c r="BS118" s="89"/>
      <c r="BT118" s="89"/>
      <c r="BU118" s="89"/>
      <c r="BV118" s="89"/>
      <c r="BW118" s="89"/>
      <c r="BX118" s="89"/>
      <c r="BY118" s="89"/>
      <c r="BZ118" s="89"/>
      <c r="CA118" s="89"/>
      <c r="CB118" s="89"/>
      <c r="CC118" s="89"/>
      <c r="CD118" s="89"/>
      <c r="CE118" s="89"/>
      <c r="CF118" s="89"/>
      <c r="CG118" s="89"/>
      <c r="CH118" s="89"/>
      <c r="CI118" s="89"/>
      <c r="CJ118" s="89"/>
      <c r="CK118" s="89"/>
      <c r="CL118" s="89"/>
      <c r="CM118" s="89"/>
      <c r="CN118" s="89"/>
      <c r="CO118" s="89"/>
      <c r="CP118" s="89"/>
      <c r="CQ118" s="89"/>
      <c r="CR118" s="89"/>
      <c r="CS118" s="89"/>
      <c r="CT118" s="89"/>
      <c r="CU118" s="89"/>
    </row>
    <row r="119" spans="1:99"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89"/>
      <c r="AS119" s="89"/>
      <c r="AT119" s="89"/>
      <c r="AU119" s="89"/>
      <c r="AV119" s="89"/>
      <c r="AW119" s="89"/>
      <c r="AX119" s="89"/>
      <c r="AY119" s="89"/>
      <c r="AZ119" s="89"/>
      <c r="BA119" s="89"/>
      <c r="BB119" s="89"/>
      <c r="BC119" s="89"/>
      <c r="BD119" s="89"/>
      <c r="BE119" s="89"/>
      <c r="BF119" s="89"/>
      <c r="BG119" s="89"/>
      <c r="BH119" s="89"/>
      <c r="BI119" s="89"/>
      <c r="BJ119" s="89"/>
      <c r="BK119" s="89"/>
      <c r="BL119" s="89"/>
      <c r="BM119" s="89"/>
      <c r="BN119" s="89"/>
      <c r="BO119" s="89"/>
      <c r="BP119" s="89"/>
      <c r="BQ119" s="89"/>
      <c r="BR119" s="89"/>
      <c r="BS119" s="89"/>
      <c r="BT119" s="89"/>
      <c r="BU119" s="89"/>
      <c r="BV119" s="89"/>
      <c r="BW119" s="89"/>
      <c r="BX119" s="89"/>
      <c r="BY119" s="89"/>
      <c r="BZ119" s="89"/>
      <c r="CA119" s="89"/>
      <c r="CB119" s="89"/>
      <c r="CC119" s="89"/>
      <c r="CD119" s="89"/>
      <c r="CE119" s="89"/>
      <c r="CF119" s="89"/>
      <c r="CG119" s="89"/>
      <c r="CH119" s="89"/>
      <c r="CI119" s="89"/>
      <c r="CJ119" s="89"/>
      <c r="CK119" s="89"/>
      <c r="CL119" s="89"/>
      <c r="CM119" s="89"/>
      <c r="CN119" s="89"/>
      <c r="CO119" s="89"/>
      <c r="CP119" s="89"/>
      <c r="CQ119" s="89"/>
      <c r="CR119" s="89"/>
      <c r="CS119" s="89"/>
      <c r="CT119" s="89"/>
      <c r="CU119" s="89"/>
    </row>
    <row r="120" spans="1:99"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c r="AF120" s="89"/>
      <c r="AG120" s="89"/>
      <c r="AH120" s="89"/>
      <c r="AI120" s="89"/>
      <c r="AJ120" s="89"/>
      <c r="AK120" s="89"/>
      <c r="AL120" s="89"/>
      <c r="AM120" s="89"/>
      <c r="AN120" s="89"/>
      <c r="AO120" s="89"/>
      <c r="AP120" s="89"/>
      <c r="AQ120" s="89"/>
      <c r="AR120" s="89"/>
      <c r="AS120" s="89"/>
      <c r="AT120" s="89"/>
      <c r="AU120" s="89"/>
      <c r="AV120" s="89"/>
      <c r="AW120" s="89"/>
      <c r="AX120" s="89"/>
      <c r="AY120" s="89"/>
      <c r="AZ120" s="89"/>
      <c r="BA120" s="89"/>
      <c r="BB120" s="89"/>
      <c r="BC120" s="89"/>
      <c r="BD120" s="89"/>
      <c r="BE120" s="89"/>
      <c r="BF120" s="89"/>
      <c r="BG120" s="89"/>
      <c r="BH120" s="89"/>
      <c r="BI120" s="89"/>
      <c r="BJ120" s="89"/>
      <c r="BK120" s="89"/>
      <c r="BL120" s="89"/>
      <c r="BM120" s="89"/>
      <c r="BN120" s="89"/>
      <c r="BO120" s="89"/>
      <c r="BP120" s="89"/>
      <c r="BQ120" s="89"/>
      <c r="BR120" s="89"/>
      <c r="BS120" s="89"/>
      <c r="BT120" s="89"/>
      <c r="BU120" s="89"/>
      <c r="BV120" s="89"/>
      <c r="BW120" s="89"/>
      <c r="BX120" s="89"/>
      <c r="BY120" s="89"/>
      <c r="BZ120" s="89"/>
      <c r="CA120" s="89"/>
      <c r="CB120" s="89"/>
      <c r="CC120" s="89"/>
      <c r="CD120" s="89"/>
      <c r="CE120" s="89"/>
      <c r="CF120" s="89"/>
      <c r="CG120" s="89"/>
      <c r="CH120" s="89"/>
      <c r="CI120" s="89"/>
      <c r="CJ120" s="89"/>
      <c r="CK120" s="89"/>
      <c r="CL120" s="89"/>
      <c r="CM120" s="89"/>
      <c r="CN120" s="89"/>
      <c r="CO120" s="89"/>
      <c r="CP120" s="89"/>
      <c r="CQ120" s="89"/>
      <c r="CR120" s="89"/>
      <c r="CS120" s="89"/>
      <c r="CT120" s="89"/>
      <c r="CU120" s="89"/>
    </row>
    <row r="121" spans="1:99"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C121" s="89"/>
      <c r="AD121" s="89"/>
      <c r="AE121" s="89"/>
      <c r="AF121" s="89"/>
      <c r="AG121" s="89"/>
      <c r="AH121" s="89"/>
      <c r="AI121" s="89"/>
      <c r="AJ121" s="89"/>
      <c r="AK121" s="89"/>
      <c r="AL121" s="89"/>
      <c r="AM121" s="89"/>
      <c r="AN121" s="89"/>
      <c r="AO121" s="89"/>
      <c r="AP121" s="89"/>
      <c r="AQ121" s="89"/>
      <c r="AR121" s="89"/>
      <c r="AS121" s="89"/>
      <c r="AT121" s="89"/>
      <c r="AU121" s="89"/>
      <c r="AV121" s="89"/>
      <c r="AW121" s="89"/>
      <c r="AX121" s="89"/>
      <c r="AY121" s="89"/>
      <c r="AZ121" s="89"/>
      <c r="BA121" s="89"/>
      <c r="BB121" s="89"/>
      <c r="BC121" s="89"/>
      <c r="BD121" s="89"/>
      <c r="BE121" s="89"/>
      <c r="BF121" s="89"/>
      <c r="BG121" s="89"/>
      <c r="BH121" s="89"/>
      <c r="BI121" s="89"/>
      <c r="BJ121" s="89"/>
      <c r="BK121" s="89"/>
      <c r="BL121" s="89"/>
      <c r="BM121" s="89"/>
      <c r="BN121" s="89"/>
      <c r="BO121" s="89"/>
      <c r="BP121" s="89"/>
      <c r="BQ121" s="89"/>
      <c r="BR121" s="89"/>
      <c r="BS121" s="89"/>
      <c r="BT121" s="89"/>
      <c r="BU121" s="89"/>
      <c r="BV121" s="89"/>
      <c r="BW121" s="89"/>
      <c r="BX121" s="89"/>
      <c r="BY121" s="89"/>
      <c r="BZ121" s="89"/>
      <c r="CA121" s="89"/>
      <c r="CB121" s="89"/>
      <c r="CC121" s="89"/>
      <c r="CD121" s="89"/>
      <c r="CE121" s="89"/>
      <c r="CF121" s="89"/>
      <c r="CG121" s="89"/>
      <c r="CH121" s="89"/>
      <c r="CI121" s="89"/>
      <c r="CJ121" s="89"/>
      <c r="CK121" s="89"/>
      <c r="CL121" s="89"/>
      <c r="CM121" s="89"/>
      <c r="CN121" s="89"/>
      <c r="CO121" s="89"/>
      <c r="CP121" s="89"/>
      <c r="CQ121" s="89"/>
      <c r="CR121" s="89"/>
      <c r="CS121" s="89"/>
      <c r="CT121" s="89"/>
      <c r="CU121" s="89"/>
    </row>
    <row r="122" spans="1:99"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C122" s="89"/>
      <c r="AD122" s="89"/>
      <c r="AE122" s="89"/>
      <c r="AF122" s="89"/>
      <c r="AG122" s="89"/>
      <c r="AH122" s="89"/>
      <c r="AI122" s="89"/>
      <c r="AJ122" s="89"/>
      <c r="AK122" s="89"/>
      <c r="AL122" s="89"/>
      <c r="AM122" s="89"/>
      <c r="AN122" s="89"/>
      <c r="AO122" s="89"/>
      <c r="AP122" s="89"/>
      <c r="AQ122" s="89"/>
      <c r="AR122" s="89"/>
      <c r="AS122" s="89"/>
      <c r="AT122" s="89"/>
      <c r="AU122" s="89"/>
      <c r="AV122" s="89"/>
      <c r="AW122" s="89"/>
      <c r="AX122" s="89"/>
      <c r="AY122" s="89"/>
      <c r="AZ122" s="89"/>
      <c r="BA122" s="89"/>
      <c r="BB122" s="89"/>
      <c r="BC122" s="89"/>
      <c r="BD122" s="89"/>
      <c r="BE122" s="89"/>
      <c r="BF122" s="89"/>
      <c r="BG122" s="89"/>
      <c r="BH122" s="89"/>
      <c r="BI122" s="89"/>
      <c r="BJ122" s="89"/>
      <c r="BK122" s="89"/>
      <c r="BL122" s="89"/>
      <c r="BM122" s="89"/>
      <c r="BN122" s="89"/>
      <c r="BO122" s="89"/>
      <c r="BP122" s="89"/>
      <c r="BQ122" s="89"/>
      <c r="BR122" s="89"/>
      <c r="BS122" s="89"/>
      <c r="BT122" s="89"/>
      <c r="BU122" s="89"/>
      <c r="BV122" s="89"/>
      <c r="BW122" s="89"/>
      <c r="BX122" s="89"/>
      <c r="BY122" s="89"/>
      <c r="BZ122" s="89"/>
      <c r="CA122" s="89"/>
      <c r="CB122" s="89"/>
      <c r="CC122" s="89"/>
      <c r="CD122" s="89"/>
      <c r="CE122" s="89"/>
      <c r="CF122" s="89"/>
      <c r="CG122" s="89"/>
      <c r="CH122" s="89"/>
      <c r="CI122" s="89"/>
      <c r="CJ122" s="89"/>
      <c r="CK122" s="89"/>
      <c r="CL122" s="89"/>
      <c r="CM122" s="89"/>
      <c r="CN122" s="89"/>
      <c r="CO122" s="89"/>
      <c r="CP122" s="89"/>
      <c r="CQ122" s="89"/>
      <c r="CR122" s="89"/>
      <c r="CS122" s="89"/>
      <c r="CT122" s="89"/>
      <c r="CU122" s="89"/>
    </row>
    <row r="123" spans="1:99"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89"/>
      <c r="AD123" s="89"/>
      <c r="AE123" s="89"/>
      <c r="AF123" s="89"/>
      <c r="AG123" s="89"/>
      <c r="AH123" s="89"/>
      <c r="AI123" s="89"/>
      <c r="AJ123" s="89"/>
      <c r="AK123" s="89"/>
      <c r="AL123" s="89"/>
      <c r="AM123" s="89"/>
      <c r="AN123" s="89"/>
      <c r="AO123" s="89"/>
      <c r="AP123" s="89"/>
      <c r="AQ123" s="89"/>
      <c r="AR123" s="89"/>
      <c r="AS123" s="89"/>
      <c r="AT123" s="89"/>
      <c r="AU123" s="89"/>
      <c r="AV123" s="89"/>
      <c r="AW123" s="89"/>
      <c r="AX123" s="89"/>
      <c r="AY123" s="89"/>
      <c r="AZ123" s="89"/>
      <c r="BA123" s="89"/>
      <c r="BB123" s="89"/>
      <c r="BC123" s="89"/>
      <c r="BD123" s="89"/>
      <c r="BE123" s="89"/>
      <c r="BF123" s="89"/>
      <c r="BG123" s="89"/>
      <c r="BH123" s="89"/>
      <c r="BI123" s="89"/>
      <c r="BJ123" s="89"/>
      <c r="BK123" s="89"/>
      <c r="BL123" s="89"/>
      <c r="BM123" s="89"/>
      <c r="BN123" s="89"/>
      <c r="BO123" s="89"/>
      <c r="BP123" s="89"/>
      <c r="BQ123" s="89"/>
      <c r="BR123" s="89"/>
      <c r="BS123" s="89"/>
      <c r="BT123" s="89"/>
      <c r="BU123" s="89"/>
      <c r="BV123" s="89"/>
      <c r="BW123" s="89"/>
      <c r="BX123" s="89"/>
      <c r="BY123" s="89"/>
      <c r="BZ123" s="89"/>
      <c r="CA123" s="89"/>
      <c r="CB123" s="89"/>
      <c r="CC123" s="89"/>
      <c r="CD123" s="89"/>
      <c r="CE123" s="89"/>
      <c r="CF123" s="89"/>
      <c r="CG123" s="89"/>
      <c r="CH123" s="89"/>
      <c r="CI123" s="89"/>
      <c r="CJ123" s="89"/>
      <c r="CK123" s="89"/>
      <c r="CL123" s="89"/>
      <c r="CM123" s="89"/>
      <c r="CN123" s="89"/>
      <c r="CO123" s="89"/>
      <c r="CP123" s="89"/>
      <c r="CQ123" s="89"/>
      <c r="CR123" s="89"/>
      <c r="CS123" s="89"/>
      <c r="CT123" s="89"/>
      <c r="CU123" s="89"/>
    </row>
    <row r="124" spans="1:99"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89"/>
      <c r="AS124" s="89"/>
      <c r="AT124" s="89"/>
      <c r="AU124" s="89"/>
      <c r="AV124" s="89"/>
      <c r="AW124" s="89"/>
      <c r="AX124" s="89"/>
      <c r="AY124" s="89"/>
      <c r="AZ124" s="89"/>
      <c r="BA124" s="89"/>
      <c r="BB124" s="89"/>
      <c r="BC124" s="89"/>
      <c r="BD124" s="89"/>
      <c r="BE124" s="89"/>
      <c r="BF124" s="89"/>
      <c r="BG124" s="89"/>
      <c r="BH124" s="89"/>
      <c r="BI124" s="89"/>
      <c r="BJ124" s="89"/>
      <c r="BK124" s="89"/>
      <c r="BL124" s="89"/>
      <c r="BM124" s="89"/>
      <c r="BN124" s="89"/>
      <c r="BO124" s="89"/>
      <c r="BP124" s="89"/>
      <c r="BQ124" s="89"/>
      <c r="BR124" s="89"/>
      <c r="BS124" s="89"/>
      <c r="BT124" s="89"/>
      <c r="BU124" s="89"/>
      <c r="BV124" s="89"/>
      <c r="BW124" s="89"/>
      <c r="BX124" s="89"/>
      <c r="BY124" s="89"/>
      <c r="BZ124" s="89"/>
      <c r="CA124" s="89"/>
      <c r="CB124" s="89"/>
      <c r="CC124" s="89"/>
      <c r="CD124" s="89"/>
      <c r="CE124" s="89"/>
      <c r="CF124" s="89"/>
      <c r="CG124" s="89"/>
      <c r="CH124" s="89"/>
      <c r="CI124" s="89"/>
      <c r="CJ124" s="89"/>
      <c r="CK124" s="89"/>
      <c r="CL124" s="89"/>
      <c r="CM124" s="89"/>
      <c r="CN124" s="89"/>
      <c r="CO124" s="89"/>
      <c r="CP124" s="89"/>
      <c r="CQ124" s="89"/>
      <c r="CR124" s="89"/>
      <c r="CS124" s="89"/>
      <c r="CT124" s="89"/>
      <c r="CU124" s="89"/>
    </row>
    <row r="125" spans="1:99"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89"/>
      <c r="AE125" s="89"/>
      <c r="AF125" s="89"/>
      <c r="AG125" s="89"/>
      <c r="AH125" s="89"/>
      <c r="AI125" s="89"/>
      <c r="AJ125" s="89"/>
      <c r="AK125" s="89"/>
      <c r="AL125" s="89"/>
      <c r="AM125" s="89"/>
      <c r="AN125" s="89"/>
      <c r="AO125" s="89"/>
      <c r="AP125" s="89"/>
      <c r="AQ125" s="89"/>
      <c r="AR125" s="89"/>
      <c r="AS125" s="89"/>
      <c r="AT125" s="89"/>
      <c r="AU125" s="89"/>
      <c r="AV125" s="89"/>
      <c r="AW125" s="89"/>
      <c r="AX125" s="89"/>
      <c r="AY125" s="89"/>
      <c r="AZ125" s="89"/>
      <c r="BA125" s="89"/>
      <c r="BB125" s="89"/>
      <c r="BC125" s="89"/>
      <c r="BD125" s="89"/>
      <c r="BE125" s="89"/>
      <c r="BF125" s="89"/>
      <c r="BG125" s="89"/>
      <c r="BH125" s="89"/>
      <c r="BI125" s="89"/>
      <c r="BJ125" s="89"/>
      <c r="BK125" s="89"/>
      <c r="BL125" s="89"/>
      <c r="BM125" s="89"/>
      <c r="BN125" s="89"/>
      <c r="BO125" s="89"/>
      <c r="BP125" s="89"/>
      <c r="BQ125" s="89"/>
      <c r="BR125" s="89"/>
      <c r="BS125" s="89"/>
      <c r="BT125" s="89"/>
      <c r="BU125" s="89"/>
      <c r="BV125" s="89"/>
      <c r="BW125" s="89"/>
      <c r="BX125" s="89"/>
      <c r="BY125" s="89"/>
      <c r="BZ125" s="89"/>
      <c r="CA125" s="89"/>
      <c r="CB125" s="89"/>
      <c r="CC125" s="89"/>
      <c r="CD125" s="89"/>
      <c r="CE125" s="89"/>
      <c r="CF125" s="89"/>
      <c r="CG125" s="89"/>
      <c r="CH125" s="89"/>
      <c r="CI125" s="89"/>
      <c r="CJ125" s="89"/>
      <c r="CK125" s="89"/>
      <c r="CL125" s="89"/>
      <c r="CM125" s="89"/>
      <c r="CN125" s="89"/>
      <c r="CO125" s="89"/>
      <c r="CP125" s="89"/>
      <c r="CQ125" s="89"/>
      <c r="CR125" s="89"/>
      <c r="CS125" s="89"/>
      <c r="CT125" s="89"/>
      <c r="CU125" s="89"/>
    </row>
    <row r="126" spans="1:99"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c r="AD126" s="89"/>
      <c r="AE126" s="89"/>
      <c r="AF126" s="89"/>
      <c r="AG126" s="89"/>
      <c r="AH126" s="89"/>
      <c r="AI126" s="89"/>
      <c r="AJ126" s="89"/>
      <c r="AK126" s="89"/>
      <c r="AL126" s="89"/>
      <c r="AM126" s="89"/>
      <c r="AN126" s="89"/>
      <c r="AO126" s="89"/>
      <c r="AP126" s="89"/>
      <c r="AQ126" s="89"/>
      <c r="AR126" s="89"/>
      <c r="AS126" s="89"/>
      <c r="AT126" s="89"/>
      <c r="AU126" s="89"/>
      <c r="AV126" s="89"/>
      <c r="AW126" s="89"/>
      <c r="AX126" s="89"/>
      <c r="AY126" s="89"/>
      <c r="AZ126" s="89"/>
      <c r="BA126" s="89"/>
      <c r="BB126" s="89"/>
      <c r="BC126" s="89"/>
      <c r="BD126" s="89"/>
      <c r="BE126" s="89"/>
      <c r="BF126" s="89"/>
      <c r="BG126" s="89"/>
      <c r="BH126" s="89"/>
      <c r="BI126" s="89"/>
      <c r="BJ126" s="89"/>
      <c r="BK126" s="89"/>
      <c r="BL126" s="89"/>
      <c r="BM126" s="89"/>
      <c r="BN126" s="89"/>
      <c r="BO126" s="89"/>
      <c r="BP126" s="89"/>
      <c r="BQ126" s="89"/>
      <c r="BR126" s="89"/>
      <c r="BS126" s="89"/>
      <c r="BT126" s="89"/>
      <c r="BU126" s="89"/>
      <c r="BV126" s="89"/>
      <c r="BW126" s="89"/>
      <c r="BX126" s="89"/>
      <c r="BY126" s="89"/>
      <c r="BZ126" s="89"/>
      <c r="CA126" s="89"/>
      <c r="CB126" s="89"/>
      <c r="CC126" s="89"/>
      <c r="CD126" s="89"/>
      <c r="CE126" s="89"/>
      <c r="CF126" s="89"/>
      <c r="CG126" s="89"/>
      <c r="CH126" s="89"/>
      <c r="CI126" s="89"/>
      <c r="CJ126" s="89"/>
      <c r="CK126" s="89"/>
      <c r="CL126" s="89"/>
      <c r="CM126" s="89"/>
      <c r="CN126" s="89"/>
      <c r="CO126" s="89"/>
      <c r="CP126" s="89"/>
      <c r="CQ126" s="89"/>
      <c r="CR126" s="89"/>
      <c r="CS126" s="89"/>
      <c r="CT126" s="89"/>
      <c r="CU126" s="89"/>
    </row>
    <row r="127" spans="1:99"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89"/>
      <c r="AS127" s="89"/>
      <c r="AT127" s="89"/>
      <c r="AU127" s="89"/>
      <c r="AV127" s="89"/>
      <c r="AW127" s="89"/>
      <c r="AX127" s="89"/>
      <c r="AY127" s="89"/>
      <c r="AZ127" s="89"/>
      <c r="BA127" s="89"/>
      <c r="BB127" s="89"/>
      <c r="BC127" s="89"/>
      <c r="BD127" s="89"/>
      <c r="BE127" s="89"/>
      <c r="BF127" s="89"/>
      <c r="BG127" s="89"/>
      <c r="BH127" s="89"/>
      <c r="BI127" s="89"/>
      <c r="BJ127" s="89"/>
      <c r="BK127" s="89"/>
      <c r="BL127" s="89"/>
      <c r="BM127" s="89"/>
      <c r="BN127" s="89"/>
      <c r="BO127" s="89"/>
      <c r="BP127" s="89"/>
      <c r="BQ127" s="89"/>
      <c r="BR127" s="89"/>
      <c r="BS127" s="89"/>
      <c r="BT127" s="89"/>
      <c r="BU127" s="89"/>
      <c r="BV127" s="89"/>
      <c r="BW127" s="89"/>
      <c r="BX127" s="89"/>
      <c r="BY127" s="89"/>
      <c r="BZ127" s="89"/>
      <c r="CA127" s="89"/>
      <c r="CB127" s="89"/>
      <c r="CC127" s="89"/>
      <c r="CD127" s="89"/>
      <c r="CE127" s="89"/>
      <c r="CF127" s="89"/>
      <c r="CG127" s="89"/>
      <c r="CH127" s="89"/>
      <c r="CI127" s="89"/>
      <c r="CJ127" s="89"/>
      <c r="CK127" s="89"/>
      <c r="CL127" s="89"/>
      <c r="CM127" s="89"/>
      <c r="CN127" s="89"/>
      <c r="CO127" s="89"/>
      <c r="CP127" s="89"/>
      <c r="CQ127" s="89"/>
      <c r="CR127" s="89"/>
      <c r="CS127" s="89"/>
      <c r="CT127" s="89"/>
      <c r="CU127" s="89"/>
    </row>
    <row r="128" spans="1:99"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89"/>
      <c r="AE128" s="89"/>
      <c r="AF128" s="89"/>
      <c r="AG128" s="89"/>
      <c r="AH128" s="89"/>
      <c r="AI128" s="89"/>
      <c r="AJ128" s="89"/>
      <c r="AK128" s="89"/>
      <c r="AL128" s="89"/>
      <c r="AM128" s="89"/>
      <c r="AN128" s="89"/>
      <c r="AO128" s="89"/>
      <c r="AP128" s="89"/>
      <c r="AQ128" s="89"/>
      <c r="AR128" s="89"/>
      <c r="AS128" s="89"/>
      <c r="AT128" s="89"/>
      <c r="AU128" s="89"/>
      <c r="AV128" s="89"/>
      <c r="AW128" s="89"/>
      <c r="AX128" s="89"/>
      <c r="AY128" s="89"/>
      <c r="AZ128" s="89"/>
      <c r="BA128" s="89"/>
      <c r="BB128" s="89"/>
      <c r="BC128" s="89"/>
      <c r="BD128" s="89"/>
      <c r="BE128" s="89"/>
      <c r="BF128" s="89"/>
      <c r="BG128" s="89"/>
      <c r="BH128" s="89"/>
      <c r="BI128" s="89"/>
      <c r="BJ128" s="89"/>
      <c r="BK128" s="89"/>
      <c r="BL128" s="89"/>
      <c r="BM128" s="89"/>
      <c r="BN128" s="89"/>
      <c r="BO128" s="89"/>
      <c r="BP128" s="89"/>
      <c r="BQ128" s="89"/>
      <c r="BR128" s="89"/>
      <c r="BS128" s="89"/>
      <c r="BT128" s="89"/>
      <c r="BU128" s="89"/>
      <c r="BV128" s="89"/>
      <c r="BW128" s="89"/>
      <c r="BX128" s="89"/>
      <c r="BY128" s="89"/>
      <c r="BZ128" s="89"/>
      <c r="CA128" s="89"/>
      <c r="CB128" s="89"/>
      <c r="CC128" s="89"/>
      <c r="CD128" s="89"/>
      <c r="CE128" s="89"/>
      <c r="CF128" s="89"/>
      <c r="CG128" s="89"/>
      <c r="CH128" s="89"/>
      <c r="CI128" s="89"/>
      <c r="CJ128" s="89"/>
      <c r="CK128" s="89"/>
      <c r="CL128" s="89"/>
      <c r="CM128" s="89"/>
      <c r="CN128" s="89"/>
      <c r="CO128" s="89"/>
      <c r="CP128" s="89"/>
      <c r="CQ128" s="89"/>
      <c r="CR128" s="89"/>
      <c r="CS128" s="89"/>
      <c r="CT128" s="89"/>
      <c r="CU128" s="89"/>
    </row>
    <row r="129" spans="1:99"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9"/>
      <c r="AM129" s="89"/>
      <c r="AN129" s="89"/>
      <c r="AO129" s="89"/>
      <c r="AP129" s="89"/>
      <c r="AQ129" s="89"/>
      <c r="AR129" s="89"/>
      <c r="AS129" s="89"/>
      <c r="AT129" s="89"/>
      <c r="AU129" s="89"/>
      <c r="AV129" s="89"/>
      <c r="AW129" s="89"/>
      <c r="AX129" s="89"/>
      <c r="AY129" s="89"/>
      <c r="AZ129" s="89"/>
      <c r="BA129" s="89"/>
      <c r="BB129" s="89"/>
      <c r="BC129" s="89"/>
      <c r="BD129" s="89"/>
      <c r="BE129" s="89"/>
      <c r="BF129" s="89"/>
      <c r="BG129" s="89"/>
      <c r="BH129" s="89"/>
      <c r="BI129" s="89"/>
      <c r="BJ129" s="89"/>
      <c r="BK129" s="89"/>
      <c r="BL129" s="89"/>
      <c r="BM129" s="89"/>
      <c r="BN129" s="89"/>
      <c r="BO129" s="89"/>
      <c r="BP129" s="89"/>
      <c r="BQ129" s="89"/>
      <c r="BR129" s="89"/>
      <c r="BS129" s="89"/>
      <c r="BT129" s="89"/>
      <c r="BU129" s="89"/>
      <c r="BV129" s="89"/>
      <c r="BW129" s="89"/>
      <c r="BX129" s="89"/>
      <c r="BY129" s="89"/>
      <c r="BZ129" s="89"/>
      <c r="CA129" s="89"/>
      <c r="CB129" s="89"/>
      <c r="CC129" s="89"/>
      <c r="CD129" s="89"/>
      <c r="CE129" s="89"/>
      <c r="CF129" s="89"/>
      <c r="CG129" s="89"/>
      <c r="CH129" s="89"/>
      <c r="CI129" s="89"/>
      <c r="CJ129" s="89"/>
      <c r="CK129" s="89"/>
      <c r="CL129" s="89"/>
      <c r="CM129" s="89"/>
      <c r="CN129" s="89"/>
      <c r="CO129" s="89"/>
      <c r="CP129" s="89"/>
      <c r="CQ129" s="89"/>
      <c r="CR129" s="89"/>
      <c r="CS129" s="89"/>
      <c r="CT129" s="89"/>
      <c r="CU129" s="89"/>
    </row>
    <row r="130" spans="1:99"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c r="AD130" s="89"/>
      <c r="AE130" s="89"/>
      <c r="AF130" s="89"/>
      <c r="AG130" s="89"/>
      <c r="AH130" s="89"/>
      <c r="AI130" s="89"/>
      <c r="AJ130" s="89"/>
      <c r="AK130" s="89"/>
      <c r="AL130" s="89"/>
      <c r="AM130" s="89"/>
      <c r="AN130" s="89"/>
      <c r="AO130" s="89"/>
      <c r="AP130" s="89"/>
      <c r="AQ130" s="89"/>
      <c r="AR130" s="89"/>
      <c r="AS130" s="89"/>
      <c r="AT130" s="89"/>
      <c r="AU130" s="89"/>
      <c r="AV130" s="89"/>
      <c r="AW130" s="89"/>
      <c r="AX130" s="89"/>
      <c r="AY130" s="89"/>
      <c r="AZ130" s="89"/>
      <c r="BA130" s="89"/>
      <c r="BB130" s="89"/>
      <c r="BC130" s="89"/>
      <c r="BD130" s="89"/>
      <c r="BE130" s="89"/>
      <c r="BF130" s="89"/>
      <c r="BG130" s="89"/>
      <c r="BH130" s="89"/>
      <c r="BI130" s="89"/>
      <c r="BJ130" s="89"/>
      <c r="BK130" s="89"/>
      <c r="BL130" s="89"/>
      <c r="BM130" s="89"/>
      <c r="BN130" s="89"/>
      <c r="BO130" s="89"/>
      <c r="BP130" s="89"/>
      <c r="BQ130" s="89"/>
      <c r="BR130" s="89"/>
      <c r="BS130" s="89"/>
      <c r="BT130" s="89"/>
      <c r="BU130" s="89"/>
      <c r="BV130" s="89"/>
      <c r="BW130" s="89"/>
      <c r="BX130" s="89"/>
      <c r="BY130" s="89"/>
      <c r="BZ130" s="89"/>
      <c r="CA130" s="89"/>
      <c r="CB130" s="89"/>
      <c r="CC130" s="89"/>
      <c r="CD130" s="89"/>
      <c r="CE130" s="89"/>
      <c r="CF130" s="89"/>
      <c r="CG130" s="89"/>
      <c r="CH130" s="89"/>
      <c r="CI130" s="89"/>
      <c r="CJ130" s="89"/>
      <c r="CK130" s="89"/>
      <c r="CL130" s="89"/>
      <c r="CM130" s="89"/>
      <c r="CN130" s="89"/>
      <c r="CO130" s="89"/>
      <c r="CP130" s="89"/>
      <c r="CQ130" s="89"/>
      <c r="CR130" s="89"/>
      <c r="CS130" s="89"/>
      <c r="CT130" s="89"/>
      <c r="CU130" s="89"/>
    </row>
    <row r="131" spans="1:99"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89"/>
      <c r="BC131" s="89"/>
      <c r="BD131" s="89"/>
      <c r="BE131" s="89"/>
      <c r="BF131" s="89"/>
      <c r="BG131" s="89"/>
      <c r="BH131" s="89"/>
      <c r="BI131" s="89"/>
      <c r="BJ131" s="89"/>
      <c r="BK131" s="89"/>
      <c r="BL131" s="89"/>
      <c r="BM131" s="89"/>
      <c r="BN131" s="89"/>
      <c r="BO131" s="89"/>
      <c r="BP131" s="89"/>
      <c r="BQ131" s="89"/>
      <c r="BR131" s="89"/>
      <c r="BS131" s="89"/>
      <c r="BT131" s="89"/>
      <c r="BU131" s="89"/>
      <c r="BV131" s="89"/>
      <c r="BW131" s="89"/>
      <c r="BX131" s="89"/>
      <c r="BY131" s="89"/>
      <c r="BZ131" s="89"/>
      <c r="CA131" s="89"/>
      <c r="CB131" s="89"/>
      <c r="CC131" s="89"/>
      <c r="CD131" s="89"/>
      <c r="CE131" s="89"/>
      <c r="CF131" s="89"/>
      <c r="CG131" s="89"/>
      <c r="CH131" s="89"/>
      <c r="CI131" s="89"/>
      <c r="CJ131" s="89"/>
      <c r="CK131" s="89"/>
      <c r="CL131" s="89"/>
      <c r="CM131" s="89"/>
      <c r="CN131" s="89"/>
      <c r="CO131" s="89"/>
      <c r="CP131" s="89"/>
      <c r="CQ131" s="89"/>
      <c r="CR131" s="89"/>
      <c r="CS131" s="89"/>
      <c r="CT131" s="89"/>
      <c r="CU131" s="89"/>
    </row>
    <row r="132" spans="1:99"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c r="AI132" s="89"/>
      <c r="AJ132" s="89"/>
      <c r="AK132" s="89"/>
      <c r="AL132" s="89"/>
      <c r="AM132" s="89"/>
      <c r="AN132" s="89"/>
      <c r="AO132" s="89"/>
      <c r="AP132" s="89"/>
      <c r="AQ132" s="89"/>
      <c r="AR132" s="89"/>
      <c r="AS132" s="89"/>
      <c r="AT132" s="89"/>
      <c r="AU132" s="89"/>
      <c r="AV132" s="89"/>
      <c r="AW132" s="89"/>
      <c r="AX132" s="89"/>
      <c r="AY132" s="89"/>
      <c r="AZ132" s="89"/>
      <c r="BA132" s="89"/>
      <c r="BB132" s="89"/>
      <c r="BC132" s="89"/>
      <c r="BD132" s="89"/>
      <c r="BE132" s="89"/>
      <c r="BF132" s="89"/>
      <c r="BG132" s="89"/>
      <c r="BH132" s="89"/>
      <c r="BI132" s="89"/>
      <c r="BJ132" s="89"/>
      <c r="BK132" s="89"/>
      <c r="BL132" s="89"/>
      <c r="BM132" s="89"/>
      <c r="BN132" s="89"/>
      <c r="BO132" s="89"/>
      <c r="BP132" s="89"/>
      <c r="BQ132" s="89"/>
      <c r="BR132" s="89"/>
      <c r="BS132" s="89"/>
      <c r="BT132" s="89"/>
      <c r="BU132" s="89"/>
      <c r="BV132" s="89"/>
      <c r="BW132" s="89"/>
      <c r="BX132" s="89"/>
      <c r="BY132" s="89"/>
      <c r="BZ132" s="89"/>
      <c r="CA132" s="89"/>
      <c r="CB132" s="89"/>
      <c r="CC132" s="89"/>
      <c r="CD132" s="89"/>
      <c r="CE132" s="89"/>
      <c r="CF132" s="89"/>
      <c r="CG132" s="89"/>
      <c r="CH132" s="89"/>
      <c r="CI132" s="89"/>
      <c r="CJ132" s="89"/>
      <c r="CK132" s="89"/>
      <c r="CL132" s="89"/>
      <c r="CM132" s="89"/>
      <c r="CN132" s="89"/>
      <c r="CO132" s="89"/>
      <c r="CP132" s="89"/>
      <c r="CQ132" s="89"/>
      <c r="CR132" s="89"/>
      <c r="CS132" s="89"/>
      <c r="CT132" s="89"/>
      <c r="CU132" s="89"/>
    </row>
    <row r="133" spans="1:99"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C133" s="89"/>
      <c r="AD133" s="89"/>
      <c r="AE133" s="89"/>
      <c r="AF133" s="89"/>
      <c r="AG133" s="89"/>
      <c r="AH133" s="89"/>
      <c r="AI133" s="89"/>
      <c r="AJ133" s="89"/>
      <c r="AK133" s="89"/>
      <c r="AL133" s="89"/>
      <c r="AM133" s="89"/>
      <c r="AN133" s="89"/>
      <c r="AO133" s="89"/>
      <c r="AP133" s="89"/>
      <c r="AQ133" s="89"/>
      <c r="AR133" s="89"/>
      <c r="AS133" s="89"/>
      <c r="AT133" s="89"/>
      <c r="AU133" s="89"/>
      <c r="AV133" s="89"/>
      <c r="AW133" s="89"/>
      <c r="AX133" s="89"/>
      <c r="AY133" s="89"/>
      <c r="AZ133" s="89"/>
      <c r="BA133" s="89"/>
      <c r="BB133" s="89"/>
      <c r="BC133" s="89"/>
      <c r="BD133" s="89"/>
      <c r="BE133" s="89"/>
      <c r="BF133" s="89"/>
      <c r="BG133" s="89"/>
      <c r="BH133" s="89"/>
      <c r="BI133" s="89"/>
      <c r="BJ133" s="89"/>
      <c r="BK133" s="89"/>
      <c r="BL133" s="89"/>
      <c r="BM133" s="89"/>
      <c r="BN133" s="89"/>
      <c r="BO133" s="89"/>
      <c r="BP133" s="89"/>
      <c r="BQ133" s="89"/>
      <c r="BR133" s="89"/>
      <c r="BS133" s="89"/>
      <c r="BT133" s="89"/>
      <c r="BU133" s="89"/>
      <c r="BV133" s="89"/>
      <c r="BW133" s="89"/>
      <c r="BX133" s="89"/>
      <c r="BY133" s="89"/>
      <c r="BZ133" s="89"/>
      <c r="CA133" s="89"/>
      <c r="CB133" s="89"/>
      <c r="CC133" s="89"/>
      <c r="CD133" s="89"/>
      <c r="CE133" s="89"/>
      <c r="CF133" s="89"/>
      <c r="CG133" s="89"/>
      <c r="CH133" s="89"/>
      <c r="CI133" s="89"/>
      <c r="CJ133" s="89"/>
      <c r="CK133" s="89"/>
      <c r="CL133" s="89"/>
      <c r="CM133" s="89"/>
      <c r="CN133" s="89"/>
      <c r="CO133" s="89"/>
      <c r="CP133" s="89"/>
      <c r="CQ133" s="89"/>
      <c r="CR133" s="89"/>
      <c r="CS133" s="89"/>
      <c r="CT133" s="89"/>
      <c r="CU133" s="89"/>
    </row>
    <row r="134" spans="1:99"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89"/>
      <c r="AO134" s="89"/>
      <c r="AP134" s="89"/>
      <c r="AQ134" s="89"/>
      <c r="AR134" s="89"/>
      <c r="AS134" s="89"/>
      <c r="AT134" s="89"/>
      <c r="AU134" s="89"/>
      <c r="AV134" s="89"/>
      <c r="AW134" s="89"/>
      <c r="AX134" s="89"/>
      <c r="AY134" s="89"/>
      <c r="AZ134" s="89"/>
      <c r="BA134" s="89"/>
      <c r="BB134" s="89"/>
      <c r="BC134" s="89"/>
      <c r="BD134" s="89"/>
      <c r="BE134" s="89"/>
      <c r="BF134" s="89"/>
      <c r="BG134" s="89"/>
      <c r="BH134" s="89"/>
      <c r="BI134" s="89"/>
      <c r="BJ134" s="89"/>
      <c r="BK134" s="89"/>
      <c r="BL134" s="89"/>
      <c r="BM134" s="89"/>
      <c r="BN134" s="89"/>
      <c r="BO134" s="89"/>
      <c r="BP134" s="89"/>
      <c r="BQ134" s="89"/>
      <c r="BR134" s="89"/>
      <c r="BS134" s="89"/>
      <c r="BT134" s="89"/>
      <c r="BU134" s="89"/>
      <c r="BV134" s="89"/>
      <c r="BW134" s="89"/>
      <c r="BX134" s="89"/>
      <c r="BY134" s="89"/>
      <c r="BZ134" s="89"/>
      <c r="CA134" s="89"/>
      <c r="CB134" s="89"/>
      <c r="CC134" s="89"/>
      <c r="CD134" s="89"/>
      <c r="CE134" s="89"/>
      <c r="CF134" s="89"/>
      <c r="CG134" s="89"/>
      <c r="CH134" s="89"/>
      <c r="CI134" s="89"/>
      <c r="CJ134" s="89"/>
      <c r="CK134" s="89"/>
      <c r="CL134" s="89"/>
      <c r="CM134" s="89"/>
      <c r="CN134" s="89"/>
      <c r="CO134" s="89"/>
      <c r="CP134" s="89"/>
      <c r="CQ134" s="89"/>
      <c r="CR134" s="89"/>
      <c r="CS134" s="89"/>
      <c r="CT134" s="89"/>
      <c r="CU134" s="89"/>
    </row>
    <row r="135" spans="1:99"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C135" s="89"/>
      <c r="AD135" s="89"/>
      <c r="AE135" s="89"/>
      <c r="AF135" s="89"/>
      <c r="AG135" s="89"/>
      <c r="AH135" s="89"/>
      <c r="AI135" s="89"/>
      <c r="AJ135" s="89"/>
      <c r="AK135" s="89"/>
      <c r="AL135" s="89"/>
      <c r="AM135" s="89"/>
      <c r="AN135" s="89"/>
      <c r="AO135" s="89"/>
      <c r="AP135" s="89"/>
      <c r="AQ135" s="89"/>
      <c r="AR135" s="89"/>
      <c r="AS135" s="89"/>
      <c r="AT135" s="89"/>
      <c r="AU135" s="89"/>
      <c r="AV135" s="89"/>
      <c r="AW135" s="89"/>
      <c r="AX135" s="89"/>
      <c r="AY135" s="89"/>
      <c r="AZ135" s="89"/>
      <c r="BA135" s="89"/>
      <c r="BB135" s="89"/>
      <c r="BC135" s="89"/>
      <c r="BD135" s="89"/>
      <c r="BE135" s="89"/>
      <c r="BF135" s="89"/>
      <c r="BG135" s="89"/>
      <c r="BH135" s="89"/>
      <c r="BI135" s="89"/>
      <c r="BJ135" s="89"/>
      <c r="BK135" s="89"/>
      <c r="BL135" s="89"/>
      <c r="BM135" s="89"/>
      <c r="BN135" s="89"/>
      <c r="BO135" s="89"/>
      <c r="BP135" s="89"/>
      <c r="BQ135" s="89"/>
      <c r="BR135" s="89"/>
      <c r="BS135" s="89"/>
      <c r="BT135" s="89"/>
      <c r="BU135" s="89"/>
      <c r="BV135" s="89"/>
      <c r="BW135" s="89"/>
      <c r="BX135" s="89"/>
      <c r="BY135" s="89"/>
      <c r="BZ135" s="89"/>
      <c r="CA135" s="89"/>
      <c r="CB135" s="89"/>
      <c r="CC135" s="89"/>
      <c r="CD135" s="89"/>
      <c r="CE135" s="89"/>
      <c r="CF135" s="89"/>
      <c r="CG135" s="89"/>
      <c r="CH135" s="89"/>
      <c r="CI135" s="89"/>
      <c r="CJ135" s="89"/>
      <c r="CK135" s="89"/>
      <c r="CL135" s="89"/>
      <c r="CM135" s="89"/>
      <c r="CN135" s="89"/>
      <c r="CO135" s="89"/>
      <c r="CP135" s="89"/>
      <c r="CQ135" s="89"/>
      <c r="CR135" s="89"/>
      <c r="CS135" s="89"/>
      <c r="CT135" s="89"/>
      <c r="CU135" s="89"/>
    </row>
    <row r="136" spans="1:99"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c r="AD136" s="89"/>
      <c r="AE136" s="89"/>
      <c r="AF136" s="89"/>
      <c r="AG136" s="89"/>
      <c r="AH136" s="89"/>
      <c r="AI136" s="89"/>
      <c r="AJ136" s="89"/>
      <c r="AK136" s="89"/>
      <c r="AL136" s="89"/>
      <c r="AM136" s="89"/>
      <c r="AN136" s="89"/>
      <c r="AO136" s="89"/>
      <c r="AP136" s="89"/>
      <c r="AQ136" s="89"/>
      <c r="AR136" s="89"/>
      <c r="AS136" s="89"/>
      <c r="AT136" s="89"/>
      <c r="AU136" s="89"/>
      <c r="AV136" s="89"/>
      <c r="AW136" s="89"/>
      <c r="AX136" s="89"/>
      <c r="AY136" s="89"/>
      <c r="AZ136" s="89"/>
      <c r="BA136" s="89"/>
      <c r="BB136" s="89"/>
      <c r="BC136" s="89"/>
      <c r="BD136" s="89"/>
      <c r="BE136" s="89"/>
      <c r="BF136" s="89"/>
      <c r="BG136" s="89"/>
      <c r="BH136" s="89"/>
      <c r="BI136" s="89"/>
      <c r="BJ136" s="89"/>
      <c r="BK136" s="89"/>
      <c r="BL136" s="89"/>
      <c r="BM136" s="89"/>
      <c r="BN136" s="89"/>
      <c r="BO136" s="89"/>
      <c r="BP136" s="89"/>
      <c r="BQ136" s="89"/>
      <c r="BR136" s="89"/>
      <c r="BS136" s="89"/>
      <c r="BT136" s="89"/>
      <c r="BU136" s="89"/>
      <c r="BV136" s="89"/>
      <c r="BW136" s="89"/>
      <c r="BX136" s="89"/>
      <c r="BY136" s="89"/>
      <c r="BZ136" s="89"/>
      <c r="CA136" s="89"/>
      <c r="CB136" s="89"/>
      <c r="CC136" s="89"/>
      <c r="CD136" s="89"/>
      <c r="CE136" s="89"/>
      <c r="CF136" s="89"/>
      <c r="CG136" s="89"/>
      <c r="CH136" s="89"/>
      <c r="CI136" s="89"/>
      <c r="CJ136" s="89"/>
      <c r="CK136" s="89"/>
      <c r="CL136" s="89"/>
      <c r="CM136" s="89"/>
      <c r="CN136" s="89"/>
      <c r="CO136" s="89"/>
      <c r="CP136" s="89"/>
      <c r="CQ136" s="89"/>
      <c r="CR136" s="89"/>
      <c r="CS136" s="89"/>
      <c r="CT136" s="89"/>
      <c r="CU136" s="89"/>
    </row>
    <row r="137" spans="1:99"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C137" s="89"/>
      <c r="AD137" s="89"/>
      <c r="AE137" s="89"/>
      <c r="AF137" s="89"/>
      <c r="AG137" s="89"/>
      <c r="AH137" s="89"/>
      <c r="AI137" s="89"/>
      <c r="AJ137" s="89"/>
      <c r="AK137" s="89"/>
      <c r="AL137" s="89"/>
      <c r="AM137" s="89"/>
      <c r="AN137" s="89"/>
      <c r="AO137" s="89"/>
      <c r="AP137" s="89"/>
      <c r="AQ137" s="89"/>
      <c r="AR137" s="89"/>
      <c r="AS137" s="89"/>
      <c r="AT137" s="89"/>
      <c r="AU137" s="89"/>
      <c r="AV137" s="89"/>
      <c r="AW137" s="89"/>
      <c r="AX137" s="89"/>
      <c r="AY137" s="89"/>
      <c r="AZ137" s="89"/>
      <c r="BA137" s="89"/>
      <c r="BB137" s="89"/>
      <c r="BC137" s="89"/>
      <c r="BD137" s="89"/>
      <c r="BE137" s="89"/>
      <c r="BF137" s="89"/>
      <c r="BG137" s="89"/>
      <c r="BH137" s="89"/>
      <c r="BI137" s="89"/>
      <c r="BJ137" s="89"/>
      <c r="BK137" s="89"/>
      <c r="BL137" s="89"/>
      <c r="BM137" s="89"/>
      <c r="BN137" s="89"/>
      <c r="BO137" s="89"/>
      <c r="BP137" s="89"/>
      <c r="BQ137" s="89"/>
      <c r="BR137" s="89"/>
      <c r="BS137" s="89"/>
      <c r="BT137" s="89"/>
      <c r="BU137" s="89"/>
      <c r="BV137" s="89"/>
      <c r="BW137" s="89"/>
      <c r="BX137" s="89"/>
      <c r="BY137" s="89"/>
      <c r="BZ137" s="89"/>
      <c r="CA137" s="89"/>
      <c r="CB137" s="89"/>
      <c r="CC137" s="89"/>
      <c r="CD137" s="89"/>
      <c r="CE137" s="89"/>
      <c r="CF137" s="89"/>
      <c r="CG137" s="89"/>
      <c r="CH137" s="89"/>
      <c r="CI137" s="89"/>
      <c r="CJ137" s="89"/>
      <c r="CK137" s="89"/>
      <c r="CL137" s="89"/>
      <c r="CM137" s="89"/>
      <c r="CN137" s="89"/>
      <c r="CO137" s="89"/>
      <c r="CP137" s="89"/>
      <c r="CQ137" s="89"/>
      <c r="CR137" s="89"/>
      <c r="CS137" s="89"/>
      <c r="CT137" s="89"/>
      <c r="CU137" s="89"/>
    </row>
    <row r="138" spans="1:99"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c r="AB138" s="89"/>
      <c r="AC138" s="89"/>
      <c r="AD138" s="89"/>
      <c r="AE138" s="89"/>
      <c r="AF138" s="89"/>
      <c r="AG138" s="89"/>
      <c r="AH138" s="89"/>
      <c r="AI138" s="89"/>
      <c r="AJ138" s="89"/>
      <c r="AK138" s="89"/>
      <c r="AL138" s="89"/>
      <c r="AM138" s="89"/>
      <c r="AN138" s="89"/>
      <c r="AO138" s="89"/>
      <c r="AP138" s="89"/>
      <c r="AQ138" s="89"/>
      <c r="AR138" s="89"/>
      <c r="AS138" s="89"/>
      <c r="AT138" s="89"/>
      <c r="AU138" s="89"/>
      <c r="AV138" s="89"/>
      <c r="AW138" s="89"/>
      <c r="AX138" s="89"/>
      <c r="AY138" s="89"/>
      <c r="AZ138" s="89"/>
      <c r="BA138" s="89"/>
      <c r="BB138" s="89"/>
      <c r="BC138" s="89"/>
      <c r="BD138" s="89"/>
      <c r="BE138" s="89"/>
      <c r="BF138" s="89"/>
      <c r="BG138" s="89"/>
      <c r="BH138" s="89"/>
      <c r="BI138" s="89"/>
      <c r="BJ138" s="89"/>
      <c r="BK138" s="89"/>
      <c r="BL138" s="89"/>
      <c r="BM138" s="89"/>
      <c r="BN138" s="89"/>
      <c r="BO138" s="89"/>
      <c r="BP138" s="89"/>
      <c r="BQ138" s="89"/>
      <c r="BR138" s="89"/>
      <c r="BS138" s="89"/>
      <c r="BT138" s="89"/>
      <c r="BU138" s="89"/>
      <c r="BV138" s="89"/>
      <c r="BW138" s="89"/>
      <c r="BX138" s="89"/>
      <c r="BY138" s="89"/>
      <c r="BZ138" s="89"/>
      <c r="CA138" s="89"/>
      <c r="CB138" s="89"/>
      <c r="CC138" s="89"/>
      <c r="CD138" s="89"/>
      <c r="CE138" s="89"/>
      <c r="CF138" s="89"/>
      <c r="CG138" s="89"/>
      <c r="CH138" s="89"/>
      <c r="CI138" s="89"/>
      <c r="CJ138" s="89"/>
      <c r="CK138" s="89"/>
      <c r="CL138" s="89"/>
      <c r="CM138" s="89"/>
      <c r="CN138" s="89"/>
      <c r="CO138" s="89"/>
      <c r="CP138" s="89"/>
      <c r="CQ138" s="89"/>
      <c r="CR138" s="89"/>
      <c r="CS138" s="89"/>
      <c r="CT138" s="89"/>
      <c r="CU138" s="89"/>
    </row>
    <row r="139" spans="1:99"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C139" s="89"/>
      <c r="AD139" s="89"/>
      <c r="AE139" s="89"/>
      <c r="AF139" s="89"/>
      <c r="AG139" s="89"/>
      <c r="AH139" s="89"/>
      <c r="AI139" s="89"/>
      <c r="AJ139" s="89"/>
      <c r="AK139" s="89"/>
      <c r="AL139" s="89"/>
      <c r="AM139" s="89"/>
      <c r="AN139" s="89"/>
      <c r="AO139" s="89"/>
      <c r="AP139" s="89"/>
      <c r="AQ139" s="89"/>
      <c r="AR139" s="89"/>
      <c r="AS139" s="89"/>
      <c r="AT139" s="89"/>
      <c r="AU139" s="89"/>
      <c r="AV139" s="89"/>
      <c r="AW139" s="89"/>
      <c r="AX139" s="89"/>
      <c r="AY139" s="89"/>
      <c r="AZ139" s="89"/>
      <c r="BA139" s="89"/>
      <c r="BB139" s="89"/>
      <c r="BC139" s="89"/>
      <c r="BD139" s="89"/>
      <c r="BE139" s="89"/>
      <c r="BF139" s="89"/>
      <c r="BG139" s="89"/>
      <c r="BH139" s="89"/>
      <c r="BI139" s="89"/>
      <c r="BJ139" s="89"/>
      <c r="BK139" s="89"/>
      <c r="BL139" s="89"/>
      <c r="BM139" s="89"/>
      <c r="BN139" s="89"/>
      <c r="BO139" s="89"/>
      <c r="BP139" s="89"/>
      <c r="BQ139" s="89"/>
      <c r="BR139" s="89"/>
      <c r="BS139" s="89"/>
      <c r="BT139" s="89"/>
      <c r="BU139" s="89"/>
      <c r="BV139" s="89"/>
      <c r="BW139" s="89"/>
      <c r="BX139" s="89"/>
      <c r="BY139" s="89"/>
      <c r="BZ139" s="89"/>
      <c r="CA139" s="89"/>
      <c r="CB139" s="89"/>
      <c r="CC139" s="89"/>
      <c r="CD139" s="89"/>
      <c r="CE139" s="89"/>
      <c r="CF139" s="89"/>
      <c r="CG139" s="89"/>
      <c r="CH139" s="89"/>
      <c r="CI139" s="89"/>
      <c r="CJ139" s="89"/>
      <c r="CK139" s="89"/>
      <c r="CL139" s="89"/>
      <c r="CM139" s="89"/>
      <c r="CN139" s="89"/>
      <c r="CO139" s="89"/>
      <c r="CP139" s="89"/>
      <c r="CQ139" s="89"/>
      <c r="CR139" s="89"/>
      <c r="CS139" s="89"/>
      <c r="CT139" s="89"/>
      <c r="CU139" s="89"/>
    </row>
    <row r="140" spans="1:99"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89"/>
      <c r="CL140" s="89"/>
      <c r="CM140" s="89"/>
      <c r="CN140" s="89"/>
      <c r="CO140" s="89"/>
      <c r="CP140" s="89"/>
      <c r="CQ140" s="89"/>
      <c r="CR140" s="89"/>
      <c r="CS140" s="89"/>
      <c r="CT140" s="89"/>
      <c r="CU140" s="89"/>
    </row>
    <row r="141" spans="1:99"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C141" s="89"/>
      <c r="AD141" s="89"/>
      <c r="AE141" s="89"/>
      <c r="AF141" s="89"/>
      <c r="AG141" s="89"/>
      <c r="AH141" s="89"/>
      <c r="AI141" s="89"/>
      <c r="AJ141" s="89"/>
      <c r="AK141" s="89"/>
      <c r="AL141" s="89"/>
      <c r="AM141" s="89"/>
      <c r="AN141" s="89"/>
      <c r="AO141" s="89"/>
      <c r="AP141" s="89"/>
      <c r="AQ141" s="89"/>
      <c r="AR141" s="89"/>
      <c r="AS141" s="89"/>
      <c r="AT141" s="89"/>
      <c r="AU141" s="89"/>
      <c r="AV141" s="89"/>
      <c r="AW141" s="89"/>
      <c r="AX141" s="89"/>
      <c r="AY141" s="89"/>
      <c r="AZ141" s="89"/>
      <c r="BA141" s="89"/>
      <c r="BB141" s="89"/>
      <c r="BC141" s="89"/>
      <c r="BD141" s="89"/>
      <c r="BE141" s="89"/>
      <c r="BF141" s="89"/>
      <c r="BG141" s="89"/>
      <c r="BH141" s="89"/>
      <c r="BI141" s="89"/>
      <c r="BJ141" s="89"/>
      <c r="BK141" s="89"/>
      <c r="BL141" s="89"/>
      <c r="BM141" s="89"/>
      <c r="BN141" s="89"/>
      <c r="BO141" s="89"/>
      <c r="BP141" s="89"/>
      <c r="BQ141" s="89"/>
      <c r="BR141" s="89"/>
      <c r="BS141" s="89"/>
      <c r="BT141" s="89"/>
      <c r="BU141" s="89"/>
      <c r="BV141" s="89"/>
      <c r="BW141" s="89"/>
      <c r="BX141" s="89"/>
      <c r="BY141" s="89"/>
      <c r="BZ141" s="89"/>
      <c r="CA141" s="89"/>
      <c r="CB141" s="89"/>
      <c r="CC141" s="89"/>
      <c r="CD141" s="89"/>
      <c r="CE141" s="89"/>
      <c r="CF141" s="89"/>
      <c r="CG141" s="89"/>
      <c r="CH141" s="89"/>
      <c r="CI141" s="89"/>
      <c r="CJ141" s="89"/>
      <c r="CK141" s="89"/>
      <c r="CL141" s="89"/>
      <c r="CM141" s="89"/>
      <c r="CN141" s="89"/>
      <c r="CO141" s="89"/>
      <c r="CP141" s="89"/>
      <c r="CQ141" s="89"/>
      <c r="CR141" s="89"/>
      <c r="CS141" s="89"/>
      <c r="CT141" s="89"/>
      <c r="CU141" s="89"/>
    </row>
    <row r="142" spans="1:99"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89"/>
      <c r="AE142" s="89"/>
      <c r="AF142" s="89"/>
      <c r="AG142" s="89"/>
      <c r="AH142" s="89"/>
      <c r="AI142" s="89"/>
      <c r="AJ142" s="89"/>
      <c r="AK142" s="89"/>
      <c r="AL142" s="89"/>
      <c r="AM142" s="89"/>
      <c r="AN142" s="89"/>
      <c r="AO142" s="89"/>
      <c r="AP142" s="89"/>
      <c r="AQ142" s="89"/>
      <c r="AR142" s="89"/>
      <c r="AS142" s="89"/>
      <c r="AT142" s="89"/>
      <c r="AU142" s="89"/>
      <c r="AV142" s="89"/>
      <c r="AW142" s="89"/>
      <c r="AX142" s="89"/>
      <c r="AY142" s="89"/>
      <c r="AZ142" s="89"/>
      <c r="BA142" s="89"/>
      <c r="BB142" s="89"/>
      <c r="BC142" s="89"/>
      <c r="BD142" s="89"/>
      <c r="BE142" s="89"/>
      <c r="BF142" s="89"/>
      <c r="BG142" s="89"/>
      <c r="BH142" s="89"/>
      <c r="BI142" s="89"/>
      <c r="BJ142" s="89"/>
      <c r="BK142" s="89"/>
      <c r="BL142" s="89"/>
      <c r="BM142" s="89"/>
      <c r="BN142" s="89"/>
      <c r="BO142" s="89"/>
      <c r="BP142" s="89"/>
      <c r="BQ142" s="89"/>
      <c r="BR142" s="89"/>
      <c r="BS142" s="89"/>
      <c r="BT142" s="89"/>
      <c r="BU142" s="89"/>
      <c r="BV142" s="89"/>
      <c r="BW142" s="89"/>
      <c r="BX142" s="89"/>
      <c r="BY142" s="89"/>
      <c r="BZ142" s="89"/>
      <c r="CA142" s="89"/>
      <c r="CB142" s="89"/>
      <c r="CC142" s="89"/>
      <c r="CD142" s="89"/>
      <c r="CE142" s="89"/>
      <c r="CF142" s="89"/>
      <c r="CG142" s="89"/>
      <c r="CH142" s="89"/>
      <c r="CI142" s="89"/>
      <c r="CJ142" s="89"/>
      <c r="CK142" s="89"/>
      <c r="CL142" s="89"/>
      <c r="CM142" s="89"/>
      <c r="CN142" s="89"/>
      <c r="CO142" s="89"/>
      <c r="CP142" s="89"/>
      <c r="CQ142" s="89"/>
      <c r="CR142" s="89"/>
      <c r="CS142" s="89"/>
      <c r="CT142" s="89"/>
      <c r="CU142" s="89"/>
    </row>
    <row r="143" spans="1:99"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C143" s="89"/>
      <c r="AD143" s="89"/>
      <c r="AE143" s="89"/>
      <c r="AF143" s="89"/>
      <c r="AG143" s="89"/>
      <c r="AH143" s="89"/>
      <c r="AI143" s="89"/>
      <c r="AJ143" s="89"/>
      <c r="AK143" s="89"/>
      <c r="AL143" s="89"/>
      <c r="AM143" s="89"/>
      <c r="AN143" s="89"/>
      <c r="AO143" s="89"/>
      <c r="AP143" s="89"/>
      <c r="AQ143" s="89"/>
      <c r="AR143" s="89"/>
      <c r="AS143" s="89"/>
      <c r="AT143" s="89"/>
      <c r="AU143" s="89"/>
      <c r="AV143" s="89"/>
      <c r="AW143" s="89"/>
      <c r="AX143" s="89"/>
      <c r="AY143" s="89"/>
      <c r="AZ143" s="89"/>
      <c r="BA143" s="89"/>
      <c r="BB143" s="89"/>
      <c r="BC143" s="89"/>
      <c r="BD143" s="89"/>
      <c r="BE143" s="89"/>
      <c r="BF143" s="89"/>
      <c r="BG143" s="89"/>
      <c r="BH143" s="89"/>
      <c r="BI143" s="89"/>
      <c r="BJ143" s="89"/>
      <c r="BK143" s="89"/>
      <c r="BL143" s="89"/>
      <c r="BM143" s="89"/>
      <c r="BN143" s="89"/>
      <c r="BO143" s="89"/>
      <c r="BP143" s="89"/>
      <c r="BQ143" s="89"/>
      <c r="BR143" s="89"/>
      <c r="BS143" s="89"/>
      <c r="BT143" s="89"/>
      <c r="BU143" s="89"/>
      <c r="BV143" s="89"/>
      <c r="BW143" s="89"/>
      <c r="BX143" s="89"/>
      <c r="BY143" s="89"/>
      <c r="BZ143" s="89"/>
      <c r="CA143" s="89"/>
      <c r="CB143" s="89"/>
      <c r="CC143" s="89"/>
      <c r="CD143" s="89"/>
      <c r="CE143" s="89"/>
      <c r="CF143" s="89"/>
      <c r="CG143" s="89"/>
      <c r="CH143" s="89"/>
      <c r="CI143" s="89"/>
      <c r="CJ143" s="89"/>
      <c r="CK143" s="89"/>
      <c r="CL143" s="89"/>
      <c r="CM143" s="89"/>
      <c r="CN143" s="89"/>
      <c r="CO143" s="89"/>
      <c r="CP143" s="89"/>
      <c r="CQ143" s="89"/>
      <c r="CR143" s="89"/>
      <c r="CS143" s="89"/>
      <c r="CT143" s="89"/>
      <c r="CU143" s="89"/>
    </row>
    <row r="144" spans="1:99"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C144" s="89"/>
      <c r="AD144" s="89"/>
      <c r="AE144" s="89"/>
      <c r="AF144" s="89"/>
      <c r="AG144" s="89"/>
      <c r="AH144" s="89"/>
      <c r="AI144" s="89"/>
      <c r="AJ144" s="89"/>
      <c r="AK144" s="89"/>
      <c r="AL144" s="89"/>
      <c r="AM144" s="89"/>
      <c r="AN144" s="89"/>
      <c r="AO144" s="89"/>
      <c r="AP144" s="89"/>
      <c r="AQ144" s="89"/>
      <c r="AR144" s="89"/>
      <c r="AS144" s="89"/>
      <c r="AT144" s="89"/>
      <c r="AU144" s="89"/>
      <c r="AV144" s="89"/>
      <c r="AW144" s="89"/>
      <c r="AX144" s="89"/>
      <c r="AY144" s="89"/>
      <c r="AZ144" s="89"/>
      <c r="BA144" s="89"/>
      <c r="BB144" s="89"/>
      <c r="BC144" s="89"/>
      <c r="BD144" s="89"/>
      <c r="BE144" s="89"/>
      <c r="BF144" s="89"/>
      <c r="BG144" s="89"/>
      <c r="BH144" s="89"/>
      <c r="BI144" s="89"/>
      <c r="BJ144" s="89"/>
      <c r="BK144" s="89"/>
      <c r="BL144" s="89"/>
      <c r="BM144" s="89"/>
      <c r="BN144" s="89"/>
      <c r="BO144" s="89"/>
      <c r="BP144" s="89"/>
      <c r="BQ144" s="89"/>
      <c r="BR144" s="89"/>
      <c r="BS144" s="89"/>
      <c r="BT144" s="89"/>
      <c r="BU144" s="89"/>
      <c r="BV144" s="89"/>
      <c r="BW144" s="89"/>
      <c r="BX144" s="89"/>
      <c r="BY144" s="89"/>
      <c r="BZ144" s="89"/>
      <c r="CA144" s="89"/>
      <c r="CB144" s="89"/>
      <c r="CC144" s="89"/>
      <c r="CD144" s="89"/>
      <c r="CE144" s="89"/>
      <c r="CF144" s="89"/>
      <c r="CG144" s="89"/>
      <c r="CH144" s="89"/>
      <c r="CI144" s="89"/>
      <c r="CJ144" s="89"/>
      <c r="CK144" s="89"/>
      <c r="CL144" s="89"/>
      <c r="CM144" s="89"/>
      <c r="CN144" s="89"/>
      <c r="CO144" s="89"/>
      <c r="CP144" s="89"/>
      <c r="CQ144" s="89"/>
      <c r="CR144" s="89"/>
      <c r="CS144" s="89"/>
      <c r="CT144" s="89"/>
      <c r="CU144" s="89"/>
    </row>
    <row r="145" spans="1:99" x14ac:dyDescent="0.25">
      <c r="A145" s="89"/>
      <c r="B145" s="88"/>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C145" s="89"/>
      <c r="AD145" s="89"/>
      <c r="AE145" s="89"/>
      <c r="AF145" s="89"/>
      <c r="AG145" s="89"/>
      <c r="AH145" s="89"/>
      <c r="AI145" s="89"/>
      <c r="AJ145" s="89"/>
      <c r="AK145" s="89"/>
      <c r="AL145" s="89"/>
      <c r="AM145" s="89"/>
      <c r="AN145" s="89"/>
      <c r="AO145" s="89"/>
      <c r="AP145" s="89"/>
      <c r="AQ145" s="89"/>
      <c r="AR145" s="89"/>
      <c r="AS145" s="89"/>
      <c r="AT145" s="89"/>
      <c r="AU145" s="89"/>
      <c r="AV145" s="89"/>
      <c r="AW145" s="89"/>
      <c r="AX145" s="89"/>
      <c r="AY145" s="89"/>
      <c r="AZ145" s="89"/>
      <c r="BA145" s="89"/>
      <c r="BB145" s="89"/>
      <c r="BC145" s="89"/>
      <c r="BD145" s="89"/>
      <c r="BE145" s="89"/>
      <c r="BF145" s="89"/>
      <c r="BG145" s="89"/>
      <c r="BH145" s="89"/>
      <c r="BI145" s="89"/>
      <c r="BJ145" s="89"/>
      <c r="BK145" s="89"/>
      <c r="BL145" s="89"/>
      <c r="BM145" s="89"/>
      <c r="BN145" s="89"/>
      <c r="BO145" s="89"/>
      <c r="BP145" s="89"/>
      <c r="BQ145" s="89"/>
      <c r="BR145" s="89"/>
      <c r="BS145" s="89"/>
      <c r="BT145" s="89"/>
      <c r="BU145" s="89"/>
      <c r="BV145" s="89"/>
      <c r="BW145" s="89"/>
      <c r="BX145" s="89"/>
      <c r="BY145" s="89"/>
      <c r="BZ145" s="89"/>
      <c r="CA145" s="89"/>
      <c r="CB145" s="89"/>
      <c r="CC145" s="89"/>
      <c r="CD145" s="89"/>
      <c r="CE145" s="89"/>
      <c r="CF145" s="89"/>
      <c r="CG145" s="89"/>
      <c r="CH145" s="89"/>
      <c r="CI145" s="89"/>
      <c r="CJ145" s="89"/>
      <c r="CK145" s="89"/>
      <c r="CL145" s="89"/>
      <c r="CM145" s="89"/>
      <c r="CN145" s="89"/>
      <c r="CO145" s="89"/>
      <c r="CP145" s="89"/>
      <c r="CQ145" s="89"/>
      <c r="CR145" s="89"/>
      <c r="CS145" s="89"/>
      <c r="CT145" s="89"/>
      <c r="CU145" s="89"/>
    </row>
    <row r="146" spans="1:99" x14ac:dyDescent="0.25">
      <c r="A146" s="89"/>
      <c r="B146" s="88"/>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C146" s="89"/>
      <c r="AD146" s="89"/>
      <c r="AE146" s="89"/>
      <c r="AF146" s="89"/>
      <c r="AG146" s="89"/>
      <c r="AH146" s="89"/>
      <c r="AI146" s="89"/>
      <c r="AJ146" s="89"/>
      <c r="AK146" s="89"/>
      <c r="AL146" s="89"/>
      <c r="AM146" s="89"/>
      <c r="AN146" s="89"/>
      <c r="AO146" s="89"/>
      <c r="AP146" s="89"/>
      <c r="AQ146" s="89"/>
      <c r="AR146" s="89"/>
      <c r="AS146" s="89"/>
      <c r="AT146" s="89"/>
      <c r="AU146" s="89"/>
      <c r="AV146" s="89"/>
      <c r="AW146" s="89"/>
      <c r="AX146" s="89"/>
      <c r="AY146" s="89"/>
      <c r="AZ146" s="89"/>
      <c r="BA146" s="89"/>
      <c r="BB146" s="89"/>
      <c r="BC146" s="89"/>
      <c r="BD146" s="89"/>
      <c r="BE146" s="89"/>
      <c r="BF146" s="89"/>
      <c r="BG146" s="89"/>
      <c r="BH146" s="89"/>
      <c r="BI146" s="89"/>
      <c r="BJ146" s="89"/>
      <c r="BK146" s="89"/>
      <c r="BL146" s="89"/>
      <c r="BM146" s="89"/>
      <c r="BN146" s="89"/>
      <c r="BO146" s="89"/>
      <c r="BP146" s="89"/>
      <c r="BQ146" s="89"/>
      <c r="BR146" s="89"/>
      <c r="BS146" s="89"/>
      <c r="BT146" s="89"/>
      <c r="BU146" s="89"/>
      <c r="BV146" s="89"/>
      <c r="BW146" s="89"/>
      <c r="BX146" s="89"/>
      <c r="BY146" s="89"/>
      <c r="BZ146" s="89"/>
      <c r="CA146" s="89"/>
      <c r="CB146" s="89"/>
      <c r="CC146" s="89"/>
      <c r="CD146" s="89"/>
      <c r="CE146" s="89"/>
      <c r="CF146" s="89"/>
      <c r="CG146" s="89"/>
      <c r="CH146" s="89"/>
      <c r="CI146" s="89"/>
      <c r="CJ146" s="89"/>
      <c r="CK146" s="89"/>
      <c r="CL146" s="89"/>
      <c r="CM146" s="89"/>
      <c r="CN146" s="89"/>
      <c r="CO146" s="89"/>
      <c r="CP146" s="89"/>
      <c r="CQ146" s="89"/>
      <c r="CR146" s="89"/>
      <c r="CS146" s="89"/>
      <c r="CT146" s="89"/>
      <c r="CU146" s="89"/>
    </row>
    <row r="147" spans="1:99" x14ac:dyDescent="0.25">
      <c r="A147" s="89"/>
      <c r="B147" s="88"/>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c r="AD147" s="89"/>
      <c r="AE147" s="89"/>
      <c r="AF147" s="89"/>
      <c r="AG147" s="89"/>
      <c r="AH147" s="89"/>
      <c r="AI147" s="89"/>
      <c r="AJ147" s="89"/>
      <c r="AK147" s="89"/>
      <c r="AL147" s="89"/>
      <c r="AM147" s="89"/>
      <c r="AN147" s="89"/>
      <c r="AO147" s="89"/>
      <c r="AP147" s="89"/>
      <c r="AQ147" s="89"/>
      <c r="AR147" s="89"/>
      <c r="AS147" s="89"/>
      <c r="AT147" s="89"/>
      <c r="AU147" s="89"/>
      <c r="AV147" s="89"/>
      <c r="AW147" s="89"/>
      <c r="AX147" s="89"/>
      <c r="AY147" s="89"/>
      <c r="AZ147" s="89"/>
      <c r="BA147" s="89"/>
      <c r="BB147" s="89"/>
      <c r="BC147" s="89"/>
      <c r="BD147" s="89"/>
      <c r="BE147" s="89"/>
      <c r="BF147" s="89"/>
      <c r="BG147" s="89"/>
      <c r="BH147" s="89"/>
      <c r="BI147" s="89"/>
      <c r="BJ147" s="89"/>
      <c r="BK147" s="89"/>
      <c r="BL147" s="89"/>
      <c r="BM147" s="89"/>
      <c r="BN147" s="89"/>
      <c r="BO147" s="89"/>
      <c r="BP147" s="89"/>
      <c r="BQ147" s="89"/>
      <c r="BR147" s="89"/>
      <c r="BS147" s="89"/>
      <c r="BT147" s="89"/>
      <c r="BU147" s="89"/>
      <c r="BV147" s="89"/>
      <c r="BW147" s="89"/>
      <c r="BX147" s="89"/>
      <c r="BY147" s="89"/>
      <c r="BZ147" s="89"/>
      <c r="CA147" s="89"/>
      <c r="CB147" s="89"/>
      <c r="CC147" s="89"/>
      <c r="CD147" s="89"/>
      <c r="CE147" s="89"/>
      <c r="CF147" s="89"/>
      <c r="CG147" s="89"/>
      <c r="CH147" s="89"/>
      <c r="CI147" s="89"/>
      <c r="CJ147" s="89"/>
      <c r="CK147" s="89"/>
      <c r="CL147" s="89"/>
      <c r="CM147" s="89"/>
      <c r="CN147" s="89"/>
      <c r="CO147" s="89"/>
      <c r="CP147" s="89"/>
      <c r="CQ147" s="89"/>
      <c r="CR147" s="89"/>
      <c r="CS147" s="89"/>
      <c r="CT147" s="89"/>
      <c r="CU147" s="89"/>
    </row>
    <row r="148" spans="1:99" x14ac:dyDescent="0.25">
      <c r="A148" s="89"/>
      <c r="B148" s="88"/>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c r="AD148" s="89"/>
      <c r="AE148" s="89"/>
      <c r="AF148" s="89"/>
      <c r="AG148" s="89"/>
      <c r="AH148" s="89"/>
      <c r="AI148" s="89"/>
      <c r="AJ148" s="89"/>
      <c r="AK148" s="89"/>
      <c r="AL148" s="89"/>
      <c r="AM148" s="89"/>
      <c r="AN148" s="89"/>
      <c r="AO148" s="89"/>
      <c r="AP148" s="89"/>
      <c r="AQ148" s="89"/>
      <c r="AR148" s="89"/>
      <c r="AS148" s="89"/>
      <c r="AT148" s="89"/>
      <c r="AU148" s="89"/>
      <c r="AV148" s="89"/>
      <c r="AW148" s="89"/>
      <c r="AX148" s="89"/>
      <c r="AY148" s="89"/>
      <c r="AZ148" s="89"/>
      <c r="BA148" s="89"/>
      <c r="BB148" s="89"/>
      <c r="BC148" s="89"/>
      <c r="BD148" s="89"/>
      <c r="BE148" s="89"/>
      <c r="BF148" s="89"/>
      <c r="BG148" s="89"/>
      <c r="BH148" s="89"/>
      <c r="BI148" s="89"/>
      <c r="BJ148" s="89"/>
      <c r="BK148" s="89"/>
      <c r="BL148" s="89"/>
      <c r="BM148" s="89"/>
      <c r="BN148" s="89"/>
      <c r="BO148" s="89"/>
      <c r="BP148" s="89"/>
      <c r="BQ148" s="89"/>
      <c r="BR148" s="89"/>
      <c r="BS148" s="89"/>
      <c r="BT148" s="89"/>
      <c r="BU148" s="89"/>
      <c r="BV148" s="89"/>
      <c r="BW148" s="89"/>
      <c r="BX148" s="89"/>
      <c r="BY148" s="89"/>
      <c r="BZ148" s="89"/>
      <c r="CA148" s="89"/>
      <c r="CB148" s="89"/>
      <c r="CC148" s="89"/>
      <c r="CD148" s="89"/>
      <c r="CE148" s="89"/>
      <c r="CF148" s="89"/>
      <c r="CG148" s="89"/>
      <c r="CH148" s="89"/>
      <c r="CI148" s="89"/>
      <c r="CJ148" s="89"/>
      <c r="CK148" s="89"/>
      <c r="CL148" s="89"/>
      <c r="CM148" s="89"/>
      <c r="CN148" s="89"/>
      <c r="CO148" s="89"/>
      <c r="CP148" s="89"/>
      <c r="CQ148" s="89"/>
      <c r="CR148" s="89"/>
      <c r="CS148" s="89"/>
      <c r="CT148" s="89"/>
      <c r="CU148" s="89"/>
    </row>
    <row r="149" spans="1:99" x14ac:dyDescent="0.25">
      <c r="A149" s="89"/>
      <c r="B149" s="88"/>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89"/>
      <c r="AD149" s="89"/>
      <c r="AE149" s="89"/>
      <c r="AF149" s="89"/>
      <c r="AG149" s="89"/>
      <c r="AH149" s="89"/>
      <c r="AI149" s="89"/>
      <c r="AJ149" s="89"/>
      <c r="AK149" s="89"/>
      <c r="AL149" s="89"/>
      <c r="AM149" s="89"/>
      <c r="AN149" s="89"/>
      <c r="AO149" s="89"/>
      <c r="AP149" s="89"/>
      <c r="AQ149" s="89"/>
      <c r="AR149" s="89"/>
      <c r="AS149" s="89"/>
      <c r="AT149" s="89"/>
      <c r="AU149" s="89"/>
      <c r="AV149" s="89"/>
      <c r="AW149" s="89"/>
      <c r="AX149" s="89"/>
      <c r="AY149" s="89"/>
      <c r="AZ149" s="89"/>
      <c r="BA149" s="89"/>
      <c r="BB149" s="89"/>
      <c r="BC149" s="89"/>
      <c r="BD149" s="89"/>
      <c r="BE149" s="89"/>
      <c r="BF149" s="89"/>
      <c r="BG149" s="89"/>
      <c r="BH149" s="89"/>
      <c r="BI149" s="89"/>
      <c r="BJ149" s="89"/>
      <c r="BK149" s="89"/>
      <c r="BL149" s="89"/>
      <c r="BM149" s="89"/>
      <c r="BN149" s="89"/>
      <c r="BO149" s="89"/>
      <c r="BP149" s="89"/>
      <c r="BQ149" s="89"/>
      <c r="BR149" s="89"/>
      <c r="BS149" s="89"/>
      <c r="BT149" s="89"/>
      <c r="BU149" s="89"/>
      <c r="BV149" s="89"/>
      <c r="BW149" s="89"/>
      <c r="BX149" s="89"/>
      <c r="BY149" s="89"/>
      <c r="BZ149" s="89"/>
      <c r="CA149" s="89"/>
      <c r="CB149" s="89"/>
      <c r="CC149" s="89"/>
      <c r="CD149" s="89"/>
      <c r="CE149" s="89"/>
      <c r="CF149" s="89"/>
      <c r="CG149" s="89"/>
      <c r="CH149" s="89"/>
      <c r="CI149" s="89"/>
      <c r="CJ149" s="89"/>
      <c r="CK149" s="89"/>
      <c r="CL149" s="89"/>
      <c r="CM149" s="89"/>
      <c r="CN149" s="89"/>
      <c r="CO149" s="89"/>
      <c r="CP149" s="89"/>
      <c r="CQ149" s="89"/>
      <c r="CR149" s="89"/>
      <c r="CS149" s="89"/>
      <c r="CT149" s="89"/>
      <c r="CU149" s="89"/>
    </row>
    <row r="150" spans="1:99" x14ac:dyDescent="0.25">
      <c r="A150" s="89"/>
      <c r="B150" s="88"/>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c r="AE150" s="89"/>
      <c r="AF150" s="89"/>
      <c r="AG150" s="89"/>
      <c r="AH150" s="89"/>
      <c r="AI150" s="89"/>
      <c r="AJ150" s="89"/>
      <c r="AK150" s="89"/>
      <c r="AL150" s="89"/>
      <c r="AM150" s="89"/>
      <c r="AN150" s="89"/>
      <c r="AO150" s="89"/>
      <c r="AP150" s="89"/>
      <c r="AQ150" s="89"/>
      <c r="AR150" s="89"/>
      <c r="AS150" s="89"/>
      <c r="AT150" s="89"/>
      <c r="AU150" s="89"/>
      <c r="AV150" s="89"/>
      <c r="AW150" s="89"/>
      <c r="AX150" s="89"/>
      <c r="AY150" s="89"/>
      <c r="AZ150" s="89"/>
      <c r="BA150" s="89"/>
      <c r="BB150" s="89"/>
      <c r="BC150" s="89"/>
      <c r="BD150" s="89"/>
      <c r="BE150" s="89"/>
      <c r="BF150" s="89"/>
      <c r="BG150" s="89"/>
      <c r="BH150" s="89"/>
      <c r="BI150" s="89"/>
      <c r="BJ150" s="89"/>
      <c r="BK150" s="89"/>
      <c r="BL150" s="89"/>
      <c r="BM150" s="89"/>
      <c r="BN150" s="89"/>
      <c r="BO150" s="89"/>
      <c r="BP150" s="89"/>
      <c r="BQ150" s="89"/>
      <c r="BR150" s="89"/>
      <c r="BS150" s="89"/>
      <c r="BT150" s="89"/>
      <c r="BU150" s="89"/>
      <c r="BV150" s="89"/>
      <c r="BW150" s="89"/>
      <c r="BX150" s="89"/>
      <c r="BY150" s="89"/>
      <c r="BZ150" s="89"/>
      <c r="CA150" s="89"/>
      <c r="CB150" s="89"/>
      <c r="CC150" s="89"/>
      <c r="CD150" s="89"/>
      <c r="CE150" s="89"/>
      <c r="CF150" s="89"/>
      <c r="CG150" s="89"/>
      <c r="CH150" s="89"/>
      <c r="CI150" s="89"/>
      <c r="CJ150" s="89"/>
      <c r="CK150" s="89"/>
      <c r="CL150" s="89"/>
      <c r="CM150" s="89"/>
      <c r="CN150" s="89"/>
      <c r="CO150" s="89"/>
      <c r="CP150" s="89"/>
      <c r="CQ150" s="89"/>
      <c r="CR150" s="89"/>
      <c r="CS150" s="89"/>
      <c r="CT150" s="89"/>
      <c r="CU150" s="89"/>
    </row>
    <row r="151" spans="1:99" x14ac:dyDescent="0.25">
      <c r="A151" s="89"/>
      <c r="B151" s="88"/>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c r="AD151" s="89"/>
      <c r="AE151" s="89"/>
      <c r="AF151" s="89"/>
      <c r="AG151" s="89"/>
      <c r="AH151" s="89"/>
      <c r="AI151" s="89"/>
      <c r="AJ151" s="89"/>
      <c r="AK151" s="89"/>
      <c r="AL151" s="89"/>
      <c r="AM151" s="89"/>
      <c r="AN151" s="89"/>
      <c r="AO151" s="89"/>
      <c r="AP151" s="89"/>
      <c r="AQ151" s="89"/>
      <c r="AR151" s="89"/>
      <c r="AS151" s="89"/>
      <c r="AT151" s="89"/>
      <c r="AU151" s="89"/>
      <c r="AV151" s="89"/>
      <c r="AW151" s="89"/>
      <c r="AX151" s="89"/>
      <c r="AY151" s="89"/>
      <c r="AZ151" s="89"/>
      <c r="BA151" s="89"/>
      <c r="BB151" s="89"/>
      <c r="BC151" s="89"/>
      <c r="BD151" s="89"/>
      <c r="BE151" s="89"/>
      <c r="BF151" s="89"/>
      <c r="BG151" s="89"/>
      <c r="BH151" s="89"/>
      <c r="BI151" s="89"/>
      <c r="BJ151" s="89"/>
      <c r="BK151" s="89"/>
      <c r="BL151" s="89"/>
      <c r="BM151" s="89"/>
      <c r="BN151" s="89"/>
      <c r="BO151" s="89"/>
      <c r="BP151" s="89"/>
      <c r="BQ151" s="89"/>
      <c r="BR151" s="89"/>
      <c r="BS151" s="89"/>
      <c r="BT151" s="89"/>
      <c r="BU151" s="89"/>
      <c r="BV151" s="89"/>
      <c r="BW151" s="89"/>
      <c r="BX151" s="89"/>
      <c r="BY151" s="89"/>
      <c r="BZ151" s="89"/>
      <c r="CA151" s="89"/>
      <c r="CB151" s="89"/>
      <c r="CC151" s="89"/>
      <c r="CD151" s="89"/>
      <c r="CE151" s="89"/>
      <c r="CF151" s="89"/>
      <c r="CG151" s="89"/>
      <c r="CH151" s="89"/>
      <c r="CI151" s="89"/>
      <c r="CJ151" s="89"/>
      <c r="CK151" s="89"/>
      <c r="CL151" s="89"/>
      <c r="CM151" s="89"/>
      <c r="CN151" s="89"/>
      <c r="CO151" s="89"/>
      <c r="CP151" s="89"/>
      <c r="CQ151" s="89"/>
      <c r="CR151" s="89"/>
      <c r="CS151" s="89"/>
      <c r="CT151" s="89"/>
      <c r="CU151" s="89"/>
    </row>
    <row r="152" spans="1:99" x14ac:dyDescent="0.25">
      <c r="A152" s="89"/>
      <c r="B152" s="88"/>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89"/>
      <c r="AD152" s="89"/>
      <c r="AE152" s="89"/>
      <c r="AF152" s="89"/>
      <c r="AG152" s="89"/>
      <c r="AH152" s="89"/>
      <c r="AI152" s="89"/>
      <c r="AJ152" s="89"/>
      <c r="AK152" s="89"/>
      <c r="AL152" s="89"/>
      <c r="AM152" s="89"/>
      <c r="AN152" s="89"/>
      <c r="AO152" s="89"/>
      <c r="AP152" s="89"/>
      <c r="AQ152" s="89"/>
      <c r="AR152" s="89"/>
      <c r="AS152" s="89"/>
      <c r="AT152" s="89"/>
      <c r="AU152" s="89"/>
      <c r="AV152" s="89"/>
      <c r="AW152" s="89"/>
      <c r="AX152" s="89"/>
      <c r="AY152" s="89"/>
      <c r="AZ152" s="89"/>
      <c r="BA152" s="89"/>
      <c r="BB152" s="89"/>
      <c r="BC152" s="89"/>
      <c r="BD152" s="89"/>
      <c r="BE152" s="89"/>
      <c r="BF152" s="89"/>
      <c r="BG152" s="89"/>
      <c r="BH152" s="89"/>
      <c r="BI152" s="89"/>
      <c r="BJ152" s="89"/>
      <c r="BK152" s="89"/>
      <c r="BL152" s="89"/>
      <c r="BM152" s="89"/>
      <c r="BN152" s="89"/>
      <c r="BO152" s="89"/>
      <c r="BP152" s="89"/>
      <c r="BQ152" s="89"/>
      <c r="BR152" s="89"/>
      <c r="BS152" s="89"/>
      <c r="BT152" s="89"/>
      <c r="BU152" s="89"/>
      <c r="BV152" s="89"/>
      <c r="BW152" s="89"/>
      <c r="BX152" s="89"/>
      <c r="BY152" s="89"/>
      <c r="BZ152" s="89"/>
      <c r="CA152" s="89"/>
      <c r="CB152" s="89"/>
      <c r="CC152" s="89"/>
      <c r="CD152" s="89"/>
      <c r="CE152" s="89"/>
      <c r="CF152" s="89"/>
      <c r="CG152" s="89"/>
      <c r="CH152" s="89"/>
      <c r="CI152" s="89"/>
      <c r="CJ152" s="89"/>
      <c r="CK152" s="89"/>
      <c r="CL152" s="89"/>
      <c r="CM152" s="89"/>
      <c r="CN152" s="89"/>
      <c r="CO152" s="89"/>
      <c r="CP152" s="89"/>
      <c r="CQ152" s="89"/>
      <c r="CR152" s="89"/>
      <c r="CS152" s="89"/>
      <c r="CT152" s="89"/>
      <c r="CU152" s="89"/>
    </row>
    <row r="153" spans="1:99" x14ac:dyDescent="0.25">
      <c r="A153" s="89"/>
      <c r="B153" s="88"/>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c r="AD153" s="89"/>
      <c r="AE153" s="89"/>
      <c r="AF153" s="89"/>
      <c r="AG153" s="89"/>
      <c r="AH153" s="89"/>
      <c r="AI153" s="89"/>
      <c r="AJ153" s="89"/>
      <c r="AK153" s="89"/>
      <c r="AL153" s="89"/>
      <c r="AM153" s="89"/>
      <c r="AN153" s="89"/>
      <c r="AO153" s="89"/>
      <c r="AP153" s="89"/>
      <c r="AQ153" s="89"/>
      <c r="AR153" s="89"/>
      <c r="AS153" s="89"/>
      <c r="AT153" s="89"/>
      <c r="AU153" s="89"/>
      <c r="AV153" s="89"/>
      <c r="AW153" s="89"/>
      <c r="AX153" s="89"/>
      <c r="AY153" s="89"/>
      <c r="AZ153" s="89"/>
      <c r="BA153" s="89"/>
      <c r="BB153" s="89"/>
      <c r="BC153" s="89"/>
      <c r="BD153" s="89"/>
      <c r="BE153" s="89"/>
      <c r="BF153" s="89"/>
      <c r="BG153" s="89"/>
      <c r="BH153" s="89"/>
      <c r="BI153" s="89"/>
      <c r="BJ153" s="89"/>
      <c r="BK153" s="89"/>
      <c r="BL153" s="89"/>
      <c r="BM153" s="89"/>
      <c r="BN153" s="89"/>
      <c r="BO153" s="89"/>
      <c r="BP153" s="89"/>
      <c r="BQ153" s="89"/>
      <c r="BR153" s="89"/>
      <c r="BS153" s="89"/>
      <c r="BT153" s="89"/>
      <c r="BU153" s="89"/>
      <c r="BV153" s="89"/>
      <c r="BW153" s="89"/>
      <c r="BX153" s="89"/>
      <c r="BY153" s="89"/>
      <c r="BZ153" s="89"/>
      <c r="CA153" s="89"/>
      <c r="CB153" s="89"/>
      <c r="CC153" s="89"/>
      <c r="CD153" s="89"/>
      <c r="CE153" s="89"/>
      <c r="CF153" s="89"/>
      <c r="CG153" s="89"/>
      <c r="CH153" s="89"/>
      <c r="CI153" s="89"/>
      <c r="CJ153" s="89"/>
      <c r="CK153" s="89"/>
      <c r="CL153" s="89"/>
      <c r="CM153" s="89"/>
      <c r="CN153" s="89"/>
      <c r="CO153" s="89"/>
      <c r="CP153" s="89"/>
      <c r="CQ153" s="89"/>
      <c r="CR153" s="89"/>
      <c r="CS153" s="89"/>
      <c r="CT153" s="89"/>
      <c r="CU153" s="89"/>
    </row>
    <row r="154" spans="1:99" x14ac:dyDescent="0.25">
      <c r="A154" s="89"/>
      <c r="B154" s="88"/>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AQ154" s="89"/>
      <c r="AR154" s="89"/>
      <c r="AS154" s="89"/>
      <c r="AT154" s="89"/>
      <c r="AU154" s="89"/>
      <c r="AV154" s="89"/>
      <c r="AW154" s="89"/>
      <c r="AX154" s="89"/>
      <c r="AY154" s="89"/>
      <c r="AZ154" s="89"/>
      <c r="BA154" s="89"/>
      <c r="BB154" s="89"/>
      <c r="BC154" s="89"/>
      <c r="BD154" s="89"/>
      <c r="BE154" s="89"/>
      <c r="BF154" s="89"/>
      <c r="BG154" s="89"/>
      <c r="BH154" s="89"/>
      <c r="BI154" s="89"/>
      <c r="BJ154" s="89"/>
      <c r="BK154" s="89"/>
      <c r="BL154" s="89"/>
      <c r="BM154" s="89"/>
      <c r="BN154" s="89"/>
      <c r="BO154" s="89"/>
      <c r="BP154" s="89"/>
      <c r="BQ154" s="89"/>
      <c r="BR154" s="89"/>
      <c r="BS154" s="89"/>
      <c r="BT154" s="89"/>
      <c r="BU154" s="89"/>
      <c r="BV154" s="89"/>
      <c r="BW154" s="89"/>
      <c r="BX154" s="89"/>
      <c r="BY154" s="89"/>
      <c r="BZ154" s="89"/>
      <c r="CA154" s="89"/>
      <c r="CB154" s="89"/>
      <c r="CC154" s="89"/>
      <c r="CD154" s="89"/>
      <c r="CE154" s="89"/>
      <c r="CF154" s="89"/>
      <c r="CG154" s="89"/>
      <c r="CH154" s="89"/>
      <c r="CI154" s="89"/>
      <c r="CJ154" s="89"/>
      <c r="CK154" s="89"/>
      <c r="CL154" s="89"/>
      <c r="CM154" s="89"/>
      <c r="CN154" s="89"/>
      <c r="CO154" s="89"/>
      <c r="CP154" s="89"/>
      <c r="CQ154" s="89"/>
      <c r="CR154" s="89"/>
      <c r="CS154" s="89"/>
      <c r="CT154" s="89"/>
      <c r="CU154" s="89"/>
    </row>
    <row r="155" spans="1:99" x14ac:dyDescent="0.25">
      <c r="A155" s="89"/>
      <c r="B155" s="88"/>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89"/>
      <c r="BC155" s="89"/>
      <c r="BD155" s="89"/>
      <c r="BE155" s="89"/>
      <c r="BF155" s="89"/>
      <c r="BG155" s="89"/>
      <c r="BH155" s="89"/>
      <c r="BI155" s="89"/>
      <c r="BJ155" s="89"/>
      <c r="BK155" s="89"/>
      <c r="BL155" s="89"/>
      <c r="BM155" s="89"/>
      <c r="BN155" s="89"/>
      <c r="BO155" s="89"/>
      <c r="BP155" s="89"/>
      <c r="BQ155" s="89"/>
      <c r="BR155" s="89"/>
      <c r="BS155" s="89"/>
      <c r="BT155" s="89"/>
      <c r="BU155" s="89"/>
      <c r="BV155" s="89"/>
      <c r="BW155" s="89"/>
      <c r="BX155" s="89"/>
      <c r="BY155" s="89"/>
      <c r="BZ155" s="89"/>
      <c r="CA155" s="89"/>
      <c r="CB155" s="89"/>
      <c r="CC155" s="89"/>
      <c r="CD155" s="89"/>
      <c r="CE155" s="89"/>
      <c r="CF155" s="89"/>
      <c r="CG155" s="89"/>
      <c r="CH155" s="89"/>
      <c r="CI155" s="89"/>
      <c r="CJ155" s="89"/>
      <c r="CK155" s="89"/>
      <c r="CL155" s="89"/>
      <c r="CM155" s="89"/>
      <c r="CN155" s="89"/>
      <c r="CO155" s="89"/>
      <c r="CP155" s="89"/>
      <c r="CQ155" s="89"/>
      <c r="CR155" s="89"/>
      <c r="CS155" s="89"/>
      <c r="CT155" s="89"/>
      <c r="CU155" s="89"/>
    </row>
    <row r="156" spans="1:99" x14ac:dyDescent="0.25">
      <c r="A156" s="89"/>
      <c r="B156" s="88"/>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89"/>
      <c r="AF156" s="89"/>
      <c r="AG156" s="89"/>
      <c r="AH156" s="89"/>
      <c r="AI156" s="89"/>
      <c r="AJ156" s="89"/>
      <c r="AK156" s="89"/>
      <c r="AL156" s="89"/>
      <c r="AM156" s="89"/>
      <c r="AN156" s="89"/>
      <c r="AO156" s="89"/>
      <c r="AP156" s="89"/>
      <c r="AQ156" s="89"/>
      <c r="AR156" s="89"/>
      <c r="AS156" s="89"/>
      <c r="AT156" s="89"/>
      <c r="AU156" s="89"/>
      <c r="AV156" s="89"/>
      <c r="AW156" s="89"/>
      <c r="AX156" s="89"/>
      <c r="AY156" s="89"/>
      <c r="AZ156" s="89"/>
      <c r="BA156" s="89"/>
      <c r="BB156" s="89"/>
      <c r="BC156" s="89"/>
      <c r="BD156" s="89"/>
      <c r="BE156" s="89"/>
      <c r="BF156" s="89"/>
      <c r="BG156" s="89"/>
      <c r="BH156" s="89"/>
      <c r="BI156" s="89"/>
      <c r="BJ156" s="89"/>
      <c r="BK156" s="89"/>
      <c r="BL156" s="89"/>
      <c r="BM156" s="89"/>
      <c r="BN156" s="89"/>
      <c r="BO156" s="89"/>
      <c r="BP156" s="89"/>
      <c r="BQ156" s="89"/>
      <c r="BR156" s="89"/>
      <c r="BS156" s="89"/>
      <c r="BT156" s="89"/>
      <c r="BU156" s="89"/>
      <c r="BV156" s="89"/>
      <c r="BW156" s="89"/>
      <c r="BX156" s="89"/>
      <c r="BY156" s="89"/>
      <c r="BZ156" s="89"/>
      <c r="CA156" s="89"/>
      <c r="CB156" s="89"/>
      <c r="CC156" s="89"/>
      <c r="CD156" s="89"/>
      <c r="CE156" s="89"/>
      <c r="CF156" s="89"/>
      <c r="CG156" s="89"/>
      <c r="CH156" s="89"/>
      <c r="CI156" s="89"/>
      <c r="CJ156" s="89"/>
      <c r="CK156" s="89"/>
      <c r="CL156" s="89"/>
      <c r="CM156" s="89"/>
      <c r="CN156" s="89"/>
      <c r="CO156" s="89"/>
      <c r="CP156" s="89"/>
      <c r="CQ156" s="89"/>
      <c r="CR156" s="89"/>
      <c r="CS156" s="89"/>
      <c r="CT156" s="89"/>
      <c r="CU156" s="89"/>
    </row>
    <row r="157" spans="1:99" x14ac:dyDescent="0.25">
      <c r="A157" s="89"/>
      <c r="B157" s="88"/>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c r="AE157" s="89"/>
      <c r="AF157" s="89"/>
      <c r="AG157" s="89"/>
      <c r="AH157" s="89"/>
      <c r="AI157" s="89"/>
      <c r="AJ157" s="89"/>
      <c r="AK157" s="89"/>
      <c r="AL157" s="89"/>
      <c r="AM157" s="89"/>
      <c r="AN157" s="89"/>
      <c r="AO157" s="89"/>
      <c r="AP157" s="89"/>
      <c r="AQ157" s="89"/>
      <c r="AR157" s="89"/>
      <c r="AS157" s="89"/>
      <c r="AT157" s="89"/>
      <c r="AU157" s="89"/>
      <c r="AV157" s="89"/>
      <c r="AW157" s="89"/>
      <c r="AX157" s="89"/>
      <c r="AY157" s="89"/>
      <c r="AZ157" s="89"/>
      <c r="BA157" s="89"/>
      <c r="BB157" s="89"/>
      <c r="BC157" s="89"/>
      <c r="BD157" s="89"/>
      <c r="BE157" s="89"/>
      <c r="BF157" s="89"/>
      <c r="BG157" s="89"/>
      <c r="BH157" s="89"/>
      <c r="BI157" s="89"/>
      <c r="BJ157" s="89"/>
      <c r="BK157" s="89"/>
      <c r="BL157" s="89"/>
      <c r="BM157" s="89"/>
      <c r="BN157" s="89"/>
      <c r="BO157" s="89"/>
      <c r="BP157" s="89"/>
      <c r="BQ157" s="89"/>
      <c r="BR157" s="89"/>
      <c r="BS157" s="89"/>
      <c r="BT157" s="89"/>
      <c r="BU157" s="89"/>
      <c r="BV157" s="89"/>
      <c r="BW157" s="89"/>
      <c r="BX157" s="89"/>
      <c r="BY157" s="89"/>
      <c r="BZ157" s="89"/>
      <c r="CA157" s="89"/>
      <c r="CB157" s="89"/>
      <c r="CC157" s="89"/>
      <c r="CD157" s="89"/>
      <c r="CE157" s="89"/>
      <c r="CF157" s="89"/>
      <c r="CG157" s="89"/>
      <c r="CH157" s="89"/>
      <c r="CI157" s="89"/>
      <c r="CJ157" s="89"/>
      <c r="CK157" s="89"/>
      <c r="CL157" s="89"/>
      <c r="CM157" s="89"/>
      <c r="CN157" s="89"/>
      <c r="CO157" s="89"/>
      <c r="CP157" s="89"/>
      <c r="CQ157" s="89"/>
      <c r="CR157" s="89"/>
      <c r="CS157" s="89"/>
      <c r="CT157" s="89"/>
      <c r="CU157" s="89"/>
    </row>
    <row r="158" spans="1:99" x14ac:dyDescent="0.25">
      <c r="A158" s="89"/>
      <c r="B158" s="88"/>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C158" s="89"/>
      <c r="AD158" s="89"/>
      <c r="AE158" s="89"/>
      <c r="AF158" s="89"/>
      <c r="AG158" s="89"/>
      <c r="AH158" s="89"/>
      <c r="AI158" s="89"/>
      <c r="AJ158" s="89"/>
      <c r="AK158" s="89"/>
      <c r="AL158" s="89"/>
      <c r="AM158" s="89"/>
      <c r="AN158" s="89"/>
      <c r="AO158" s="89"/>
      <c r="AP158" s="89"/>
      <c r="AQ158" s="89"/>
      <c r="AR158" s="89"/>
      <c r="AS158" s="89"/>
      <c r="AT158" s="89"/>
      <c r="AU158" s="89"/>
      <c r="AV158" s="89"/>
      <c r="AW158" s="89"/>
      <c r="AX158" s="89"/>
      <c r="AY158" s="89"/>
      <c r="AZ158" s="89"/>
      <c r="BA158" s="89"/>
      <c r="BB158" s="89"/>
      <c r="BC158" s="89"/>
      <c r="BD158" s="89"/>
      <c r="BE158" s="89"/>
      <c r="BF158" s="89"/>
      <c r="BG158" s="89"/>
      <c r="BH158" s="89"/>
      <c r="BI158" s="89"/>
      <c r="BJ158" s="89"/>
      <c r="BK158" s="89"/>
      <c r="BL158" s="89"/>
      <c r="BM158" s="89"/>
      <c r="BN158" s="89"/>
      <c r="BO158" s="89"/>
      <c r="BP158" s="89"/>
      <c r="BQ158" s="89"/>
      <c r="BR158" s="89"/>
      <c r="BS158" s="89"/>
      <c r="BT158" s="89"/>
      <c r="BU158" s="89"/>
      <c r="BV158" s="89"/>
      <c r="BW158" s="89"/>
      <c r="BX158" s="89"/>
      <c r="BY158" s="89"/>
      <c r="BZ158" s="89"/>
      <c r="CA158" s="89"/>
      <c r="CB158" s="89"/>
      <c r="CC158" s="89"/>
      <c r="CD158" s="89"/>
      <c r="CE158" s="89"/>
      <c r="CF158" s="89"/>
      <c r="CG158" s="89"/>
      <c r="CH158" s="89"/>
      <c r="CI158" s="89"/>
      <c r="CJ158" s="89"/>
      <c r="CK158" s="89"/>
      <c r="CL158" s="89"/>
      <c r="CM158" s="89"/>
      <c r="CN158" s="89"/>
      <c r="CO158" s="89"/>
      <c r="CP158" s="89"/>
      <c r="CQ158" s="89"/>
      <c r="CR158" s="89"/>
      <c r="CS158" s="89"/>
      <c r="CT158" s="89"/>
      <c r="CU158" s="89"/>
    </row>
    <row r="159" spans="1:99" x14ac:dyDescent="0.25">
      <c r="A159" s="89"/>
      <c r="B159" s="88"/>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C159" s="89"/>
      <c r="AD159" s="89"/>
      <c r="AE159" s="89"/>
      <c r="AF159" s="89"/>
      <c r="AG159" s="89"/>
      <c r="AH159" s="89"/>
      <c r="AI159" s="89"/>
      <c r="AJ159" s="89"/>
      <c r="AK159" s="89"/>
      <c r="AL159" s="89"/>
      <c r="AM159" s="89"/>
      <c r="AN159" s="89"/>
      <c r="AO159" s="89"/>
      <c r="AP159" s="89"/>
      <c r="AQ159" s="89"/>
      <c r="AR159" s="89"/>
      <c r="AS159" s="89"/>
      <c r="AT159" s="89"/>
      <c r="AU159" s="89"/>
      <c r="AV159" s="89"/>
      <c r="AW159" s="89"/>
      <c r="AX159" s="89"/>
      <c r="AY159" s="89"/>
      <c r="AZ159" s="89"/>
      <c r="BA159" s="89"/>
      <c r="BB159" s="89"/>
      <c r="BC159" s="89"/>
      <c r="BD159" s="89"/>
      <c r="BE159" s="89"/>
      <c r="BF159" s="89"/>
      <c r="BG159" s="89"/>
      <c r="BH159" s="89"/>
      <c r="BI159" s="89"/>
      <c r="BJ159" s="89"/>
      <c r="BK159" s="89"/>
      <c r="BL159" s="89"/>
      <c r="BM159" s="89"/>
      <c r="BN159" s="89"/>
      <c r="BO159" s="89"/>
      <c r="BP159" s="89"/>
      <c r="BQ159" s="89"/>
      <c r="BR159" s="89"/>
      <c r="BS159" s="89"/>
      <c r="BT159" s="89"/>
      <c r="BU159" s="89"/>
      <c r="BV159" s="89"/>
      <c r="BW159" s="89"/>
      <c r="BX159" s="89"/>
      <c r="BY159" s="89"/>
      <c r="BZ159" s="89"/>
      <c r="CA159" s="89"/>
      <c r="CB159" s="89"/>
      <c r="CC159" s="89"/>
      <c r="CD159" s="89"/>
      <c r="CE159" s="89"/>
      <c r="CF159" s="89"/>
      <c r="CG159" s="89"/>
      <c r="CH159" s="89"/>
      <c r="CI159" s="89"/>
      <c r="CJ159" s="89"/>
      <c r="CK159" s="89"/>
      <c r="CL159" s="89"/>
      <c r="CM159" s="89"/>
      <c r="CN159" s="89"/>
      <c r="CO159" s="89"/>
      <c r="CP159" s="89"/>
      <c r="CQ159" s="89"/>
      <c r="CR159" s="89"/>
      <c r="CS159" s="89"/>
      <c r="CT159" s="89"/>
      <c r="CU159" s="89"/>
    </row>
    <row r="160" spans="1:99" x14ac:dyDescent="0.25">
      <c r="A160" s="89"/>
      <c r="B160" s="88"/>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c r="AE160" s="89"/>
      <c r="AF160" s="89"/>
      <c r="AG160" s="89"/>
      <c r="AH160" s="89"/>
      <c r="AI160" s="89"/>
      <c r="AJ160" s="89"/>
      <c r="AK160" s="89"/>
      <c r="AL160" s="89"/>
      <c r="AM160" s="89"/>
      <c r="AN160" s="89"/>
      <c r="AO160" s="89"/>
      <c r="AP160" s="89"/>
      <c r="AQ160" s="89"/>
      <c r="AR160" s="89"/>
      <c r="AS160" s="89"/>
      <c r="AT160" s="89"/>
      <c r="AU160" s="89"/>
      <c r="AV160" s="89"/>
      <c r="AW160" s="89"/>
      <c r="AX160" s="89"/>
      <c r="AY160" s="89"/>
      <c r="AZ160" s="89"/>
      <c r="BA160" s="89"/>
      <c r="BB160" s="89"/>
      <c r="BC160" s="89"/>
      <c r="BD160" s="89"/>
      <c r="BE160" s="89"/>
      <c r="BF160" s="89"/>
      <c r="BG160" s="89"/>
      <c r="BH160" s="89"/>
      <c r="BI160" s="89"/>
      <c r="BJ160" s="89"/>
      <c r="BK160" s="89"/>
      <c r="BL160" s="89"/>
      <c r="BM160" s="89"/>
      <c r="BN160" s="89"/>
      <c r="BO160" s="89"/>
      <c r="BP160" s="89"/>
      <c r="BQ160" s="89"/>
      <c r="BR160" s="89"/>
      <c r="BS160" s="89"/>
      <c r="BT160" s="89"/>
      <c r="BU160" s="89"/>
      <c r="BV160" s="89"/>
      <c r="BW160" s="89"/>
      <c r="BX160" s="89"/>
      <c r="BY160" s="89"/>
      <c r="BZ160" s="89"/>
      <c r="CA160" s="89"/>
      <c r="CB160" s="89"/>
      <c r="CC160" s="89"/>
      <c r="CD160" s="89"/>
      <c r="CE160" s="89"/>
      <c r="CF160" s="89"/>
      <c r="CG160" s="89"/>
      <c r="CH160" s="89"/>
      <c r="CI160" s="89"/>
      <c r="CJ160" s="89"/>
      <c r="CK160" s="89"/>
      <c r="CL160" s="89"/>
      <c r="CM160" s="89"/>
      <c r="CN160" s="89"/>
      <c r="CO160" s="89"/>
      <c r="CP160" s="89"/>
      <c r="CQ160" s="89"/>
      <c r="CR160" s="89"/>
      <c r="CS160" s="89"/>
      <c r="CT160" s="89"/>
      <c r="CU160" s="89"/>
    </row>
    <row r="161" spans="1:99" x14ac:dyDescent="0.25">
      <c r="A161" s="89"/>
      <c r="B161" s="88"/>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c r="AJ161" s="89"/>
      <c r="AK161" s="89"/>
      <c r="AL161" s="89"/>
      <c r="AM161" s="89"/>
      <c r="AN161" s="89"/>
      <c r="AO161" s="89"/>
      <c r="AP161" s="89"/>
      <c r="AQ161" s="89"/>
      <c r="AR161" s="89"/>
      <c r="AS161" s="89"/>
      <c r="AT161" s="89"/>
      <c r="AU161" s="89"/>
      <c r="AV161" s="89"/>
      <c r="AW161" s="89"/>
      <c r="AX161" s="89"/>
      <c r="AY161" s="89"/>
      <c r="AZ161" s="89"/>
      <c r="BA161" s="89"/>
      <c r="BB161" s="89"/>
      <c r="BC161" s="89"/>
      <c r="BD161" s="89"/>
      <c r="BE161" s="89"/>
      <c r="BF161" s="89"/>
      <c r="BG161" s="89"/>
      <c r="BH161" s="89"/>
      <c r="BI161" s="89"/>
      <c r="BJ161" s="89"/>
      <c r="BK161" s="89"/>
      <c r="BL161" s="89"/>
      <c r="BM161" s="89"/>
      <c r="BN161" s="89"/>
      <c r="BO161" s="89"/>
      <c r="BP161" s="89"/>
      <c r="BQ161" s="89"/>
      <c r="BR161" s="89"/>
      <c r="BS161" s="89"/>
      <c r="BT161" s="89"/>
      <c r="BU161" s="89"/>
      <c r="BV161" s="89"/>
      <c r="BW161" s="89"/>
      <c r="BX161" s="89"/>
      <c r="BY161" s="89"/>
      <c r="BZ161" s="89"/>
      <c r="CA161" s="89"/>
      <c r="CB161" s="89"/>
      <c r="CC161" s="89"/>
      <c r="CD161" s="89"/>
      <c r="CE161" s="89"/>
      <c r="CF161" s="89"/>
      <c r="CG161" s="89"/>
      <c r="CH161" s="89"/>
      <c r="CI161" s="89"/>
      <c r="CJ161" s="89"/>
      <c r="CK161" s="89"/>
      <c r="CL161" s="89"/>
      <c r="CM161" s="89"/>
      <c r="CN161" s="89"/>
      <c r="CO161" s="89"/>
      <c r="CP161" s="89"/>
      <c r="CQ161" s="89"/>
      <c r="CR161" s="89"/>
      <c r="CS161" s="89"/>
      <c r="CT161" s="89"/>
      <c r="CU161" s="89"/>
    </row>
    <row r="162" spans="1:99" x14ac:dyDescent="0.25">
      <c r="A162" s="89"/>
      <c r="B162" s="88"/>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c r="AE162" s="89"/>
      <c r="AF162" s="89"/>
      <c r="AG162" s="89"/>
      <c r="AH162" s="89"/>
      <c r="AI162" s="89"/>
      <c r="AJ162" s="89"/>
      <c r="AK162" s="89"/>
      <c r="AL162" s="89"/>
      <c r="AM162" s="89"/>
      <c r="AN162" s="89"/>
      <c r="AO162" s="89"/>
      <c r="AP162" s="89"/>
      <c r="AQ162" s="89"/>
      <c r="AR162" s="89"/>
      <c r="AS162" s="89"/>
      <c r="AT162" s="89"/>
      <c r="AU162" s="89"/>
      <c r="AV162" s="89"/>
      <c r="AW162" s="89"/>
      <c r="AX162" s="89"/>
      <c r="AY162" s="89"/>
      <c r="AZ162" s="89"/>
      <c r="BA162" s="89"/>
      <c r="BB162" s="89"/>
      <c r="BC162" s="89"/>
      <c r="BD162" s="89"/>
      <c r="BE162" s="89"/>
      <c r="BF162" s="89"/>
      <c r="BG162" s="89"/>
      <c r="BH162" s="89"/>
      <c r="BI162" s="89"/>
      <c r="BJ162" s="89"/>
      <c r="BK162" s="89"/>
      <c r="BL162" s="89"/>
      <c r="BM162" s="89"/>
      <c r="BN162" s="89"/>
      <c r="BO162" s="89"/>
      <c r="BP162" s="89"/>
      <c r="BQ162" s="89"/>
      <c r="BR162" s="89"/>
      <c r="BS162" s="89"/>
      <c r="BT162" s="89"/>
      <c r="BU162" s="89"/>
      <c r="BV162" s="89"/>
      <c r="BW162" s="89"/>
      <c r="BX162" s="89"/>
      <c r="BY162" s="89"/>
      <c r="BZ162" s="89"/>
      <c r="CA162" s="89"/>
      <c r="CB162" s="89"/>
      <c r="CC162" s="89"/>
      <c r="CD162" s="89"/>
      <c r="CE162" s="89"/>
      <c r="CF162" s="89"/>
      <c r="CG162" s="89"/>
      <c r="CH162" s="89"/>
      <c r="CI162" s="89"/>
      <c r="CJ162" s="89"/>
      <c r="CK162" s="89"/>
      <c r="CL162" s="89"/>
      <c r="CM162" s="89"/>
      <c r="CN162" s="89"/>
      <c r="CO162" s="89"/>
      <c r="CP162" s="89"/>
      <c r="CQ162" s="89"/>
      <c r="CR162" s="89"/>
      <c r="CS162" s="89"/>
      <c r="CT162" s="89"/>
      <c r="CU162" s="89"/>
    </row>
    <row r="163" spans="1:99" x14ac:dyDescent="0.25">
      <c r="A163" s="89"/>
      <c r="B163" s="88"/>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c r="AE163" s="89"/>
      <c r="AF163" s="89"/>
      <c r="AG163" s="89"/>
      <c r="AH163" s="89"/>
      <c r="AI163" s="89"/>
      <c r="AJ163" s="89"/>
      <c r="AK163" s="89"/>
      <c r="AL163" s="89"/>
      <c r="AM163" s="89"/>
      <c r="AN163" s="89"/>
      <c r="AO163" s="89"/>
      <c r="AP163" s="89"/>
      <c r="AQ163" s="89"/>
      <c r="AR163" s="89"/>
      <c r="AS163" s="89"/>
      <c r="AT163" s="89"/>
      <c r="AU163" s="89"/>
      <c r="AV163" s="89"/>
      <c r="AW163" s="89"/>
      <c r="AX163" s="89"/>
      <c r="AY163" s="89"/>
      <c r="AZ163" s="89"/>
      <c r="BA163" s="89"/>
      <c r="BB163" s="89"/>
      <c r="BC163" s="89"/>
      <c r="BD163" s="89"/>
      <c r="BE163" s="89"/>
      <c r="BF163" s="89"/>
      <c r="BG163" s="89"/>
      <c r="BH163" s="89"/>
      <c r="BI163" s="89"/>
      <c r="BJ163" s="89"/>
      <c r="BK163" s="89"/>
      <c r="BL163" s="89"/>
      <c r="BM163" s="89"/>
      <c r="BN163" s="89"/>
      <c r="BO163" s="89"/>
      <c r="BP163" s="89"/>
      <c r="BQ163" s="89"/>
      <c r="BR163" s="89"/>
      <c r="BS163" s="89"/>
      <c r="BT163" s="89"/>
      <c r="BU163" s="89"/>
      <c r="BV163" s="89"/>
      <c r="BW163" s="89"/>
      <c r="BX163" s="89"/>
      <c r="BY163" s="89"/>
      <c r="BZ163" s="89"/>
      <c r="CA163" s="89"/>
      <c r="CB163" s="89"/>
      <c r="CC163" s="89"/>
      <c r="CD163" s="89"/>
      <c r="CE163" s="89"/>
      <c r="CF163" s="89"/>
      <c r="CG163" s="89"/>
      <c r="CH163" s="89"/>
      <c r="CI163" s="89"/>
      <c r="CJ163" s="89"/>
      <c r="CK163" s="89"/>
      <c r="CL163" s="89"/>
      <c r="CM163" s="89"/>
      <c r="CN163" s="89"/>
      <c r="CO163" s="89"/>
      <c r="CP163" s="89"/>
      <c r="CQ163" s="89"/>
      <c r="CR163" s="89"/>
      <c r="CS163" s="89"/>
      <c r="CT163" s="89"/>
      <c r="CU163" s="89"/>
    </row>
    <row r="164" spans="1:99" x14ac:dyDescent="0.25">
      <c r="A164" s="89"/>
      <c r="B164" s="88"/>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89"/>
      <c r="AI164" s="89"/>
      <c r="AJ164" s="89"/>
      <c r="AK164" s="89"/>
      <c r="AL164" s="89"/>
      <c r="AM164" s="89"/>
      <c r="AN164" s="89"/>
      <c r="AO164" s="89"/>
      <c r="AP164" s="89"/>
      <c r="AQ164" s="89"/>
      <c r="AR164" s="89"/>
      <c r="AS164" s="89"/>
      <c r="AT164" s="89"/>
      <c r="AU164" s="89"/>
      <c r="AV164" s="89"/>
      <c r="AW164" s="89"/>
      <c r="AX164" s="89"/>
      <c r="AY164" s="89"/>
      <c r="AZ164" s="89"/>
      <c r="BA164" s="89"/>
      <c r="BB164" s="89"/>
      <c r="BC164" s="89"/>
      <c r="BD164" s="89"/>
      <c r="BE164" s="89"/>
      <c r="BF164" s="89"/>
      <c r="BG164" s="89"/>
      <c r="BH164" s="89"/>
      <c r="BI164" s="89"/>
      <c r="BJ164" s="89"/>
      <c r="BK164" s="89"/>
      <c r="BL164" s="89"/>
      <c r="BM164" s="89"/>
      <c r="BN164" s="89"/>
      <c r="BO164" s="89"/>
      <c r="BP164" s="89"/>
      <c r="BQ164" s="89"/>
      <c r="BR164" s="89"/>
      <c r="BS164" s="89"/>
      <c r="BT164" s="89"/>
      <c r="BU164" s="89"/>
      <c r="BV164" s="89"/>
      <c r="BW164" s="89"/>
      <c r="BX164" s="89"/>
      <c r="BY164" s="89"/>
      <c r="BZ164" s="89"/>
      <c r="CA164" s="89"/>
      <c r="CB164" s="89"/>
      <c r="CC164" s="89"/>
      <c r="CD164" s="89"/>
      <c r="CE164" s="89"/>
      <c r="CF164" s="89"/>
      <c r="CG164" s="89"/>
      <c r="CH164" s="89"/>
      <c r="CI164" s="89"/>
      <c r="CJ164" s="89"/>
      <c r="CK164" s="89"/>
      <c r="CL164" s="89"/>
      <c r="CM164" s="89"/>
      <c r="CN164" s="89"/>
      <c r="CO164" s="89"/>
      <c r="CP164" s="89"/>
      <c r="CQ164" s="89"/>
      <c r="CR164" s="89"/>
      <c r="CS164" s="89"/>
      <c r="CT164" s="89"/>
      <c r="CU164" s="89"/>
    </row>
    <row r="165" spans="1:99" x14ac:dyDescent="0.25">
      <c r="A165" s="89"/>
      <c r="B165" s="88"/>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89"/>
      <c r="AD165" s="89"/>
      <c r="AE165" s="89"/>
      <c r="AF165" s="89"/>
      <c r="AG165" s="89"/>
      <c r="AH165" s="89"/>
      <c r="AI165" s="89"/>
      <c r="AJ165" s="89"/>
      <c r="AK165" s="89"/>
      <c r="AL165" s="89"/>
      <c r="AM165" s="89"/>
      <c r="AN165" s="89"/>
      <c r="AO165" s="89"/>
      <c r="AP165" s="89"/>
      <c r="AQ165" s="89"/>
      <c r="AR165" s="89"/>
      <c r="AS165" s="89"/>
      <c r="AT165" s="89"/>
      <c r="AU165" s="89"/>
      <c r="AV165" s="89"/>
      <c r="AW165" s="89"/>
      <c r="AX165" s="89"/>
      <c r="AY165" s="89"/>
      <c r="AZ165" s="89"/>
      <c r="BA165" s="89"/>
      <c r="BB165" s="89"/>
      <c r="BC165" s="89"/>
      <c r="BD165" s="89"/>
      <c r="BE165" s="89"/>
      <c r="BF165" s="89"/>
      <c r="BG165" s="89"/>
      <c r="BH165" s="89"/>
      <c r="BI165" s="89"/>
      <c r="BJ165" s="89"/>
      <c r="BK165" s="89"/>
      <c r="BL165" s="89"/>
      <c r="BM165" s="89"/>
      <c r="BN165" s="89"/>
      <c r="BO165" s="89"/>
      <c r="BP165" s="89"/>
      <c r="BQ165" s="89"/>
      <c r="BR165" s="89"/>
      <c r="BS165" s="89"/>
      <c r="BT165" s="89"/>
      <c r="BU165" s="89"/>
      <c r="BV165" s="89"/>
      <c r="BW165" s="89"/>
      <c r="BX165" s="89"/>
      <c r="BY165" s="89"/>
      <c r="BZ165" s="89"/>
      <c r="CA165" s="89"/>
      <c r="CB165" s="89"/>
      <c r="CC165" s="89"/>
      <c r="CD165" s="89"/>
      <c r="CE165" s="89"/>
      <c r="CF165" s="89"/>
      <c r="CG165" s="89"/>
      <c r="CH165" s="89"/>
      <c r="CI165" s="89"/>
      <c r="CJ165" s="89"/>
      <c r="CK165" s="89"/>
      <c r="CL165" s="89"/>
      <c r="CM165" s="89"/>
      <c r="CN165" s="89"/>
      <c r="CO165" s="89"/>
      <c r="CP165" s="89"/>
      <c r="CQ165" s="89"/>
      <c r="CR165" s="89"/>
      <c r="CS165" s="89"/>
      <c r="CT165" s="89"/>
      <c r="CU165" s="89"/>
    </row>
    <row r="166" spans="1:99" x14ac:dyDescent="0.25">
      <c r="A166" s="89"/>
      <c r="B166" s="88"/>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c r="AE166" s="89"/>
      <c r="AF166" s="89"/>
      <c r="AG166" s="89"/>
      <c r="AH166" s="89"/>
      <c r="AI166" s="89"/>
      <c r="AJ166" s="89"/>
      <c r="AK166" s="89"/>
      <c r="AL166" s="89"/>
      <c r="AM166" s="89"/>
      <c r="AN166" s="89"/>
      <c r="AO166" s="89"/>
      <c r="AP166" s="89"/>
      <c r="AQ166" s="89"/>
      <c r="AR166" s="89"/>
      <c r="AS166" s="89"/>
      <c r="AT166" s="89"/>
      <c r="AU166" s="89"/>
      <c r="AV166" s="89"/>
      <c r="AW166" s="89"/>
      <c r="AX166" s="89"/>
      <c r="AY166" s="89"/>
      <c r="AZ166" s="89"/>
      <c r="BA166" s="89"/>
      <c r="BB166" s="89"/>
      <c r="BC166" s="89"/>
      <c r="BD166" s="89"/>
      <c r="BE166" s="89"/>
      <c r="BF166" s="89"/>
      <c r="BG166" s="89"/>
      <c r="BH166" s="89"/>
      <c r="BI166" s="89"/>
      <c r="BJ166" s="89"/>
      <c r="BK166" s="89"/>
      <c r="BL166" s="89"/>
      <c r="BM166" s="89"/>
      <c r="BN166" s="89"/>
      <c r="BO166" s="89"/>
      <c r="BP166" s="89"/>
      <c r="BQ166" s="89"/>
      <c r="BR166" s="89"/>
      <c r="BS166" s="89"/>
      <c r="BT166" s="89"/>
      <c r="BU166" s="89"/>
      <c r="BV166" s="89"/>
      <c r="BW166" s="89"/>
      <c r="BX166" s="89"/>
      <c r="BY166" s="89"/>
      <c r="BZ166" s="89"/>
      <c r="CA166" s="89"/>
      <c r="CB166" s="89"/>
      <c r="CC166" s="89"/>
      <c r="CD166" s="89"/>
      <c r="CE166" s="89"/>
      <c r="CF166" s="89"/>
      <c r="CG166" s="89"/>
      <c r="CH166" s="89"/>
      <c r="CI166" s="89"/>
      <c r="CJ166" s="89"/>
      <c r="CK166" s="89"/>
      <c r="CL166" s="89"/>
      <c r="CM166" s="89"/>
      <c r="CN166" s="89"/>
      <c r="CO166" s="89"/>
      <c r="CP166" s="89"/>
      <c r="CQ166" s="89"/>
      <c r="CR166" s="89"/>
      <c r="CS166" s="89"/>
      <c r="CT166" s="89"/>
      <c r="CU166" s="89"/>
    </row>
    <row r="167" spans="1:99" x14ac:dyDescent="0.25">
      <c r="A167" s="89"/>
      <c r="B167" s="88"/>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89"/>
      <c r="AD167" s="89"/>
      <c r="AE167" s="89"/>
      <c r="AF167" s="89"/>
      <c r="AG167" s="89"/>
      <c r="AH167" s="89"/>
      <c r="AI167" s="89"/>
      <c r="AJ167" s="89"/>
      <c r="AK167" s="89"/>
      <c r="AL167" s="89"/>
      <c r="AM167" s="89"/>
      <c r="AN167" s="89"/>
      <c r="AO167" s="89"/>
      <c r="AP167" s="89"/>
      <c r="AQ167" s="89"/>
      <c r="AR167" s="89"/>
      <c r="AS167" s="89"/>
      <c r="AT167" s="89"/>
      <c r="AU167" s="89"/>
      <c r="AV167" s="89"/>
      <c r="AW167" s="89"/>
      <c r="AX167" s="89"/>
      <c r="AY167" s="89"/>
      <c r="AZ167" s="89"/>
      <c r="BA167" s="89"/>
      <c r="BB167" s="89"/>
      <c r="BC167" s="89"/>
      <c r="BD167" s="89"/>
      <c r="BE167" s="89"/>
      <c r="BF167" s="89"/>
      <c r="BG167" s="89"/>
      <c r="BH167" s="89"/>
      <c r="BI167" s="89"/>
      <c r="BJ167" s="89"/>
      <c r="BK167" s="89"/>
      <c r="BL167" s="89"/>
      <c r="BM167" s="89"/>
      <c r="BN167" s="89"/>
      <c r="BO167" s="89"/>
      <c r="BP167" s="89"/>
      <c r="BQ167" s="89"/>
      <c r="BR167" s="89"/>
      <c r="BS167" s="89"/>
      <c r="BT167" s="89"/>
      <c r="BU167" s="89"/>
      <c r="BV167" s="89"/>
      <c r="BW167" s="89"/>
      <c r="BX167" s="89"/>
      <c r="BY167" s="89"/>
      <c r="BZ167" s="89"/>
      <c r="CA167" s="89"/>
      <c r="CB167" s="89"/>
      <c r="CC167" s="89"/>
      <c r="CD167" s="89"/>
      <c r="CE167" s="89"/>
      <c r="CF167" s="89"/>
      <c r="CG167" s="89"/>
      <c r="CH167" s="89"/>
      <c r="CI167" s="89"/>
      <c r="CJ167" s="89"/>
      <c r="CK167" s="89"/>
      <c r="CL167" s="89"/>
      <c r="CM167" s="89"/>
      <c r="CN167" s="89"/>
      <c r="CO167" s="89"/>
      <c r="CP167" s="89"/>
      <c r="CQ167" s="89"/>
      <c r="CR167" s="89"/>
      <c r="CS167" s="89"/>
      <c r="CT167" s="89"/>
      <c r="CU167" s="89"/>
    </row>
    <row r="168" spans="1:99" x14ac:dyDescent="0.25">
      <c r="A168" s="89"/>
      <c r="B168" s="88"/>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c r="AD168" s="89"/>
      <c r="AE168" s="89"/>
      <c r="AF168" s="89"/>
      <c r="AG168" s="89"/>
      <c r="AH168" s="89"/>
      <c r="AI168" s="89"/>
      <c r="AJ168" s="89"/>
      <c r="AK168" s="89"/>
      <c r="AL168" s="89"/>
      <c r="AM168" s="89"/>
      <c r="AN168" s="89"/>
      <c r="AO168" s="89"/>
      <c r="AP168" s="89"/>
      <c r="AQ168" s="89"/>
      <c r="AR168" s="89"/>
      <c r="AS168" s="89"/>
      <c r="AT168" s="89"/>
      <c r="AU168" s="89"/>
      <c r="AV168" s="89"/>
      <c r="AW168" s="89"/>
      <c r="AX168" s="89"/>
      <c r="AY168" s="89"/>
      <c r="AZ168" s="89"/>
      <c r="BA168" s="89"/>
      <c r="BB168" s="89"/>
      <c r="BC168" s="89"/>
      <c r="BD168" s="89"/>
      <c r="BE168" s="89"/>
      <c r="BF168" s="89"/>
      <c r="BG168" s="89"/>
      <c r="BH168" s="89"/>
      <c r="BI168" s="89"/>
      <c r="BJ168" s="89"/>
      <c r="BK168" s="89"/>
      <c r="BL168" s="89"/>
      <c r="BM168" s="89"/>
      <c r="BN168" s="89"/>
      <c r="BO168" s="89"/>
      <c r="BP168" s="89"/>
      <c r="BQ168" s="89"/>
      <c r="BR168" s="89"/>
      <c r="BS168" s="89"/>
      <c r="BT168" s="89"/>
      <c r="BU168" s="89"/>
      <c r="BV168" s="89"/>
      <c r="BW168" s="89"/>
      <c r="BX168" s="89"/>
      <c r="BY168" s="89"/>
      <c r="BZ168" s="89"/>
      <c r="CA168" s="89"/>
      <c r="CB168" s="89"/>
      <c r="CC168" s="89"/>
      <c r="CD168" s="89"/>
      <c r="CE168" s="89"/>
      <c r="CF168" s="89"/>
      <c r="CG168" s="89"/>
      <c r="CH168" s="89"/>
      <c r="CI168" s="89"/>
      <c r="CJ168" s="89"/>
      <c r="CK168" s="89"/>
      <c r="CL168" s="89"/>
      <c r="CM168" s="89"/>
      <c r="CN168" s="89"/>
      <c r="CO168" s="89"/>
      <c r="CP168" s="89"/>
      <c r="CQ168" s="89"/>
      <c r="CR168" s="89"/>
      <c r="CS168" s="89"/>
      <c r="CT168" s="89"/>
      <c r="CU168" s="89"/>
    </row>
    <row r="169" spans="1:99" x14ac:dyDescent="0.25">
      <c r="A169" s="89"/>
      <c r="B169" s="88"/>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c r="AD169" s="89"/>
      <c r="AE169" s="89"/>
      <c r="AF169" s="89"/>
      <c r="AG169" s="89"/>
      <c r="AH169" s="89"/>
      <c r="AI169" s="89"/>
      <c r="AJ169" s="89"/>
      <c r="AK169" s="89"/>
      <c r="AL169" s="89"/>
      <c r="AM169" s="89"/>
      <c r="AN169" s="89"/>
      <c r="AO169" s="89"/>
      <c r="AP169" s="89"/>
      <c r="AQ169" s="89"/>
      <c r="AR169" s="89"/>
      <c r="AS169" s="89"/>
      <c r="AT169" s="89"/>
      <c r="AU169" s="89"/>
      <c r="AV169" s="89"/>
      <c r="AW169" s="89"/>
      <c r="AX169" s="89"/>
      <c r="AY169" s="89"/>
      <c r="AZ169" s="89"/>
      <c r="BA169" s="89"/>
      <c r="BB169" s="89"/>
      <c r="BC169" s="89"/>
      <c r="BD169" s="89"/>
      <c r="BE169" s="89"/>
      <c r="BF169" s="89"/>
      <c r="BG169" s="89"/>
      <c r="BH169" s="89"/>
      <c r="BI169" s="89"/>
      <c r="BJ169" s="89"/>
      <c r="BK169" s="89"/>
      <c r="BL169" s="89"/>
      <c r="BM169" s="89"/>
      <c r="BN169" s="89"/>
      <c r="BO169" s="89"/>
      <c r="BP169" s="89"/>
      <c r="BQ169" s="89"/>
      <c r="BR169" s="89"/>
      <c r="BS169" s="89"/>
      <c r="BT169" s="89"/>
      <c r="BU169" s="89"/>
      <c r="BV169" s="89"/>
      <c r="BW169" s="89"/>
      <c r="BX169" s="89"/>
      <c r="BY169" s="89"/>
      <c r="BZ169" s="89"/>
      <c r="CA169" s="89"/>
      <c r="CB169" s="89"/>
      <c r="CC169" s="89"/>
      <c r="CD169" s="89"/>
      <c r="CE169" s="89"/>
      <c r="CF169" s="89"/>
      <c r="CG169" s="89"/>
      <c r="CH169" s="89"/>
      <c r="CI169" s="89"/>
      <c r="CJ169" s="89"/>
      <c r="CK169" s="89"/>
      <c r="CL169" s="89"/>
      <c r="CM169" s="89"/>
      <c r="CN169" s="89"/>
      <c r="CO169" s="89"/>
      <c r="CP169" s="89"/>
      <c r="CQ169" s="89"/>
      <c r="CR169" s="89"/>
      <c r="CS169" s="89"/>
      <c r="CT169" s="89"/>
      <c r="CU169" s="89"/>
    </row>
    <row r="170" spans="1:99" x14ac:dyDescent="0.25">
      <c r="A170" s="89"/>
      <c r="B170" s="88"/>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89"/>
      <c r="AD170" s="89"/>
      <c r="AE170" s="89"/>
      <c r="AF170" s="89"/>
      <c r="AG170" s="89"/>
      <c r="AH170" s="89"/>
      <c r="AI170" s="89"/>
      <c r="AJ170" s="89"/>
      <c r="AK170" s="89"/>
      <c r="AL170" s="89"/>
      <c r="AM170" s="89"/>
      <c r="AN170" s="89"/>
      <c r="AO170" s="89"/>
      <c r="AP170" s="89"/>
      <c r="AQ170" s="89"/>
      <c r="AR170" s="89"/>
      <c r="AS170" s="89"/>
      <c r="AT170" s="89"/>
      <c r="AU170" s="89"/>
      <c r="AV170" s="89"/>
      <c r="AW170" s="89"/>
      <c r="AX170" s="89"/>
      <c r="AY170" s="89"/>
      <c r="AZ170" s="89"/>
      <c r="BA170" s="89"/>
      <c r="BB170" s="89"/>
      <c r="BC170" s="89"/>
      <c r="BD170" s="89"/>
      <c r="BE170" s="89"/>
      <c r="BF170" s="89"/>
      <c r="BG170" s="89"/>
      <c r="BH170" s="89"/>
      <c r="BI170" s="89"/>
      <c r="BJ170" s="89"/>
      <c r="BK170" s="89"/>
      <c r="BL170" s="89"/>
      <c r="BM170" s="89"/>
      <c r="BN170" s="89"/>
      <c r="BO170" s="89"/>
      <c r="BP170" s="89"/>
      <c r="BQ170" s="89"/>
      <c r="BR170" s="89"/>
      <c r="BS170" s="89"/>
      <c r="BT170" s="89"/>
      <c r="BU170" s="89"/>
      <c r="BV170" s="89"/>
      <c r="BW170" s="89"/>
      <c r="BX170" s="89"/>
      <c r="BY170" s="89"/>
      <c r="BZ170" s="89"/>
      <c r="CA170" s="89"/>
      <c r="CB170" s="89"/>
      <c r="CC170" s="89"/>
      <c r="CD170" s="89"/>
      <c r="CE170" s="89"/>
      <c r="CF170" s="89"/>
      <c r="CG170" s="89"/>
      <c r="CH170" s="89"/>
      <c r="CI170" s="89"/>
      <c r="CJ170" s="89"/>
      <c r="CK170" s="89"/>
      <c r="CL170" s="89"/>
      <c r="CM170" s="89"/>
      <c r="CN170" s="89"/>
      <c r="CO170" s="89"/>
      <c r="CP170" s="89"/>
      <c r="CQ170" s="89"/>
      <c r="CR170" s="89"/>
      <c r="CS170" s="89"/>
      <c r="CT170" s="89"/>
      <c r="CU170" s="89"/>
    </row>
    <row r="171" spans="1:99" x14ac:dyDescent="0.25">
      <c r="A171" s="89"/>
      <c r="B171" s="88"/>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89"/>
      <c r="AD171" s="89"/>
      <c r="AE171" s="89"/>
      <c r="AF171" s="89"/>
      <c r="AG171" s="89"/>
      <c r="AH171" s="89"/>
      <c r="AI171" s="89"/>
      <c r="AJ171" s="89"/>
      <c r="AK171" s="89"/>
      <c r="AL171" s="89"/>
      <c r="AM171" s="89"/>
      <c r="AN171" s="89"/>
      <c r="AO171" s="89"/>
      <c r="AP171" s="89"/>
      <c r="AQ171" s="89"/>
      <c r="AR171" s="89"/>
      <c r="AS171" s="89"/>
      <c r="AT171" s="89"/>
      <c r="AU171" s="89"/>
      <c r="AV171" s="89"/>
      <c r="AW171" s="89"/>
      <c r="AX171" s="89"/>
      <c r="AY171" s="89"/>
      <c r="AZ171" s="89"/>
      <c r="BA171" s="89"/>
      <c r="BB171" s="89"/>
      <c r="BC171" s="89"/>
      <c r="BD171" s="89"/>
      <c r="BE171" s="89"/>
      <c r="BF171" s="89"/>
      <c r="BG171" s="89"/>
      <c r="BH171" s="89"/>
      <c r="BI171" s="89"/>
      <c r="BJ171" s="89"/>
      <c r="BK171" s="89"/>
      <c r="BL171" s="89"/>
      <c r="BM171" s="89"/>
      <c r="BN171" s="89"/>
      <c r="BO171" s="89"/>
      <c r="BP171" s="89"/>
      <c r="BQ171" s="89"/>
      <c r="BR171" s="89"/>
      <c r="BS171" s="89"/>
      <c r="BT171" s="89"/>
      <c r="BU171" s="89"/>
      <c r="BV171" s="89"/>
      <c r="BW171" s="89"/>
      <c r="BX171" s="89"/>
      <c r="BY171" s="89"/>
      <c r="BZ171" s="89"/>
      <c r="CA171" s="89"/>
      <c r="CB171" s="89"/>
      <c r="CC171" s="89"/>
      <c r="CD171" s="89"/>
      <c r="CE171" s="89"/>
      <c r="CF171" s="89"/>
      <c r="CG171" s="89"/>
      <c r="CH171" s="89"/>
      <c r="CI171" s="89"/>
      <c r="CJ171" s="89"/>
      <c r="CK171" s="89"/>
      <c r="CL171" s="89"/>
      <c r="CM171" s="89"/>
      <c r="CN171" s="89"/>
      <c r="CO171" s="89"/>
      <c r="CP171" s="89"/>
      <c r="CQ171" s="89"/>
      <c r="CR171" s="89"/>
      <c r="CS171" s="89"/>
      <c r="CT171" s="89"/>
      <c r="CU171" s="89"/>
    </row>
    <row r="172" spans="1:99" x14ac:dyDescent="0.25">
      <c r="A172" s="89"/>
      <c r="B172" s="88"/>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89"/>
      <c r="AO172" s="89"/>
      <c r="AP172" s="89"/>
      <c r="AQ172" s="89"/>
      <c r="AR172" s="89"/>
      <c r="AS172" s="89"/>
      <c r="AT172" s="89"/>
      <c r="AU172" s="89"/>
      <c r="AV172" s="89"/>
      <c r="AW172" s="89"/>
      <c r="AX172" s="89"/>
      <c r="AY172" s="89"/>
      <c r="AZ172" s="89"/>
      <c r="BA172" s="89"/>
      <c r="BB172" s="89"/>
      <c r="BC172" s="89"/>
      <c r="BD172" s="89"/>
      <c r="BE172" s="89"/>
      <c r="BF172" s="89"/>
      <c r="BG172" s="89"/>
      <c r="BH172" s="89"/>
      <c r="BI172" s="89"/>
      <c r="BJ172" s="89"/>
      <c r="BK172" s="89"/>
      <c r="BL172" s="89"/>
      <c r="BM172" s="89"/>
      <c r="BN172" s="89"/>
      <c r="BO172" s="89"/>
      <c r="BP172" s="89"/>
      <c r="BQ172" s="89"/>
      <c r="BR172" s="89"/>
      <c r="BS172" s="89"/>
      <c r="BT172" s="89"/>
      <c r="BU172" s="89"/>
      <c r="BV172" s="89"/>
      <c r="BW172" s="89"/>
      <c r="BX172" s="89"/>
      <c r="BY172" s="89"/>
      <c r="BZ172" s="89"/>
      <c r="CA172" s="89"/>
      <c r="CB172" s="89"/>
      <c r="CC172" s="89"/>
      <c r="CD172" s="89"/>
      <c r="CE172" s="89"/>
      <c r="CF172" s="89"/>
      <c r="CG172" s="89"/>
      <c r="CH172" s="89"/>
      <c r="CI172" s="89"/>
      <c r="CJ172" s="89"/>
      <c r="CK172" s="89"/>
      <c r="CL172" s="89"/>
      <c r="CM172" s="89"/>
      <c r="CN172" s="89"/>
      <c r="CO172" s="89"/>
      <c r="CP172" s="89"/>
      <c r="CQ172" s="89"/>
      <c r="CR172" s="89"/>
      <c r="CS172" s="89"/>
      <c r="CT172" s="89"/>
      <c r="CU172" s="89"/>
    </row>
    <row r="173" spans="1:99" x14ac:dyDescent="0.25">
      <c r="A173" s="89"/>
      <c r="B173" s="88"/>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C173" s="89"/>
      <c r="AD173" s="89"/>
      <c r="AE173" s="89"/>
      <c r="AF173" s="89"/>
      <c r="AG173" s="89"/>
      <c r="AH173" s="89"/>
      <c r="AI173" s="89"/>
      <c r="AJ173" s="89"/>
      <c r="AK173" s="89"/>
      <c r="AL173" s="89"/>
      <c r="AM173" s="89"/>
      <c r="AN173" s="89"/>
      <c r="AO173" s="89"/>
      <c r="AP173" s="89"/>
      <c r="AQ173" s="89"/>
      <c r="AR173" s="89"/>
      <c r="AS173" s="89"/>
      <c r="AT173" s="89"/>
      <c r="AU173" s="89"/>
      <c r="AV173" s="89"/>
      <c r="AW173" s="89"/>
      <c r="AX173" s="89"/>
      <c r="AY173" s="89"/>
      <c r="AZ173" s="89"/>
      <c r="BA173" s="89"/>
      <c r="BB173" s="89"/>
      <c r="BC173" s="89"/>
      <c r="BD173" s="89"/>
      <c r="BE173" s="89"/>
      <c r="BF173" s="89"/>
      <c r="BG173" s="89"/>
      <c r="BH173" s="89"/>
      <c r="BI173" s="89"/>
      <c r="BJ173" s="89"/>
      <c r="BK173" s="89"/>
      <c r="BL173" s="89"/>
      <c r="BM173" s="89"/>
      <c r="BN173" s="89"/>
      <c r="BO173" s="89"/>
      <c r="BP173" s="89"/>
      <c r="BQ173" s="89"/>
      <c r="BR173" s="89"/>
      <c r="BS173" s="89"/>
      <c r="BT173" s="89"/>
      <c r="BU173" s="89"/>
      <c r="BV173" s="89"/>
      <c r="BW173" s="89"/>
      <c r="BX173" s="89"/>
      <c r="BY173" s="89"/>
      <c r="BZ173" s="89"/>
      <c r="CA173" s="89"/>
      <c r="CB173" s="89"/>
      <c r="CC173" s="89"/>
      <c r="CD173" s="89"/>
      <c r="CE173" s="89"/>
      <c r="CF173" s="89"/>
      <c r="CG173" s="89"/>
      <c r="CH173" s="89"/>
      <c r="CI173" s="89"/>
      <c r="CJ173" s="89"/>
      <c r="CK173" s="89"/>
      <c r="CL173" s="89"/>
      <c r="CM173" s="89"/>
      <c r="CN173" s="89"/>
      <c r="CO173" s="89"/>
      <c r="CP173" s="89"/>
      <c r="CQ173" s="89"/>
      <c r="CR173" s="89"/>
      <c r="CS173" s="89"/>
      <c r="CT173" s="89"/>
      <c r="CU173" s="89"/>
    </row>
    <row r="174" spans="1:99" x14ac:dyDescent="0.25">
      <c r="A174" s="89"/>
      <c r="B174" s="88"/>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C174" s="89"/>
      <c r="AD174" s="89"/>
      <c r="AE174" s="89"/>
      <c r="AF174" s="89"/>
      <c r="AG174" s="89"/>
      <c r="AH174" s="89"/>
      <c r="AI174" s="89"/>
      <c r="AJ174" s="89"/>
      <c r="AK174" s="89"/>
      <c r="AL174" s="89"/>
      <c r="AM174" s="89"/>
      <c r="AN174" s="89"/>
      <c r="AO174" s="89"/>
      <c r="AP174" s="89"/>
      <c r="AQ174" s="89"/>
      <c r="AR174" s="89"/>
      <c r="AS174" s="89"/>
      <c r="AT174" s="89"/>
      <c r="AU174" s="89"/>
      <c r="AV174" s="89"/>
      <c r="AW174" s="89"/>
      <c r="AX174" s="89"/>
      <c r="AY174" s="89"/>
      <c r="AZ174" s="89"/>
      <c r="BA174" s="89"/>
      <c r="BB174" s="89"/>
      <c r="BC174" s="89"/>
      <c r="BD174" s="89"/>
      <c r="BE174" s="89"/>
      <c r="BF174" s="89"/>
      <c r="BG174" s="89"/>
      <c r="BH174" s="89"/>
      <c r="BI174" s="89"/>
      <c r="BJ174" s="89"/>
      <c r="BK174" s="89"/>
      <c r="BL174" s="89"/>
      <c r="BM174" s="89"/>
      <c r="BN174" s="89"/>
      <c r="BO174" s="89"/>
      <c r="BP174" s="89"/>
      <c r="BQ174" s="89"/>
      <c r="BR174" s="89"/>
      <c r="BS174" s="89"/>
      <c r="BT174" s="89"/>
      <c r="BU174" s="89"/>
      <c r="BV174" s="89"/>
      <c r="BW174" s="89"/>
      <c r="BX174" s="89"/>
      <c r="BY174" s="89"/>
      <c r="BZ174" s="89"/>
      <c r="CA174" s="89"/>
      <c r="CB174" s="89"/>
      <c r="CC174" s="89"/>
      <c r="CD174" s="89"/>
      <c r="CE174" s="89"/>
      <c r="CF174" s="89"/>
      <c r="CG174" s="89"/>
      <c r="CH174" s="89"/>
      <c r="CI174" s="89"/>
      <c r="CJ174" s="89"/>
      <c r="CK174" s="89"/>
      <c r="CL174" s="89"/>
      <c r="CM174" s="89"/>
      <c r="CN174" s="89"/>
      <c r="CO174" s="89"/>
      <c r="CP174" s="89"/>
      <c r="CQ174" s="89"/>
      <c r="CR174" s="89"/>
      <c r="CS174" s="89"/>
      <c r="CT174" s="89"/>
      <c r="CU174" s="89"/>
    </row>
    <row r="175" spans="1:99" x14ac:dyDescent="0.25">
      <c r="A175" s="89"/>
      <c r="B175" s="88"/>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c r="AK175" s="89"/>
      <c r="AL175" s="89"/>
      <c r="AM175" s="89"/>
      <c r="AN175" s="89"/>
      <c r="AO175" s="89"/>
      <c r="AP175" s="89"/>
      <c r="AQ175" s="89"/>
      <c r="AR175" s="89"/>
      <c r="AS175" s="89"/>
      <c r="AT175" s="89"/>
      <c r="AU175" s="89"/>
      <c r="AV175" s="89"/>
      <c r="AW175" s="89"/>
      <c r="AX175" s="89"/>
      <c r="AY175" s="89"/>
      <c r="AZ175" s="89"/>
      <c r="BA175" s="89"/>
      <c r="BB175" s="89"/>
      <c r="BC175" s="89"/>
      <c r="BD175" s="89"/>
      <c r="BE175" s="89"/>
      <c r="BF175" s="89"/>
      <c r="BG175" s="89"/>
      <c r="BH175" s="89"/>
      <c r="BI175" s="89"/>
      <c r="BJ175" s="89"/>
      <c r="BK175" s="89"/>
      <c r="BL175" s="89"/>
      <c r="BM175" s="89"/>
      <c r="BN175" s="89"/>
      <c r="BO175" s="89"/>
      <c r="BP175" s="89"/>
      <c r="BQ175" s="89"/>
      <c r="BR175" s="89"/>
      <c r="BS175" s="89"/>
      <c r="BT175" s="89"/>
      <c r="BU175" s="89"/>
      <c r="BV175" s="89"/>
      <c r="BW175" s="89"/>
      <c r="BX175" s="89"/>
      <c r="BY175" s="89"/>
      <c r="BZ175" s="89"/>
      <c r="CA175" s="89"/>
      <c r="CB175" s="89"/>
      <c r="CC175" s="89"/>
      <c r="CD175" s="89"/>
      <c r="CE175" s="89"/>
      <c r="CF175" s="89"/>
      <c r="CG175" s="89"/>
      <c r="CH175" s="89"/>
      <c r="CI175" s="89"/>
      <c r="CJ175" s="89"/>
      <c r="CK175" s="89"/>
      <c r="CL175" s="89"/>
      <c r="CM175" s="89"/>
      <c r="CN175" s="89"/>
      <c r="CO175" s="89"/>
      <c r="CP175" s="89"/>
      <c r="CQ175" s="89"/>
      <c r="CR175" s="89"/>
      <c r="CS175" s="89"/>
      <c r="CT175" s="89"/>
      <c r="CU175" s="89"/>
    </row>
    <row r="176" spans="1:99" x14ac:dyDescent="0.25">
      <c r="A176" s="89"/>
      <c r="B176" s="88"/>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89"/>
      <c r="AE176" s="89"/>
      <c r="AF176" s="89"/>
      <c r="AG176" s="89"/>
      <c r="AH176" s="89"/>
      <c r="AI176" s="89"/>
      <c r="AJ176" s="89"/>
      <c r="AK176" s="89"/>
      <c r="AL176" s="89"/>
      <c r="AM176" s="89"/>
      <c r="AN176" s="89"/>
      <c r="AO176" s="89"/>
      <c r="AP176" s="89"/>
      <c r="AQ176" s="89"/>
      <c r="AR176" s="89"/>
      <c r="AS176" s="89"/>
      <c r="AT176" s="89"/>
      <c r="AU176" s="89"/>
      <c r="AV176" s="89"/>
      <c r="AW176" s="89"/>
      <c r="AX176" s="89"/>
      <c r="AY176" s="89"/>
      <c r="AZ176" s="89"/>
      <c r="BA176" s="89"/>
      <c r="BB176" s="89"/>
      <c r="BC176" s="89"/>
      <c r="BD176" s="89"/>
      <c r="BE176" s="89"/>
      <c r="BF176" s="89"/>
      <c r="BG176" s="89"/>
      <c r="BH176" s="89"/>
      <c r="BI176" s="89"/>
      <c r="BJ176" s="89"/>
      <c r="BK176" s="89"/>
      <c r="BL176" s="89"/>
      <c r="BM176" s="89"/>
      <c r="BN176" s="89"/>
      <c r="BO176" s="89"/>
      <c r="BP176" s="89"/>
      <c r="BQ176" s="89"/>
      <c r="BR176" s="89"/>
      <c r="BS176" s="89"/>
      <c r="BT176" s="89"/>
      <c r="BU176" s="89"/>
      <c r="BV176" s="89"/>
      <c r="BW176" s="89"/>
      <c r="BX176" s="89"/>
      <c r="BY176" s="89"/>
      <c r="BZ176" s="89"/>
      <c r="CA176" s="89"/>
      <c r="CB176" s="89"/>
      <c r="CC176" s="89"/>
      <c r="CD176" s="89"/>
      <c r="CE176" s="89"/>
      <c r="CF176" s="89"/>
      <c r="CG176" s="89"/>
      <c r="CH176" s="89"/>
      <c r="CI176" s="89"/>
      <c r="CJ176" s="89"/>
      <c r="CK176" s="89"/>
      <c r="CL176" s="89"/>
      <c r="CM176" s="89"/>
      <c r="CN176" s="89"/>
      <c r="CO176" s="89"/>
      <c r="CP176" s="89"/>
      <c r="CQ176" s="89"/>
      <c r="CR176" s="89"/>
      <c r="CS176" s="89"/>
      <c r="CT176" s="89"/>
      <c r="CU176" s="89"/>
    </row>
    <row r="177" spans="1:99" x14ac:dyDescent="0.25">
      <c r="A177" s="89"/>
      <c r="B177" s="88"/>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89"/>
      <c r="AE177" s="89"/>
      <c r="AF177" s="89"/>
      <c r="AG177" s="89"/>
      <c r="AH177" s="89"/>
      <c r="AI177" s="89"/>
      <c r="AJ177" s="89"/>
      <c r="AK177" s="89"/>
      <c r="AL177" s="89"/>
      <c r="AM177" s="89"/>
      <c r="AN177" s="89"/>
      <c r="AO177" s="89"/>
      <c r="AP177" s="89"/>
      <c r="AQ177" s="89"/>
      <c r="AR177" s="89"/>
      <c r="AS177" s="89"/>
      <c r="AT177" s="89"/>
      <c r="AU177" s="89"/>
      <c r="AV177" s="89"/>
      <c r="AW177" s="89"/>
      <c r="AX177" s="89"/>
      <c r="AY177" s="89"/>
      <c r="AZ177" s="89"/>
      <c r="BA177" s="89"/>
      <c r="BB177" s="89"/>
      <c r="BC177" s="89"/>
      <c r="BD177" s="89"/>
      <c r="BE177" s="89"/>
      <c r="BF177" s="89"/>
      <c r="BG177" s="89"/>
      <c r="BH177" s="89"/>
      <c r="BI177" s="89"/>
      <c r="BJ177" s="89"/>
      <c r="BK177" s="89"/>
      <c r="BL177" s="89"/>
      <c r="BM177" s="89"/>
      <c r="BN177" s="89"/>
      <c r="BO177" s="89"/>
      <c r="BP177" s="89"/>
      <c r="BQ177" s="89"/>
      <c r="BR177" s="89"/>
      <c r="BS177" s="89"/>
      <c r="BT177" s="89"/>
      <c r="BU177" s="89"/>
      <c r="BV177" s="89"/>
      <c r="BW177" s="89"/>
      <c r="BX177" s="89"/>
      <c r="BY177" s="89"/>
      <c r="BZ177" s="89"/>
      <c r="CA177" s="89"/>
      <c r="CB177" s="89"/>
      <c r="CC177" s="89"/>
      <c r="CD177" s="89"/>
      <c r="CE177" s="89"/>
      <c r="CF177" s="89"/>
      <c r="CG177" s="89"/>
      <c r="CH177" s="89"/>
      <c r="CI177" s="89"/>
      <c r="CJ177" s="89"/>
      <c r="CK177" s="89"/>
      <c r="CL177" s="89"/>
      <c r="CM177" s="89"/>
      <c r="CN177" s="89"/>
      <c r="CO177" s="89"/>
      <c r="CP177" s="89"/>
      <c r="CQ177" s="89"/>
      <c r="CR177" s="89"/>
      <c r="CS177" s="89"/>
      <c r="CT177" s="89"/>
      <c r="CU177" s="89"/>
    </row>
    <row r="178" spans="1:99" x14ac:dyDescent="0.25">
      <c r="A178" s="89"/>
      <c r="B178" s="88"/>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c r="AD178" s="89"/>
      <c r="AE178" s="89"/>
      <c r="AF178" s="89"/>
      <c r="AG178" s="89"/>
      <c r="AH178" s="89"/>
      <c r="AI178" s="89"/>
      <c r="AJ178" s="89"/>
      <c r="AK178" s="89"/>
      <c r="AL178" s="89"/>
      <c r="AM178" s="89"/>
      <c r="AN178" s="89"/>
      <c r="AO178" s="89"/>
      <c r="AP178" s="89"/>
      <c r="AQ178" s="89"/>
      <c r="AR178" s="89"/>
      <c r="AS178" s="89"/>
      <c r="AT178" s="89"/>
      <c r="AU178" s="89"/>
      <c r="AV178" s="89"/>
      <c r="AW178" s="89"/>
      <c r="AX178" s="89"/>
      <c r="AY178" s="89"/>
      <c r="AZ178" s="89"/>
      <c r="BA178" s="89"/>
      <c r="BB178" s="89"/>
      <c r="BC178" s="89"/>
      <c r="BD178" s="89"/>
      <c r="BE178" s="89"/>
      <c r="BF178" s="89"/>
      <c r="BG178" s="89"/>
      <c r="BH178" s="89"/>
      <c r="BI178" s="89"/>
      <c r="BJ178" s="89"/>
      <c r="BK178" s="89"/>
      <c r="BL178" s="89"/>
      <c r="BM178" s="89"/>
      <c r="BN178" s="89"/>
      <c r="BO178" s="89"/>
      <c r="BP178" s="89"/>
      <c r="BQ178" s="89"/>
      <c r="BR178" s="89"/>
      <c r="BS178" s="89"/>
      <c r="BT178" s="89"/>
      <c r="BU178" s="89"/>
      <c r="BV178" s="89"/>
      <c r="BW178" s="89"/>
      <c r="BX178" s="89"/>
      <c r="BY178" s="89"/>
      <c r="BZ178" s="89"/>
      <c r="CA178" s="89"/>
      <c r="CB178" s="89"/>
      <c r="CC178" s="89"/>
      <c r="CD178" s="89"/>
      <c r="CE178" s="89"/>
      <c r="CF178" s="89"/>
      <c r="CG178" s="89"/>
      <c r="CH178" s="89"/>
      <c r="CI178" s="89"/>
      <c r="CJ178" s="89"/>
      <c r="CK178" s="89"/>
      <c r="CL178" s="89"/>
      <c r="CM178" s="89"/>
      <c r="CN178" s="89"/>
      <c r="CO178" s="89"/>
      <c r="CP178" s="89"/>
      <c r="CQ178" s="89"/>
      <c r="CR178" s="89"/>
      <c r="CS178" s="89"/>
      <c r="CT178" s="89"/>
      <c r="CU178" s="89"/>
    </row>
    <row r="179" spans="1:99" x14ac:dyDescent="0.25">
      <c r="A179" s="89"/>
      <c r="B179" s="88"/>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89"/>
      <c r="BC179" s="89"/>
      <c r="BD179" s="89"/>
      <c r="BE179" s="89"/>
      <c r="BF179" s="89"/>
      <c r="BG179" s="89"/>
      <c r="BH179" s="89"/>
      <c r="BI179" s="89"/>
      <c r="BJ179" s="89"/>
      <c r="BK179" s="89"/>
      <c r="BL179" s="89"/>
      <c r="BM179" s="89"/>
      <c r="BN179" s="89"/>
      <c r="BO179" s="89"/>
      <c r="BP179" s="89"/>
      <c r="BQ179" s="89"/>
      <c r="BR179" s="89"/>
      <c r="BS179" s="89"/>
      <c r="BT179" s="89"/>
      <c r="BU179" s="89"/>
      <c r="BV179" s="89"/>
      <c r="BW179" s="89"/>
      <c r="BX179" s="89"/>
      <c r="BY179" s="89"/>
      <c r="BZ179" s="89"/>
      <c r="CA179" s="89"/>
      <c r="CB179" s="89"/>
      <c r="CC179" s="89"/>
      <c r="CD179" s="89"/>
      <c r="CE179" s="89"/>
      <c r="CF179" s="89"/>
      <c r="CG179" s="89"/>
      <c r="CH179" s="89"/>
      <c r="CI179" s="89"/>
      <c r="CJ179" s="89"/>
      <c r="CK179" s="89"/>
      <c r="CL179" s="89"/>
      <c r="CM179" s="89"/>
      <c r="CN179" s="89"/>
      <c r="CO179" s="89"/>
      <c r="CP179" s="89"/>
      <c r="CQ179" s="89"/>
      <c r="CR179" s="89"/>
      <c r="CS179" s="89"/>
      <c r="CT179" s="89"/>
      <c r="CU179" s="89"/>
    </row>
    <row r="180" spans="1:99" x14ac:dyDescent="0.25">
      <c r="A180" s="89"/>
      <c r="B180" s="88"/>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C180" s="89"/>
      <c r="AD180" s="89"/>
      <c r="AE180" s="89"/>
      <c r="AF180" s="89"/>
      <c r="AG180" s="89"/>
      <c r="AH180" s="89"/>
      <c r="AI180" s="89"/>
      <c r="AJ180" s="89"/>
      <c r="AK180" s="89"/>
      <c r="AL180" s="89"/>
      <c r="AM180" s="89"/>
      <c r="AN180" s="89"/>
      <c r="AO180" s="89"/>
      <c r="AP180" s="89"/>
      <c r="AQ180" s="89"/>
      <c r="AR180" s="89"/>
      <c r="AS180" s="89"/>
      <c r="AT180" s="89"/>
      <c r="AU180" s="89"/>
      <c r="AV180" s="89"/>
      <c r="AW180" s="89"/>
      <c r="AX180" s="89"/>
      <c r="AY180" s="89"/>
      <c r="AZ180" s="89"/>
      <c r="BA180" s="89"/>
      <c r="BB180" s="89"/>
      <c r="BC180" s="89"/>
      <c r="BD180" s="89"/>
      <c r="BE180" s="89"/>
      <c r="BF180" s="89"/>
      <c r="BG180" s="89"/>
      <c r="BH180" s="89"/>
      <c r="BI180" s="89"/>
      <c r="BJ180" s="89"/>
      <c r="BK180" s="89"/>
      <c r="BL180" s="89"/>
      <c r="BM180" s="89"/>
      <c r="BN180" s="89"/>
      <c r="BO180" s="89"/>
      <c r="BP180" s="89"/>
      <c r="BQ180" s="89"/>
      <c r="BR180" s="89"/>
      <c r="BS180" s="89"/>
      <c r="BT180" s="89"/>
      <c r="BU180" s="89"/>
      <c r="BV180" s="89"/>
      <c r="BW180" s="89"/>
      <c r="BX180" s="89"/>
      <c r="BY180" s="89"/>
      <c r="BZ180" s="89"/>
      <c r="CA180" s="89"/>
      <c r="CB180" s="89"/>
      <c r="CC180" s="89"/>
      <c r="CD180" s="89"/>
      <c r="CE180" s="89"/>
      <c r="CF180" s="89"/>
      <c r="CG180" s="89"/>
      <c r="CH180" s="89"/>
      <c r="CI180" s="89"/>
      <c r="CJ180" s="89"/>
      <c r="CK180" s="89"/>
      <c r="CL180" s="89"/>
      <c r="CM180" s="89"/>
      <c r="CN180" s="89"/>
      <c r="CO180" s="89"/>
      <c r="CP180" s="89"/>
      <c r="CQ180" s="89"/>
      <c r="CR180" s="89"/>
      <c r="CS180" s="89"/>
      <c r="CT180" s="89"/>
      <c r="CU180" s="89"/>
    </row>
    <row r="181" spans="1:99" x14ac:dyDescent="0.25">
      <c r="A181" s="89"/>
      <c r="B181" s="88"/>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89"/>
      <c r="AD181" s="89"/>
      <c r="AE181" s="89"/>
      <c r="AF181" s="89"/>
      <c r="AG181" s="89"/>
      <c r="AH181" s="89"/>
      <c r="AI181" s="89"/>
      <c r="AJ181" s="89"/>
      <c r="AK181" s="89"/>
      <c r="AL181" s="89"/>
      <c r="AM181" s="89"/>
      <c r="AN181" s="89"/>
      <c r="AO181" s="89"/>
      <c r="AP181" s="89"/>
      <c r="AQ181" s="89"/>
      <c r="AR181" s="89"/>
      <c r="AS181" s="89"/>
      <c r="AT181" s="89"/>
      <c r="AU181" s="89"/>
      <c r="AV181" s="89"/>
      <c r="AW181" s="89"/>
      <c r="AX181" s="89"/>
      <c r="AY181" s="89"/>
      <c r="AZ181" s="89"/>
      <c r="BA181" s="89"/>
      <c r="BB181" s="89"/>
      <c r="BC181" s="89"/>
      <c r="BD181" s="89"/>
      <c r="BE181" s="89"/>
      <c r="BF181" s="89"/>
      <c r="BG181" s="89"/>
      <c r="BH181" s="89"/>
      <c r="BI181" s="89"/>
      <c r="BJ181" s="89"/>
      <c r="BK181" s="89"/>
      <c r="BL181" s="89"/>
      <c r="BM181" s="89"/>
      <c r="BN181" s="89"/>
      <c r="BO181" s="89"/>
      <c r="BP181" s="89"/>
      <c r="BQ181" s="89"/>
      <c r="BR181" s="89"/>
      <c r="BS181" s="89"/>
      <c r="BT181" s="89"/>
      <c r="BU181" s="89"/>
      <c r="BV181" s="89"/>
      <c r="BW181" s="89"/>
      <c r="BX181" s="89"/>
      <c r="BY181" s="89"/>
      <c r="BZ181" s="89"/>
      <c r="CA181" s="89"/>
      <c r="CB181" s="89"/>
      <c r="CC181" s="89"/>
      <c r="CD181" s="89"/>
      <c r="CE181" s="89"/>
      <c r="CF181" s="89"/>
      <c r="CG181" s="89"/>
      <c r="CH181" s="89"/>
      <c r="CI181" s="89"/>
      <c r="CJ181" s="89"/>
      <c r="CK181" s="89"/>
      <c r="CL181" s="89"/>
      <c r="CM181" s="89"/>
      <c r="CN181" s="89"/>
      <c r="CO181" s="89"/>
      <c r="CP181" s="89"/>
      <c r="CQ181" s="89"/>
      <c r="CR181" s="89"/>
      <c r="CS181" s="89"/>
      <c r="CT181" s="89"/>
      <c r="CU181" s="89"/>
    </row>
    <row r="182" spans="1:99" x14ac:dyDescent="0.25">
      <c r="A182" s="89"/>
      <c r="B182" s="88"/>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89"/>
      <c r="AD182" s="89"/>
      <c r="AE182" s="89"/>
      <c r="AF182" s="89"/>
      <c r="AG182" s="89"/>
      <c r="AH182" s="89"/>
      <c r="AI182" s="89"/>
      <c r="AJ182" s="89"/>
      <c r="AK182" s="89"/>
      <c r="AL182" s="89"/>
      <c r="AM182" s="89"/>
      <c r="AN182" s="89"/>
      <c r="AO182" s="89"/>
      <c r="AP182" s="89"/>
      <c r="AQ182" s="89"/>
      <c r="AR182" s="89"/>
      <c r="AS182" s="89"/>
      <c r="AT182" s="89"/>
      <c r="AU182" s="89"/>
      <c r="AV182" s="89"/>
      <c r="AW182" s="89"/>
      <c r="AX182" s="89"/>
      <c r="AY182" s="89"/>
      <c r="AZ182" s="89"/>
      <c r="BA182" s="89"/>
      <c r="BB182" s="89"/>
      <c r="BC182" s="89"/>
      <c r="BD182" s="89"/>
      <c r="BE182" s="89"/>
      <c r="BF182" s="89"/>
      <c r="BG182" s="89"/>
      <c r="BH182" s="89"/>
      <c r="BI182" s="89"/>
      <c r="BJ182" s="89"/>
      <c r="BK182" s="89"/>
      <c r="BL182" s="89"/>
      <c r="BM182" s="89"/>
      <c r="BN182" s="89"/>
      <c r="BO182" s="89"/>
      <c r="BP182" s="89"/>
      <c r="BQ182" s="89"/>
      <c r="BR182" s="89"/>
      <c r="BS182" s="89"/>
      <c r="BT182" s="89"/>
      <c r="BU182" s="89"/>
      <c r="BV182" s="89"/>
      <c r="BW182" s="89"/>
      <c r="BX182" s="89"/>
      <c r="BY182" s="89"/>
      <c r="BZ182" s="89"/>
      <c r="CA182" s="89"/>
      <c r="CB182" s="89"/>
      <c r="CC182" s="89"/>
      <c r="CD182" s="89"/>
      <c r="CE182" s="89"/>
      <c r="CF182" s="89"/>
      <c r="CG182" s="89"/>
      <c r="CH182" s="89"/>
      <c r="CI182" s="89"/>
      <c r="CJ182" s="89"/>
      <c r="CK182" s="89"/>
      <c r="CL182" s="89"/>
      <c r="CM182" s="89"/>
      <c r="CN182" s="89"/>
      <c r="CO182" s="89"/>
      <c r="CP182" s="89"/>
      <c r="CQ182" s="89"/>
      <c r="CR182" s="89"/>
      <c r="CS182" s="89"/>
      <c r="CT182" s="89"/>
      <c r="CU182" s="89"/>
    </row>
    <row r="183" spans="1:99" x14ac:dyDescent="0.25">
      <c r="A183" s="89"/>
      <c r="B183" s="88"/>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c r="AK183" s="89"/>
      <c r="AL183" s="89"/>
      <c r="AM183" s="89"/>
      <c r="AN183" s="89"/>
      <c r="AO183" s="89"/>
      <c r="AP183" s="89"/>
      <c r="AQ183" s="89"/>
      <c r="AR183" s="89"/>
      <c r="AS183" s="89"/>
      <c r="AT183" s="89"/>
      <c r="AU183" s="89"/>
      <c r="AV183" s="89"/>
      <c r="AW183" s="89"/>
      <c r="AX183" s="89"/>
      <c r="AY183" s="89"/>
      <c r="AZ183" s="89"/>
      <c r="BA183" s="89"/>
      <c r="BB183" s="89"/>
      <c r="BC183" s="89"/>
      <c r="BD183" s="89"/>
      <c r="BE183" s="89"/>
      <c r="BF183" s="89"/>
      <c r="BG183" s="89"/>
      <c r="BH183" s="89"/>
      <c r="BI183" s="89"/>
      <c r="BJ183" s="89"/>
      <c r="BK183" s="89"/>
      <c r="BL183" s="89"/>
      <c r="BM183" s="89"/>
      <c r="BN183" s="89"/>
      <c r="BO183" s="89"/>
      <c r="BP183" s="89"/>
      <c r="BQ183" s="89"/>
      <c r="BR183" s="89"/>
      <c r="BS183" s="89"/>
      <c r="BT183" s="89"/>
      <c r="BU183" s="89"/>
      <c r="BV183" s="89"/>
      <c r="BW183" s="89"/>
      <c r="BX183" s="89"/>
      <c r="BY183" s="89"/>
      <c r="BZ183" s="89"/>
      <c r="CA183" s="89"/>
      <c r="CB183" s="89"/>
      <c r="CC183" s="89"/>
      <c r="CD183" s="89"/>
      <c r="CE183" s="89"/>
      <c r="CF183" s="89"/>
      <c r="CG183" s="89"/>
      <c r="CH183" s="89"/>
      <c r="CI183" s="89"/>
      <c r="CJ183" s="89"/>
      <c r="CK183" s="89"/>
      <c r="CL183" s="89"/>
      <c r="CM183" s="89"/>
      <c r="CN183" s="89"/>
      <c r="CO183" s="89"/>
      <c r="CP183" s="89"/>
      <c r="CQ183" s="89"/>
      <c r="CR183" s="89"/>
      <c r="CS183" s="89"/>
      <c r="CT183" s="89"/>
      <c r="CU183" s="89"/>
    </row>
    <row r="184" spans="1:99" x14ac:dyDescent="0.25">
      <c r="A184" s="89"/>
      <c r="B184" s="88"/>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C184" s="89"/>
      <c r="AD184" s="89"/>
      <c r="AE184" s="89"/>
      <c r="AF184" s="89"/>
      <c r="AG184" s="89"/>
      <c r="AH184" s="89"/>
      <c r="AI184" s="89"/>
      <c r="AJ184" s="89"/>
      <c r="AK184" s="89"/>
      <c r="AL184" s="89"/>
      <c r="AM184" s="89"/>
      <c r="AN184" s="89"/>
      <c r="AO184" s="89"/>
      <c r="AP184" s="89"/>
      <c r="AQ184" s="89"/>
      <c r="AR184" s="89"/>
      <c r="AS184" s="89"/>
      <c r="AT184" s="89"/>
      <c r="AU184" s="89"/>
      <c r="AV184" s="89"/>
      <c r="AW184" s="89"/>
      <c r="AX184" s="89"/>
      <c r="AY184" s="89"/>
      <c r="AZ184" s="89"/>
      <c r="BA184" s="89"/>
      <c r="BB184" s="89"/>
      <c r="BC184" s="89"/>
      <c r="BD184" s="89"/>
      <c r="BE184" s="89"/>
      <c r="BF184" s="89"/>
      <c r="BG184" s="89"/>
      <c r="BH184" s="89"/>
      <c r="BI184" s="89"/>
      <c r="BJ184" s="89"/>
      <c r="BK184" s="89"/>
      <c r="BL184" s="89"/>
      <c r="BM184" s="89"/>
      <c r="BN184" s="89"/>
      <c r="BO184" s="89"/>
      <c r="BP184" s="89"/>
      <c r="BQ184" s="89"/>
      <c r="BR184" s="89"/>
      <c r="BS184" s="89"/>
      <c r="BT184" s="89"/>
      <c r="BU184" s="89"/>
      <c r="BV184" s="89"/>
      <c r="BW184" s="89"/>
      <c r="BX184" s="89"/>
      <c r="BY184" s="89"/>
      <c r="BZ184" s="89"/>
      <c r="CA184" s="89"/>
      <c r="CB184" s="89"/>
      <c r="CC184" s="89"/>
      <c r="CD184" s="89"/>
      <c r="CE184" s="89"/>
      <c r="CF184" s="89"/>
      <c r="CG184" s="89"/>
      <c r="CH184" s="89"/>
      <c r="CI184" s="89"/>
      <c r="CJ184" s="89"/>
      <c r="CK184" s="89"/>
      <c r="CL184" s="89"/>
      <c r="CM184" s="89"/>
      <c r="CN184" s="89"/>
      <c r="CO184" s="89"/>
      <c r="CP184" s="89"/>
      <c r="CQ184" s="89"/>
      <c r="CR184" s="89"/>
      <c r="CS184" s="89"/>
      <c r="CT184" s="89"/>
      <c r="CU184" s="89"/>
    </row>
    <row r="185" spans="1:99" x14ac:dyDescent="0.25">
      <c r="A185" s="89"/>
      <c r="B185" s="88"/>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C185" s="89"/>
      <c r="AD185" s="89"/>
      <c r="AE185" s="89"/>
      <c r="AF185" s="89"/>
      <c r="AG185" s="89"/>
      <c r="AH185" s="89"/>
      <c r="AI185" s="89"/>
      <c r="AJ185" s="89"/>
      <c r="AK185" s="89"/>
      <c r="AL185" s="89"/>
      <c r="AM185" s="89"/>
      <c r="AN185" s="89"/>
      <c r="AO185" s="89"/>
      <c r="AP185" s="89"/>
      <c r="AQ185" s="89"/>
      <c r="AR185" s="89"/>
      <c r="AS185" s="89"/>
      <c r="AT185" s="89"/>
      <c r="AU185" s="89"/>
      <c r="AV185" s="89"/>
      <c r="AW185" s="89"/>
      <c r="AX185" s="89"/>
      <c r="AY185" s="89"/>
      <c r="AZ185" s="89"/>
      <c r="BA185" s="89"/>
      <c r="BB185" s="89"/>
      <c r="BC185" s="89"/>
      <c r="BD185" s="89"/>
      <c r="BE185" s="89"/>
      <c r="BF185" s="89"/>
      <c r="BG185" s="89"/>
      <c r="BH185" s="89"/>
      <c r="BI185" s="89"/>
      <c r="BJ185" s="89"/>
      <c r="BK185" s="89"/>
      <c r="BL185" s="89"/>
      <c r="BM185" s="89"/>
      <c r="BN185" s="89"/>
      <c r="BO185" s="89"/>
      <c r="BP185" s="89"/>
      <c r="BQ185" s="89"/>
      <c r="BR185" s="89"/>
      <c r="BS185" s="89"/>
      <c r="BT185" s="89"/>
      <c r="BU185" s="89"/>
      <c r="BV185" s="89"/>
      <c r="BW185" s="89"/>
      <c r="BX185" s="89"/>
      <c r="BY185" s="89"/>
      <c r="BZ185" s="89"/>
      <c r="CA185" s="89"/>
      <c r="CB185" s="89"/>
      <c r="CC185" s="89"/>
      <c r="CD185" s="89"/>
      <c r="CE185" s="89"/>
      <c r="CF185" s="89"/>
      <c r="CG185" s="89"/>
      <c r="CH185" s="89"/>
      <c r="CI185" s="89"/>
      <c r="CJ185" s="89"/>
      <c r="CK185" s="89"/>
      <c r="CL185" s="89"/>
      <c r="CM185" s="89"/>
      <c r="CN185" s="89"/>
      <c r="CO185" s="89"/>
      <c r="CP185" s="89"/>
      <c r="CQ185" s="89"/>
      <c r="CR185" s="89"/>
      <c r="CS185" s="89"/>
      <c r="CT185" s="89"/>
      <c r="CU185" s="89"/>
    </row>
    <row r="186" spans="1:99" x14ac:dyDescent="0.25">
      <c r="A186" s="89"/>
      <c r="B186" s="88"/>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89"/>
      <c r="AD186" s="89"/>
      <c r="AE186" s="89"/>
      <c r="AF186" s="89"/>
      <c r="AG186" s="89"/>
      <c r="AH186" s="89"/>
      <c r="AI186" s="89"/>
      <c r="AJ186" s="89"/>
      <c r="AK186" s="89"/>
      <c r="AL186" s="89"/>
      <c r="AM186" s="89"/>
      <c r="AN186" s="89"/>
      <c r="AO186" s="89"/>
      <c r="AP186" s="89"/>
      <c r="AQ186" s="89"/>
      <c r="AR186" s="89"/>
      <c r="AS186" s="89"/>
      <c r="AT186" s="89"/>
      <c r="AU186" s="89"/>
      <c r="AV186" s="89"/>
      <c r="AW186" s="89"/>
      <c r="AX186" s="89"/>
      <c r="AY186" s="89"/>
      <c r="AZ186" s="89"/>
      <c r="BA186" s="89"/>
      <c r="BB186" s="89"/>
      <c r="BC186" s="89"/>
      <c r="BD186" s="89"/>
      <c r="BE186" s="89"/>
      <c r="BF186" s="89"/>
      <c r="BG186" s="89"/>
      <c r="BH186" s="89"/>
      <c r="BI186" s="89"/>
      <c r="BJ186" s="89"/>
      <c r="BK186" s="89"/>
      <c r="BL186" s="89"/>
      <c r="BM186" s="89"/>
      <c r="BN186" s="89"/>
      <c r="BO186" s="89"/>
      <c r="BP186" s="89"/>
      <c r="BQ186" s="89"/>
      <c r="BR186" s="89"/>
      <c r="BS186" s="89"/>
      <c r="BT186" s="89"/>
      <c r="BU186" s="89"/>
      <c r="BV186" s="89"/>
      <c r="BW186" s="89"/>
      <c r="BX186" s="89"/>
      <c r="BY186" s="89"/>
      <c r="BZ186" s="89"/>
      <c r="CA186" s="89"/>
      <c r="CB186" s="89"/>
      <c r="CC186" s="89"/>
      <c r="CD186" s="89"/>
      <c r="CE186" s="89"/>
      <c r="CF186" s="89"/>
      <c r="CG186" s="89"/>
      <c r="CH186" s="89"/>
      <c r="CI186" s="89"/>
      <c r="CJ186" s="89"/>
      <c r="CK186" s="89"/>
      <c r="CL186" s="89"/>
      <c r="CM186" s="89"/>
      <c r="CN186" s="89"/>
      <c r="CO186" s="89"/>
      <c r="CP186" s="89"/>
      <c r="CQ186" s="89"/>
      <c r="CR186" s="89"/>
      <c r="CS186" s="89"/>
      <c r="CT186" s="89"/>
      <c r="CU186" s="89"/>
    </row>
    <row r="187" spans="1:99" x14ac:dyDescent="0.25">
      <c r="A187" s="89"/>
      <c r="B187" s="88"/>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C187" s="89"/>
      <c r="AD187" s="89"/>
      <c r="AE187" s="89"/>
      <c r="AF187" s="89"/>
      <c r="AG187" s="89"/>
      <c r="AH187" s="89"/>
      <c r="AI187" s="89"/>
      <c r="AJ187" s="89"/>
      <c r="AK187" s="89"/>
      <c r="AL187" s="89"/>
      <c r="AM187" s="89"/>
      <c r="AN187" s="89"/>
      <c r="AO187" s="89"/>
      <c r="AP187" s="89"/>
      <c r="AQ187" s="89"/>
      <c r="AR187" s="89"/>
      <c r="AS187" s="89"/>
      <c r="AT187" s="89"/>
      <c r="AU187" s="89"/>
      <c r="AV187" s="89"/>
      <c r="AW187" s="89"/>
      <c r="AX187" s="89"/>
      <c r="AY187" s="89"/>
      <c r="AZ187" s="89"/>
      <c r="BA187" s="89"/>
      <c r="BB187" s="89"/>
      <c r="BC187" s="89"/>
      <c r="BD187" s="89"/>
      <c r="BE187" s="89"/>
      <c r="BF187" s="89"/>
      <c r="BG187" s="89"/>
      <c r="BH187" s="89"/>
      <c r="BI187" s="89"/>
      <c r="BJ187" s="89"/>
      <c r="BK187" s="89"/>
      <c r="BL187" s="89"/>
      <c r="BM187" s="89"/>
      <c r="BN187" s="89"/>
      <c r="BO187" s="89"/>
      <c r="BP187" s="89"/>
      <c r="BQ187" s="89"/>
      <c r="BR187" s="89"/>
      <c r="BS187" s="89"/>
      <c r="BT187" s="89"/>
      <c r="BU187" s="89"/>
      <c r="BV187" s="89"/>
      <c r="BW187" s="89"/>
      <c r="BX187" s="89"/>
      <c r="BY187" s="89"/>
      <c r="BZ187" s="89"/>
      <c r="CA187" s="89"/>
      <c r="CB187" s="89"/>
      <c r="CC187" s="89"/>
      <c r="CD187" s="89"/>
      <c r="CE187" s="89"/>
      <c r="CF187" s="89"/>
      <c r="CG187" s="89"/>
      <c r="CH187" s="89"/>
      <c r="CI187" s="89"/>
      <c r="CJ187" s="89"/>
      <c r="CK187" s="89"/>
      <c r="CL187" s="89"/>
      <c r="CM187" s="89"/>
      <c r="CN187" s="89"/>
      <c r="CO187" s="89"/>
      <c r="CP187" s="89"/>
      <c r="CQ187" s="89"/>
      <c r="CR187" s="89"/>
      <c r="CS187" s="89"/>
      <c r="CT187" s="89"/>
      <c r="CU187" s="89"/>
    </row>
    <row r="188" spans="1:99" x14ac:dyDescent="0.25">
      <c r="A188" s="89"/>
      <c r="B188" s="88"/>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C188" s="89"/>
      <c r="AD188" s="89"/>
      <c r="AE188" s="89"/>
      <c r="AF188" s="89"/>
      <c r="AG188" s="89"/>
      <c r="AH188" s="89"/>
      <c r="AI188" s="89"/>
      <c r="AJ188" s="89"/>
      <c r="AK188" s="89"/>
      <c r="AL188" s="89"/>
      <c r="AM188" s="89"/>
      <c r="AN188" s="89"/>
      <c r="AO188" s="89"/>
      <c r="AP188" s="89"/>
      <c r="AQ188" s="89"/>
      <c r="AR188" s="89"/>
      <c r="AS188" s="89"/>
      <c r="AT188" s="89"/>
      <c r="AU188" s="89"/>
      <c r="AV188" s="89"/>
      <c r="AW188" s="89"/>
      <c r="AX188" s="89"/>
      <c r="AY188" s="89"/>
      <c r="AZ188" s="89"/>
      <c r="BA188" s="89"/>
      <c r="BB188" s="89"/>
      <c r="BC188" s="89"/>
      <c r="BD188" s="89"/>
      <c r="BE188" s="89"/>
      <c r="BF188" s="89"/>
      <c r="BG188" s="89"/>
      <c r="BH188" s="89"/>
      <c r="BI188" s="89"/>
      <c r="BJ188" s="89"/>
      <c r="BK188" s="89"/>
      <c r="BL188" s="89"/>
      <c r="BM188" s="89"/>
      <c r="BN188" s="89"/>
      <c r="BO188" s="89"/>
      <c r="BP188" s="89"/>
      <c r="BQ188" s="89"/>
      <c r="BR188" s="89"/>
      <c r="BS188" s="89"/>
      <c r="BT188" s="89"/>
      <c r="BU188" s="89"/>
      <c r="BV188" s="89"/>
      <c r="BW188" s="89"/>
      <c r="BX188" s="89"/>
      <c r="BY188" s="89"/>
      <c r="BZ188" s="89"/>
      <c r="CA188" s="89"/>
      <c r="CB188" s="89"/>
      <c r="CC188" s="89"/>
      <c r="CD188" s="89"/>
      <c r="CE188" s="89"/>
      <c r="CF188" s="89"/>
      <c r="CG188" s="89"/>
      <c r="CH188" s="89"/>
      <c r="CI188" s="89"/>
      <c r="CJ188" s="89"/>
      <c r="CK188" s="89"/>
      <c r="CL188" s="89"/>
      <c r="CM188" s="89"/>
      <c r="CN188" s="89"/>
      <c r="CO188" s="89"/>
      <c r="CP188" s="89"/>
      <c r="CQ188" s="89"/>
      <c r="CR188" s="89"/>
      <c r="CS188" s="89"/>
      <c r="CT188" s="89"/>
      <c r="CU188" s="89"/>
    </row>
    <row r="189" spans="1:99" x14ac:dyDescent="0.25">
      <c r="A189" s="89"/>
      <c r="B189" s="88"/>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C189" s="89"/>
      <c r="AD189" s="89"/>
      <c r="AE189" s="89"/>
      <c r="AF189" s="89"/>
      <c r="AG189" s="89"/>
      <c r="AH189" s="89"/>
      <c r="AI189" s="89"/>
      <c r="AJ189" s="89"/>
      <c r="AK189" s="89"/>
      <c r="AL189" s="89"/>
      <c r="AM189" s="89"/>
      <c r="AN189" s="89"/>
      <c r="AO189" s="89"/>
      <c r="AP189" s="89"/>
      <c r="AQ189" s="89"/>
      <c r="AR189" s="89"/>
      <c r="AS189" s="89"/>
      <c r="AT189" s="89"/>
      <c r="AU189" s="89"/>
      <c r="AV189" s="89"/>
      <c r="AW189" s="89"/>
      <c r="AX189" s="89"/>
      <c r="AY189" s="89"/>
      <c r="AZ189" s="89"/>
      <c r="BA189" s="89"/>
      <c r="BB189" s="89"/>
      <c r="BC189" s="89"/>
      <c r="BD189" s="89"/>
      <c r="BE189" s="89"/>
      <c r="BF189" s="89"/>
      <c r="BG189" s="89"/>
      <c r="BH189" s="89"/>
      <c r="BI189" s="89"/>
      <c r="BJ189" s="89"/>
      <c r="BK189" s="89"/>
      <c r="BL189" s="89"/>
      <c r="BM189" s="89"/>
      <c r="BN189" s="89"/>
      <c r="BO189" s="89"/>
      <c r="BP189" s="89"/>
      <c r="BQ189" s="89"/>
      <c r="BR189" s="89"/>
      <c r="BS189" s="89"/>
      <c r="BT189" s="89"/>
      <c r="BU189" s="89"/>
      <c r="BV189" s="89"/>
      <c r="BW189" s="89"/>
      <c r="BX189" s="89"/>
      <c r="BY189" s="89"/>
      <c r="BZ189" s="89"/>
      <c r="CA189" s="89"/>
      <c r="CB189" s="89"/>
      <c r="CC189" s="89"/>
      <c r="CD189" s="89"/>
      <c r="CE189" s="89"/>
      <c r="CF189" s="89"/>
      <c r="CG189" s="89"/>
      <c r="CH189" s="89"/>
      <c r="CI189" s="89"/>
      <c r="CJ189" s="89"/>
      <c r="CK189" s="89"/>
      <c r="CL189" s="89"/>
      <c r="CM189" s="89"/>
      <c r="CN189" s="89"/>
      <c r="CO189" s="89"/>
      <c r="CP189" s="89"/>
      <c r="CQ189" s="89"/>
      <c r="CR189" s="89"/>
      <c r="CS189" s="89"/>
      <c r="CT189" s="89"/>
      <c r="CU189" s="89"/>
    </row>
    <row r="190" spans="1:99" x14ac:dyDescent="0.25">
      <c r="A190" s="89"/>
      <c r="B190" s="88"/>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89"/>
      <c r="AD190" s="89"/>
      <c r="AE190" s="89"/>
      <c r="AF190" s="89"/>
      <c r="AG190" s="89"/>
      <c r="AH190" s="89"/>
      <c r="AI190" s="89"/>
      <c r="AJ190" s="89"/>
      <c r="AK190" s="89"/>
      <c r="AL190" s="89"/>
      <c r="AM190" s="89"/>
      <c r="AN190" s="89"/>
      <c r="AO190" s="89"/>
      <c r="AP190" s="89"/>
      <c r="AQ190" s="89"/>
      <c r="AR190" s="89"/>
      <c r="AS190" s="89"/>
      <c r="AT190" s="89"/>
      <c r="AU190" s="89"/>
      <c r="AV190" s="89"/>
      <c r="AW190" s="89"/>
      <c r="AX190" s="89"/>
      <c r="AY190" s="89"/>
      <c r="AZ190" s="89"/>
      <c r="BA190" s="89"/>
      <c r="BB190" s="89"/>
      <c r="BC190" s="89"/>
      <c r="BD190" s="89"/>
      <c r="BE190" s="89"/>
      <c r="BF190" s="89"/>
      <c r="BG190" s="89"/>
      <c r="BH190" s="89"/>
      <c r="BI190" s="89"/>
      <c r="BJ190" s="89"/>
      <c r="BK190" s="89"/>
      <c r="BL190" s="89"/>
      <c r="BM190" s="89"/>
      <c r="BN190" s="89"/>
      <c r="BO190" s="89"/>
      <c r="BP190" s="89"/>
      <c r="BQ190" s="89"/>
      <c r="BR190" s="89"/>
      <c r="BS190" s="89"/>
      <c r="BT190" s="89"/>
      <c r="BU190" s="89"/>
      <c r="BV190" s="89"/>
      <c r="BW190" s="89"/>
      <c r="BX190" s="89"/>
      <c r="BY190" s="89"/>
      <c r="BZ190" s="89"/>
      <c r="CA190" s="89"/>
      <c r="CB190" s="89"/>
      <c r="CC190" s="89"/>
      <c r="CD190" s="89"/>
      <c r="CE190" s="89"/>
      <c r="CF190" s="89"/>
      <c r="CG190" s="89"/>
      <c r="CH190" s="89"/>
      <c r="CI190" s="89"/>
      <c r="CJ190" s="89"/>
      <c r="CK190" s="89"/>
      <c r="CL190" s="89"/>
      <c r="CM190" s="89"/>
      <c r="CN190" s="89"/>
      <c r="CO190" s="89"/>
      <c r="CP190" s="89"/>
      <c r="CQ190" s="89"/>
      <c r="CR190" s="89"/>
      <c r="CS190" s="89"/>
      <c r="CT190" s="89"/>
      <c r="CU190" s="89"/>
    </row>
    <row r="191" spans="1:99" x14ac:dyDescent="0.25">
      <c r="A191" s="89"/>
      <c r="B191" s="88"/>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89"/>
      <c r="AD191" s="89"/>
      <c r="AE191" s="89"/>
      <c r="AF191" s="89"/>
      <c r="AG191" s="89"/>
      <c r="AH191" s="89"/>
      <c r="AI191" s="89"/>
      <c r="AJ191" s="89"/>
      <c r="AK191" s="89"/>
      <c r="AL191" s="89"/>
      <c r="AM191" s="89"/>
      <c r="AN191" s="89"/>
      <c r="AO191" s="89"/>
      <c r="AP191" s="89"/>
      <c r="AQ191" s="89"/>
      <c r="AR191" s="89"/>
      <c r="AS191" s="89"/>
      <c r="AT191" s="89"/>
      <c r="AU191" s="89"/>
      <c r="AV191" s="89"/>
      <c r="AW191" s="89"/>
      <c r="AX191" s="89"/>
      <c r="AY191" s="89"/>
      <c r="AZ191" s="89"/>
      <c r="BA191" s="89"/>
      <c r="BB191" s="89"/>
      <c r="BC191" s="89"/>
      <c r="BD191" s="89"/>
      <c r="BE191" s="89"/>
      <c r="BF191" s="89"/>
      <c r="BG191" s="89"/>
      <c r="BH191" s="89"/>
      <c r="BI191" s="89"/>
      <c r="BJ191" s="89"/>
      <c r="BK191" s="89"/>
      <c r="BL191" s="89"/>
      <c r="BM191" s="89"/>
      <c r="BN191" s="89"/>
      <c r="BO191" s="89"/>
      <c r="BP191" s="89"/>
      <c r="BQ191" s="89"/>
      <c r="BR191" s="89"/>
      <c r="BS191" s="89"/>
      <c r="BT191" s="89"/>
      <c r="BU191" s="89"/>
      <c r="BV191" s="89"/>
      <c r="BW191" s="89"/>
      <c r="BX191" s="89"/>
      <c r="BY191" s="89"/>
      <c r="BZ191" s="89"/>
      <c r="CA191" s="89"/>
      <c r="CB191" s="89"/>
      <c r="CC191" s="89"/>
      <c r="CD191" s="89"/>
      <c r="CE191" s="89"/>
      <c r="CF191" s="89"/>
      <c r="CG191" s="89"/>
      <c r="CH191" s="89"/>
      <c r="CI191" s="89"/>
      <c r="CJ191" s="89"/>
      <c r="CK191" s="89"/>
      <c r="CL191" s="89"/>
      <c r="CM191" s="89"/>
      <c r="CN191" s="89"/>
      <c r="CO191" s="89"/>
      <c r="CP191" s="89"/>
      <c r="CQ191" s="89"/>
      <c r="CR191" s="89"/>
      <c r="CS191" s="89"/>
      <c r="CT191" s="89"/>
      <c r="CU191" s="89"/>
    </row>
    <row r="192" spans="1:99" x14ac:dyDescent="0.25">
      <c r="A192" s="89"/>
      <c r="B192" s="88"/>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89"/>
      <c r="AD192" s="89"/>
      <c r="AE192" s="89"/>
      <c r="AF192" s="89"/>
      <c r="AG192" s="89"/>
      <c r="AH192" s="89"/>
      <c r="AI192" s="89"/>
      <c r="AJ192" s="89"/>
      <c r="AK192" s="89"/>
      <c r="AL192" s="89"/>
      <c r="AM192" s="89"/>
      <c r="AN192" s="89"/>
      <c r="AO192" s="89"/>
      <c r="AP192" s="89"/>
      <c r="AQ192" s="89"/>
      <c r="AR192" s="89"/>
      <c r="AS192" s="89"/>
      <c r="AT192" s="89"/>
      <c r="AU192" s="89"/>
      <c r="AV192" s="89"/>
      <c r="AW192" s="89"/>
      <c r="AX192" s="89"/>
      <c r="AY192" s="89"/>
      <c r="AZ192" s="89"/>
      <c r="BA192" s="89"/>
      <c r="BB192" s="89"/>
      <c r="BC192" s="89"/>
      <c r="BD192" s="89"/>
      <c r="BE192" s="89"/>
      <c r="BF192" s="89"/>
      <c r="BG192" s="89"/>
      <c r="BH192" s="89"/>
      <c r="BI192" s="89"/>
      <c r="BJ192" s="89"/>
      <c r="BK192" s="89"/>
      <c r="BL192" s="89"/>
      <c r="BM192" s="89"/>
      <c r="BN192" s="89"/>
      <c r="BO192" s="89"/>
      <c r="BP192" s="89"/>
      <c r="BQ192" s="89"/>
      <c r="BR192" s="89"/>
      <c r="BS192" s="89"/>
      <c r="BT192" s="89"/>
      <c r="BU192" s="89"/>
      <c r="BV192" s="89"/>
      <c r="BW192" s="89"/>
      <c r="BX192" s="89"/>
      <c r="BY192" s="89"/>
      <c r="BZ192" s="89"/>
      <c r="CA192" s="89"/>
      <c r="CB192" s="89"/>
      <c r="CC192" s="89"/>
      <c r="CD192" s="89"/>
      <c r="CE192" s="89"/>
      <c r="CF192" s="89"/>
      <c r="CG192" s="89"/>
      <c r="CH192" s="89"/>
      <c r="CI192" s="89"/>
      <c r="CJ192" s="89"/>
      <c r="CK192" s="89"/>
      <c r="CL192" s="89"/>
      <c r="CM192" s="89"/>
      <c r="CN192" s="89"/>
      <c r="CO192" s="89"/>
      <c r="CP192" s="89"/>
      <c r="CQ192" s="89"/>
      <c r="CR192" s="89"/>
      <c r="CS192" s="89"/>
      <c r="CT192" s="89"/>
      <c r="CU192" s="89"/>
    </row>
    <row r="193" spans="1:99" x14ac:dyDescent="0.25">
      <c r="A193" s="89"/>
      <c r="B193" s="88"/>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C193" s="89"/>
      <c r="AD193" s="89"/>
      <c r="AE193" s="89"/>
      <c r="AF193" s="89"/>
      <c r="AG193" s="89"/>
      <c r="AH193" s="89"/>
      <c r="AI193" s="89"/>
      <c r="AJ193" s="89"/>
      <c r="AK193" s="89"/>
      <c r="AL193" s="89"/>
      <c r="AM193" s="89"/>
      <c r="AN193" s="89"/>
      <c r="AO193" s="89"/>
      <c r="AP193" s="89"/>
      <c r="AQ193" s="89"/>
      <c r="AR193" s="89"/>
      <c r="AS193" s="89"/>
      <c r="AT193" s="89"/>
      <c r="AU193" s="89"/>
      <c r="AV193" s="89"/>
      <c r="AW193" s="89"/>
      <c r="AX193" s="89"/>
      <c r="AY193" s="89"/>
      <c r="AZ193" s="89"/>
      <c r="BA193" s="89"/>
      <c r="BB193" s="89"/>
      <c r="BC193" s="89"/>
      <c r="BD193" s="89"/>
      <c r="BE193" s="89"/>
      <c r="BF193" s="89"/>
      <c r="BG193" s="89"/>
      <c r="BH193" s="89"/>
      <c r="BI193" s="89"/>
      <c r="BJ193" s="89"/>
      <c r="BK193" s="89"/>
      <c r="BL193" s="89"/>
      <c r="BM193" s="89"/>
      <c r="BN193" s="89"/>
      <c r="BO193" s="89"/>
      <c r="BP193" s="89"/>
      <c r="BQ193" s="89"/>
      <c r="BR193" s="89"/>
      <c r="BS193" s="89"/>
      <c r="BT193" s="89"/>
      <c r="BU193" s="89"/>
      <c r="BV193" s="89"/>
      <c r="BW193" s="89"/>
      <c r="BX193" s="89"/>
      <c r="BY193" s="89"/>
      <c r="BZ193" s="89"/>
      <c r="CA193" s="89"/>
      <c r="CB193" s="89"/>
      <c r="CC193" s="89"/>
      <c r="CD193" s="89"/>
      <c r="CE193" s="89"/>
      <c r="CF193" s="89"/>
      <c r="CG193" s="89"/>
      <c r="CH193" s="89"/>
      <c r="CI193" s="89"/>
      <c r="CJ193" s="89"/>
      <c r="CK193" s="89"/>
      <c r="CL193" s="89"/>
      <c r="CM193" s="89"/>
      <c r="CN193" s="89"/>
      <c r="CO193" s="89"/>
      <c r="CP193" s="89"/>
      <c r="CQ193" s="89"/>
      <c r="CR193" s="89"/>
      <c r="CS193" s="89"/>
      <c r="CT193" s="89"/>
      <c r="CU193" s="89"/>
    </row>
    <row r="194" spans="1:99" x14ac:dyDescent="0.25">
      <c r="A194" s="89"/>
      <c r="B194" s="88"/>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c r="AD194" s="89"/>
      <c r="AE194" s="89"/>
      <c r="AF194" s="89"/>
      <c r="AG194" s="89"/>
      <c r="AH194" s="89"/>
      <c r="AI194" s="89"/>
      <c r="AJ194" s="89"/>
      <c r="AK194" s="89"/>
      <c r="AL194" s="89"/>
      <c r="AM194" s="89"/>
      <c r="AN194" s="89"/>
      <c r="AO194" s="89"/>
      <c r="AP194" s="89"/>
      <c r="AQ194" s="89"/>
      <c r="AR194" s="89"/>
      <c r="AS194" s="89"/>
      <c r="AT194" s="89"/>
      <c r="AU194" s="89"/>
      <c r="AV194" s="89"/>
      <c r="AW194" s="89"/>
      <c r="AX194" s="89"/>
      <c r="AY194" s="89"/>
      <c r="AZ194" s="89"/>
      <c r="BA194" s="89"/>
      <c r="BB194" s="89"/>
      <c r="BC194" s="89"/>
      <c r="BD194" s="89"/>
      <c r="BE194" s="89"/>
      <c r="BF194" s="89"/>
      <c r="BG194" s="89"/>
      <c r="BH194" s="89"/>
      <c r="BI194" s="89"/>
      <c r="BJ194" s="89"/>
      <c r="BK194" s="89"/>
      <c r="BL194" s="89"/>
      <c r="BM194" s="89"/>
      <c r="BN194" s="89"/>
      <c r="BO194" s="89"/>
      <c r="BP194" s="89"/>
      <c r="BQ194" s="89"/>
      <c r="BR194" s="89"/>
      <c r="BS194" s="89"/>
      <c r="BT194" s="89"/>
      <c r="BU194" s="89"/>
      <c r="BV194" s="89"/>
      <c r="BW194" s="89"/>
      <c r="BX194" s="89"/>
      <c r="BY194" s="89"/>
      <c r="BZ194" s="89"/>
      <c r="CA194" s="89"/>
      <c r="CB194" s="89"/>
      <c r="CC194" s="89"/>
      <c r="CD194" s="89"/>
      <c r="CE194" s="89"/>
      <c r="CF194" s="89"/>
      <c r="CG194" s="89"/>
      <c r="CH194" s="89"/>
      <c r="CI194" s="89"/>
      <c r="CJ194" s="89"/>
      <c r="CK194" s="89"/>
      <c r="CL194" s="89"/>
      <c r="CM194" s="89"/>
      <c r="CN194" s="89"/>
      <c r="CO194" s="89"/>
      <c r="CP194" s="89"/>
      <c r="CQ194" s="89"/>
      <c r="CR194" s="89"/>
      <c r="CS194" s="89"/>
      <c r="CT194" s="89"/>
      <c r="CU194" s="89"/>
    </row>
    <row r="195" spans="1:99" x14ac:dyDescent="0.25">
      <c r="A195" s="89"/>
      <c r="B195" s="88"/>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C195" s="89"/>
      <c r="AD195" s="89"/>
      <c r="AE195" s="89"/>
      <c r="AF195" s="89"/>
      <c r="AG195" s="89"/>
      <c r="AH195" s="89"/>
      <c r="AI195" s="89"/>
      <c r="AJ195" s="89"/>
      <c r="AK195" s="89"/>
      <c r="AL195" s="89"/>
      <c r="AM195" s="89"/>
      <c r="AN195" s="89"/>
      <c r="AO195" s="89"/>
      <c r="AP195" s="89"/>
      <c r="AQ195" s="89"/>
      <c r="AR195" s="89"/>
      <c r="AS195" s="89"/>
      <c r="AT195" s="89"/>
      <c r="AU195" s="89"/>
      <c r="AV195" s="89"/>
      <c r="AW195" s="89"/>
      <c r="AX195" s="89"/>
      <c r="AY195" s="89"/>
      <c r="AZ195" s="89"/>
      <c r="BA195" s="89"/>
      <c r="BB195" s="89"/>
      <c r="BC195" s="89"/>
      <c r="BD195" s="89"/>
      <c r="BE195" s="89"/>
      <c r="BF195" s="89"/>
      <c r="BG195" s="89"/>
      <c r="BH195" s="89"/>
      <c r="BI195" s="89"/>
      <c r="BJ195" s="89"/>
      <c r="BK195" s="89"/>
      <c r="BL195" s="89"/>
      <c r="BM195" s="89"/>
      <c r="BN195" s="89"/>
      <c r="BO195" s="89"/>
      <c r="BP195" s="89"/>
      <c r="BQ195" s="89"/>
      <c r="BR195" s="89"/>
      <c r="BS195" s="89"/>
      <c r="BT195" s="89"/>
      <c r="BU195" s="89"/>
      <c r="BV195" s="89"/>
      <c r="BW195" s="89"/>
      <c r="BX195" s="89"/>
      <c r="BY195" s="89"/>
      <c r="BZ195" s="89"/>
      <c r="CA195" s="89"/>
      <c r="CB195" s="89"/>
      <c r="CC195" s="89"/>
      <c r="CD195" s="89"/>
      <c r="CE195" s="89"/>
      <c r="CF195" s="89"/>
      <c r="CG195" s="89"/>
      <c r="CH195" s="89"/>
      <c r="CI195" s="89"/>
      <c r="CJ195" s="89"/>
      <c r="CK195" s="89"/>
      <c r="CL195" s="89"/>
      <c r="CM195" s="89"/>
      <c r="CN195" s="89"/>
      <c r="CO195" s="89"/>
      <c r="CP195" s="89"/>
      <c r="CQ195" s="89"/>
      <c r="CR195" s="89"/>
      <c r="CS195" s="89"/>
      <c r="CT195" s="89"/>
      <c r="CU195" s="89"/>
    </row>
  </sheetData>
  <autoFilter ref="A7:CU65" xr:uid="{CEC20BA0-FC3C-4579-BB13-37D9C715541E}">
    <filterColumn colId="3" showButton="0"/>
  </autoFilter>
  <mergeCells count="198">
    <mergeCell ref="A3:A4"/>
    <mergeCell ref="B3:B4"/>
    <mergeCell ref="C3:C4"/>
    <mergeCell ref="D3:E3"/>
    <mergeCell ref="D4:E4"/>
    <mergeCell ref="I3:I4"/>
    <mergeCell ref="J3:J4"/>
    <mergeCell ref="K3:K4"/>
    <mergeCell ref="L3:L4"/>
    <mergeCell ref="M3:M4"/>
    <mergeCell ref="N3:N4"/>
    <mergeCell ref="F3:F4"/>
    <mergeCell ref="G3:G4"/>
    <mergeCell ref="H3:H4"/>
    <mergeCell ref="U3:U4"/>
    <mergeCell ref="V3:V4"/>
    <mergeCell ref="W3:W4"/>
    <mergeCell ref="X3:X4"/>
    <mergeCell ref="Y3:Y4"/>
    <mergeCell ref="Z3:Z4"/>
    <mergeCell ref="O3:O4"/>
    <mergeCell ref="P3:P4"/>
    <mergeCell ref="Q3:Q4"/>
    <mergeCell ref="R3:R4"/>
    <mergeCell ref="S3:S4"/>
    <mergeCell ref="T3:T4"/>
    <mergeCell ref="AG3:AG4"/>
    <mergeCell ref="AH3:AH4"/>
    <mergeCell ref="AI3:AI4"/>
    <mergeCell ref="AJ3:AJ4"/>
    <mergeCell ref="AK3:AK4"/>
    <mergeCell ref="AL3:AL4"/>
    <mergeCell ref="AA3:AA4"/>
    <mergeCell ref="AB3:AB4"/>
    <mergeCell ref="AC3:AC4"/>
    <mergeCell ref="AD3:AD4"/>
    <mergeCell ref="AE3:AE4"/>
    <mergeCell ref="AF3:AF4"/>
    <mergeCell ref="AS3:AS4"/>
    <mergeCell ref="AT3:AT4"/>
    <mergeCell ref="AU3:AU4"/>
    <mergeCell ref="AV3:AV4"/>
    <mergeCell ref="AW3:AW4"/>
    <mergeCell ref="AX3:AX4"/>
    <mergeCell ref="AM3:AM4"/>
    <mergeCell ref="AN3:AN4"/>
    <mergeCell ref="AO3:AO4"/>
    <mergeCell ref="AP3:AP4"/>
    <mergeCell ref="AQ3:AQ4"/>
    <mergeCell ref="AR3:AR4"/>
    <mergeCell ref="BE3:BE4"/>
    <mergeCell ref="BF3:BF4"/>
    <mergeCell ref="BG3:BG4"/>
    <mergeCell ref="BH3:BH4"/>
    <mergeCell ref="BI3:BI4"/>
    <mergeCell ref="BJ3:BJ4"/>
    <mergeCell ref="AY3:AY4"/>
    <mergeCell ref="AZ3:AZ4"/>
    <mergeCell ref="BA3:BA4"/>
    <mergeCell ref="BB3:BB4"/>
    <mergeCell ref="BC3:BC4"/>
    <mergeCell ref="BD3:BD4"/>
    <mergeCell ref="BQ3:BQ4"/>
    <mergeCell ref="BR3:BR4"/>
    <mergeCell ref="BS3:BS4"/>
    <mergeCell ref="BT3:BT4"/>
    <mergeCell ref="BU3:BU4"/>
    <mergeCell ref="BV3:BV4"/>
    <mergeCell ref="BK3:BK4"/>
    <mergeCell ref="BL3:BL4"/>
    <mergeCell ref="BM3:BM4"/>
    <mergeCell ref="BN3:BN4"/>
    <mergeCell ref="BO3:BO4"/>
    <mergeCell ref="BP3:BP4"/>
    <mergeCell ref="CE3:CE4"/>
    <mergeCell ref="CF3:CF4"/>
    <mergeCell ref="CG3:CG4"/>
    <mergeCell ref="CH3:CH4"/>
    <mergeCell ref="BW3:BW4"/>
    <mergeCell ref="BX3:BX4"/>
    <mergeCell ref="BY3:BY4"/>
    <mergeCell ref="BZ3:BZ4"/>
    <mergeCell ref="CA3:CA4"/>
    <mergeCell ref="CB3:CB4"/>
    <mergeCell ref="CU3:CU4"/>
    <mergeCell ref="A6:A7"/>
    <mergeCell ref="B6:B7"/>
    <mergeCell ref="C6:C7"/>
    <mergeCell ref="D6:E6"/>
    <mergeCell ref="D7:E7"/>
    <mergeCell ref="CO3:CO4"/>
    <mergeCell ref="CP3:CP4"/>
    <mergeCell ref="CQ3:CQ4"/>
    <mergeCell ref="CR3:CR4"/>
    <mergeCell ref="CS3:CS4"/>
    <mergeCell ref="CT3:CT4"/>
    <mergeCell ref="CI3:CI4"/>
    <mergeCell ref="CJ3:CJ4"/>
    <mergeCell ref="CK3:CK4"/>
    <mergeCell ref="CL3:CL4"/>
    <mergeCell ref="CM3:CM4"/>
    <mergeCell ref="CN3:CN4"/>
    <mergeCell ref="CC3:CC4"/>
    <mergeCell ref="CD3:CD4"/>
    <mergeCell ref="L6:L7"/>
    <mergeCell ref="M6:M7"/>
    <mergeCell ref="N6:N7"/>
    <mergeCell ref="O6:O7"/>
    <mergeCell ref="P6:P7"/>
    <mergeCell ref="Q6:Q7"/>
    <mergeCell ref="F6:F7"/>
    <mergeCell ref="G6:G7"/>
    <mergeCell ref="H6:H7"/>
    <mergeCell ref="I6:I7"/>
    <mergeCell ref="J6:J7"/>
    <mergeCell ref="K6:K7"/>
    <mergeCell ref="X6:X7"/>
    <mergeCell ref="Y6:Y7"/>
    <mergeCell ref="Z6:Z7"/>
    <mergeCell ref="AA6:AA7"/>
    <mergeCell ref="AB6:AB7"/>
    <mergeCell ref="AC6:AC7"/>
    <mergeCell ref="R6:R7"/>
    <mergeCell ref="S6:S7"/>
    <mergeCell ref="T6:T7"/>
    <mergeCell ref="U6:U7"/>
    <mergeCell ref="V6:V7"/>
    <mergeCell ref="W6:W7"/>
    <mergeCell ref="AJ6:AJ7"/>
    <mergeCell ref="AK6:AK7"/>
    <mergeCell ref="AL6:AL7"/>
    <mergeCell ref="AM6:AM7"/>
    <mergeCell ref="AN6:AN7"/>
    <mergeCell ref="AO6:AO7"/>
    <mergeCell ref="AD6:AD7"/>
    <mergeCell ref="AE6:AE7"/>
    <mergeCell ref="AF6:AF7"/>
    <mergeCell ref="AG6:AG7"/>
    <mergeCell ref="AH6:AH7"/>
    <mergeCell ref="AI6:AI7"/>
    <mergeCell ref="AV6:AV7"/>
    <mergeCell ref="AW6:AW7"/>
    <mergeCell ref="AX6:AX7"/>
    <mergeCell ref="AY6:AY7"/>
    <mergeCell ref="AZ6:AZ7"/>
    <mergeCell ref="BA6:BA7"/>
    <mergeCell ref="AP6:AP7"/>
    <mergeCell ref="AQ6:AQ7"/>
    <mergeCell ref="AR6:AR7"/>
    <mergeCell ref="AS6:AS7"/>
    <mergeCell ref="AT6:AT7"/>
    <mergeCell ref="AU6:AU7"/>
    <mergeCell ref="BH6:BH7"/>
    <mergeCell ref="BI6:BI7"/>
    <mergeCell ref="BJ6:BJ7"/>
    <mergeCell ref="BK6:BK7"/>
    <mergeCell ref="BL6:BL7"/>
    <mergeCell ref="BM6:BM7"/>
    <mergeCell ref="BB6:BB7"/>
    <mergeCell ref="BC6:BC7"/>
    <mergeCell ref="BD6:BD7"/>
    <mergeCell ref="BE6:BE7"/>
    <mergeCell ref="BF6:BF7"/>
    <mergeCell ref="BG6:BG7"/>
    <mergeCell ref="BT6:BT7"/>
    <mergeCell ref="BU6:BU7"/>
    <mergeCell ref="BV6:BV7"/>
    <mergeCell ref="BW6:BW7"/>
    <mergeCell ref="BX6:BX7"/>
    <mergeCell ref="BY6:BY7"/>
    <mergeCell ref="BN6:BN7"/>
    <mergeCell ref="BO6:BO7"/>
    <mergeCell ref="BP6:BP7"/>
    <mergeCell ref="BQ6:BQ7"/>
    <mergeCell ref="BR6:BR7"/>
    <mergeCell ref="BS6:BS7"/>
    <mergeCell ref="CF6:CF7"/>
    <mergeCell ref="CG6:CG7"/>
    <mergeCell ref="CH6:CH7"/>
    <mergeCell ref="CI6:CI7"/>
    <mergeCell ref="CJ6:CJ7"/>
    <mergeCell ref="CK6:CK7"/>
    <mergeCell ref="BZ6:BZ7"/>
    <mergeCell ref="CA6:CA7"/>
    <mergeCell ref="CB6:CB7"/>
    <mergeCell ref="CC6:CC7"/>
    <mergeCell ref="CD6:CD7"/>
    <mergeCell ref="CE6:CE7"/>
    <mergeCell ref="CR6:CR7"/>
    <mergeCell ref="CS6:CS7"/>
    <mergeCell ref="CT6:CT7"/>
    <mergeCell ref="CU6:CU7"/>
    <mergeCell ref="CL6:CL7"/>
    <mergeCell ref="CM6:CM7"/>
    <mergeCell ref="CN6:CN7"/>
    <mergeCell ref="CO6:CO7"/>
    <mergeCell ref="CP6:CP7"/>
    <mergeCell ref="CQ6:CQ7"/>
  </mergeCells>
  <conditionalFormatting sqref="B1:B1048576">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19C78-2A75-4234-B128-5AEDC13F3963}">
  <sheetPr>
    <tabColor rgb="FF92D050"/>
  </sheetPr>
  <dimension ref="A1:CJ139"/>
  <sheetViews>
    <sheetView zoomScale="85" zoomScaleNormal="85" workbookViewId="0">
      <selection activeCell="F6" sqref="F6"/>
    </sheetView>
  </sheetViews>
  <sheetFormatPr defaultRowHeight="15" x14ac:dyDescent="0.25"/>
  <cols>
    <col min="1" max="1" width="8.7109375" style="2"/>
    <col min="2" max="2" width="17.28515625" style="2" customWidth="1"/>
    <col min="3" max="3" width="11.42578125" customWidth="1"/>
    <col min="4" max="4" width="77.42578125" style="1" customWidth="1"/>
    <col min="5" max="5" width="49.42578125" style="1" customWidth="1"/>
    <col min="11" max="11" width="24.5703125" customWidth="1"/>
    <col min="12" max="12" width="17.7109375" customWidth="1"/>
  </cols>
  <sheetData>
    <row r="1" spans="1:88" ht="15.75" thickBot="1" x14ac:dyDescent="0.3">
      <c r="A1" s="2" t="s">
        <v>258</v>
      </c>
      <c r="C1" s="2"/>
      <c r="D1" s="5"/>
      <c r="E1" s="5"/>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row>
    <row r="2" spans="1:88" ht="22.15" customHeight="1" x14ac:dyDescent="0.25">
      <c r="C2" s="2"/>
      <c r="D2" s="138" t="s">
        <v>23</v>
      </c>
      <c r="E2" s="49" t="s">
        <v>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row>
    <row r="3" spans="1:88" ht="31.9" customHeight="1" thickBot="1" x14ac:dyDescent="0.3">
      <c r="C3" s="2"/>
      <c r="D3" s="139"/>
      <c r="E3" s="50" t="s">
        <v>25</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row>
    <row r="4" spans="1:88" ht="15.75" thickBot="1" x14ac:dyDescent="0.3">
      <c r="C4" s="2"/>
      <c r="D4" s="10"/>
      <c r="E4" s="10"/>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row>
    <row r="5" spans="1:88" ht="46.9" customHeight="1" thickBot="1" x14ac:dyDescent="0.3">
      <c r="C5" s="2"/>
      <c r="D5" s="146" t="s">
        <v>26</v>
      </c>
      <c r="E5" s="147"/>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row>
    <row r="6" spans="1:88" ht="27" customHeight="1" thickBot="1" x14ac:dyDescent="0.3">
      <c r="C6" s="2"/>
      <c r="D6" s="5"/>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row>
    <row r="7" spans="1:88" ht="32.65" customHeight="1" thickBot="1" x14ac:dyDescent="0.3">
      <c r="C7" s="2"/>
      <c r="D7" s="6" t="s">
        <v>27</v>
      </c>
      <c r="E7" s="42" t="s">
        <v>100</v>
      </c>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row>
    <row r="8" spans="1:88" ht="30" customHeight="1" thickBot="1" x14ac:dyDescent="0.3">
      <c r="C8" s="2"/>
      <c r="D8" s="6" t="s">
        <v>29</v>
      </c>
      <c r="E8" s="81">
        <v>2023</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row>
    <row r="9" spans="1:88" ht="30" customHeight="1" x14ac:dyDescent="0.25">
      <c r="C9" s="2"/>
      <c r="D9" s="5"/>
      <c r="E9" s="5"/>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row>
    <row r="10" spans="1:88" ht="41.25" customHeight="1" x14ac:dyDescent="0.25">
      <c r="C10" s="4"/>
      <c r="D10" s="150" t="s">
        <v>30</v>
      </c>
      <c r="E10" s="150"/>
      <c r="F10" s="7"/>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row>
    <row r="11" spans="1:88" ht="37.15" customHeight="1" thickBot="1" x14ac:dyDescent="0.3">
      <c r="C11" s="4"/>
      <c r="D11" s="44" t="s">
        <v>31</v>
      </c>
      <c r="E11" s="45" t="s">
        <v>100</v>
      </c>
      <c r="F11" s="7"/>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row>
    <row r="12" spans="1:88" ht="30" customHeight="1" x14ac:dyDescent="0.25">
      <c r="C12" s="2"/>
      <c r="D12" s="10"/>
      <c r="E12" s="10"/>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row>
    <row r="13" spans="1:88" ht="53.65" customHeight="1" thickBot="1" x14ac:dyDescent="0.3">
      <c r="B13" s="54"/>
      <c r="C13" s="55"/>
      <c r="D13" s="148" t="s">
        <v>33</v>
      </c>
      <c r="E13" s="149"/>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row>
    <row r="14" spans="1:88" ht="51.4" customHeight="1" thickBot="1" x14ac:dyDescent="0.3">
      <c r="B14" s="52" t="s">
        <v>34</v>
      </c>
      <c r="C14" s="52" t="s">
        <v>35</v>
      </c>
      <c r="D14" s="140" t="s">
        <v>36</v>
      </c>
      <c r="E14" s="141"/>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row>
    <row r="15" spans="1:88" ht="15.75" thickBot="1" x14ac:dyDescent="0.3">
      <c r="B15" s="79" t="str">
        <f>IF('SUP bottles-PoM'!$E$7="&lt; Please select &gt;","&lt; Not selected &gt;",'SUP bottles-PoM'!$E$7)</f>
        <v>&lt; Not selected &gt;</v>
      </c>
      <c r="C15" s="82">
        <f>$E$8</f>
        <v>2023</v>
      </c>
      <c r="D15" s="8" t="s">
        <v>37</v>
      </c>
      <c r="E15" s="57"/>
      <c r="F15" s="7"/>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row>
    <row r="16" spans="1:88" ht="24.6" customHeight="1" thickBot="1" x14ac:dyDescent="0.3">
      <c r="B16" s="79"/>
      <c r="C16" s="82"/>
      <c r="D16" s="142" t="s">
        <v>38</v>
      </c>
      <c r="E16" s="143"/>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row>
    <row r="17" spans="2:88" ht="38.65" customHeight="1" thickBot="1" x14ac:dyDescent="0.3">
      <c r="B17" s="79" t="str">
        <f>IF('SUP bottles-PoM'!$E$7="&lt; Please select &gt;","&lt; Not selected &gt;",'SUP bottles-PoM'!$E$7)</f>
        <v>&lt; Not selected &gt;</v>
      </c>
      <c r="C17" s="82">
        <f t="shared" ref="C17:C25" si="0">$E$8</f>
        <v>2023</v>
      </c>
      <c r="D17" s="8" t="s">
        <v>39</v>
      </c>
      <c r="E17" s="53"/>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row>
    <row r="18" spans="2:88" ht="36" customHeight="1" thickBot="1" x14ac:dyDescent="0.3">
      <c r="B18" s="79" t="str">
        <f>IF('SUP bottles-PoM'!$E$7="&lt; Please select &gt;","&lt; Not selected &gt;",'SUP bottles-PoM'!$E$7)</f>
        <v>&lt; Not selected &gt;</v>
      </c>
      <c r="C18" s="82">
        <f t="shared" si="0"/>
        <v>2023</v>
      </c>
      <c r="D18" s="8" t="s">
        <v>40</v>
      </c>
      <c r="E18" s="53"/>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row>
    <row r="19" spans="2:88" ht="32.65" customHeight="1" thickBot="1" x14ac:dyDescent="0.3">
      <c r="B19" s="79" t="str">
        <f>IF('SUP bottles-PoM'!$E$7="&lt; Please select &gt;","&lt; Not selected &gt;",'SUP bottles-PoM'!$E$7)</f>
        <v>&lt; Not selected &gt;</v>
      </c>
      <c r="C19" s="82">
        <f t="shared" si="0"/>
        <v>2023</v>
      </c>
      <c r="D19" s="8" t="s">
        <v>41</v>
      </c>
      <c r="E19" s="53"/>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row>
    <row r="20" spans="2:88" ht="30.75" thickBot="1" x14ac:dyDescent="0.3">
      <c r="B20" s="79" t="str">
        <f>IF('SUP bottles-PoM'!$E$7="&lt; Please select &gt;","&lt; Not selected &gt;",'SUP bottles-PoM'!$E$7)</f>
        <v>&lt; Not selected &gt;</v>
      </c>
      <c r="C20" s="82">
        <f t="shared" si="0"/>
        <v>2023</v>
      </c>
      <c r="D20" s="8" t="s">
        <v>42</v>
      </c>
      <c r="E20" s="53"/>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row>
    <row r="21" spans="2:88" ht="48.75" customHeight="1" thickBot="1" x14ac:dyDescent="0.3">
      <c r="B21" s="79" t="str">
        <f>IF('SUP bottles-PoM'!$E$7="&lt; Please select &gt;","&lt; Not selected &gt;",'SUP bottles-PoM'!$E$7)</f>
        <v>&lt; Not selected &gt;</v>
      </c>
      <c r="C21" s="82">
        <f t="shared" si="0"/>
        <v>2023</v>
      </c>
      <c r="D21" s="8" t="s">
        <v>43</v>
      </c>
      <c r="E21" s="53"/>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row>
    <row r="22" spans="2:88" ht="54" customHeight="1" thickBot="1" x14ac:dyDescent="0.3">
      <c r="B22" s="79" t="str">
        <f>IF('SUP bottles-PoM'!$E$7="&lt; Please select &gt;","&lt; Not selected &gt;",'SUP bottles-PoM'!$E$7)</f>
        <v>&lt; Not selected &gt;</v>
      </c>
      <c r="C22" s="82">
        <f t="shared" si="0"/>
        <v>2023</v>
      </c>
      <c r="D22" s="8" t="s">
        <v>44</v>
      </c>
      <c r="E22" s="53"/>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row>
    <row r="23" spans="2:88" ht="48.6" customHeight="1" thickBot="1" x14ac:dyDescent="0.3">
      <c r="B23" s="79" t="str">
        <f>IF('SUP bottles-PoM'!$E$7="&lt; Please select &gt;","&lt; Not selected &gt;",'SUP bottles-PoM'!$E$7)</f>
        <v>&lt; Not selected &gt;</v>
      </c>
      <c r="C23" s="82">
        <f t="shared" si="0"/>
        <v>2023</v>
      </c>
      <c r="D23" s="8" t="s">
        <v>45</v>
      </c>
      <c r="E23" s="53"/>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row>
    <row r="24" spans="2:88" ht="52.9" customHeight="1" thickBot="1" x14ac:dyDescent="0.3">
      <c r="B24" s="79" t="str">
        <f>IF('SUP bottles-PoM'!$E$7="&lt; Please select &gt;","&lt; Not selected &gt;",'SUP bottles-PoM'!$E$7)</f>
        <v>&lt; Not selected &gt;</v>
      </c>
      <c r="C24" s="82">
        <f t="shared" si="0"/>
        <v>2023</v>
      </c>
      <c r="D24" s="8" t="s">
        <v>46</v>
      </c>
      <c r="E24" s="53"/>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row>
    <row r="25" spans="2:88" ht="21.6" customHeight="1" thickBot="1" x14ac:dyDescent="0.3">
      <c r="B25" s="79" t="str">
        <f>IF('SUP bottles-PoM'!$E$7="&lt; Please select &gt;","&lt; Not selected &gt;",'SUP bottles-PoM'!$E$7)</f>
        <v>&lt; Not selected &gt;</v>
      </c>
      <c r="C25" s="82">
        <f t="shared" si="0"/>
        <v>2023</v>
      </c>
      <c r="D25" s="8" t="s">
        <v>47</v>
      </c>
      <c r="E25" s="58" t="str">
        <f>IF(SUM(E17:E24)=0,"Not adjusted",E15-(SUM(E19:E21,E23))+SUM(E17,E18,E22,E24))</f>
        <v>Not adjusted</v>
      </c>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row>
    <row r="26" spans="2:88" x14ac:dyDescent="0.25">
      <c r="B26" s="54"/>
      <c r="C26" s="54"/>
      <c r="D26" s="54"/>
      <c r="E26" s="54"/>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row>
    <row r="27" spans="2:88" ht="39.6" customHeight="1" thickBot="1" x14ac:dyDescent="0.3">
      <c r="B27" s="54"/>
      <c r="C27" s="55"/>
      <c r="D27" s="148" t="s">
        <v>48</v>
      </c>
      <c r="E27" s="149"/>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row>
    <row r="28" spans="2:88" ht="39.6" customHeight="1" thickBot="1" x14ac:dyDescent="0.3">
      <c r="B28" s="52" t="s">
        <v>34</v>
      </c>
      <c r="C28" s="52" t="s">
        <v>35</v>
      </c>
      <c r="D28" s="144" t="s">
        <v>49</v>
      </c>
      <c r="E28" s="145"/>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row>
    <row r="29" spans="2:88" ht="39" customHeight="1" thickBot="1" x14ac:dyDescent="0.3">
      <c r="B29" s="79" t="str">
        <f>IF('SUP bottles-PoM'!$E$7="&lt; Please select &gt;","&lt; Not selected &gt;",'SUP bottles-PoM'!$E$7)</f>
        <v>&lt; Not selected &gt;</v>
      </c>
      <c r="C29" s="82">
        <f>$E$8</f>
        <v>2023</v>
      </c>
      <c r="D29" s="8" t="s">
        <v>50</v>
      </c>
      <c r="E29" s="57"/>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row>
    <row r="30" spans="2:88" ht="36" customHeight="1" thickBot="1" x14ac:dyDescent="0.3">
      <c r="B30" s="79" t="str">
        <f>IF('SUP bottles-PoM'!$E$7="&lt; Please select &gt;","&lt; Not selected &gt;",'SUP bottles-PoM'!$E$7)</f>
        <v>&lt; Not selected &gt;</v>
      </c>
      <c r="C30" s="82">
        <f t="shared" ref="C30:C32" si="1">$E$8</f>
        <v>2023</v>
      </c>
      <c r="D30" s="8" t="s">
        <v>51</v>
      </c>
      <c r="E30" s="5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row>
    <row r="31" spans="2:88" ht="21.6" customHeight="1" thickBot="1" x14ac:dyDescent="0.3">
      <c r="B31" s="79" t="str">
        <f>IF('SUP bottles-PoM'!$E$7="&lt; Please select &gt;","&lt; Not selected &gt;",'SUP bottles-PoM'!$E$7)</f>
        <v>&lt; Not selected &gt;</v>
      </c>
      <c r="C31" s="82">
        <f t="shared" si="1"/>
        <v>2023</v>
      </c>
      <c r="D31" s="8" t="s">
        <v>52</v>
      </c>
      <c r="E31" s="57"/>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row>
    <row r="32" spans="2:88" ht="19.899999999999999" customHeight="1" thickBot="1" x14ac:dyDescent="0.3">
      <c r="B32" s="79" t="str">
        <f>IF('SUP bottles-PoM'!$E$7="&lt; Please select &gt;","&lt; Not selected &gt;",'SUP bottles-PoM'!$E$7)</f>
        <v>&lt; Not selected &gt;</v>
      </c>
      <c r="C32" s="82">
        <f t="shared" si="1"/>
        <v>2023</v>
      </c>
      <c r="D32" s="8" t="s">
        <v>53</v>
      </c>
      <c r="E32" s="57"/>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row>
    <row r="33" spans="3:68" x14ac:dyDescent="0.2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row>
    <row r="34" spans="3:68" x14ac:dyDescent="0.2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row>
    <row r="35" spans="3:68" x14ac:dyDescent="0.2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row>
    <row r="36" spans="3:68" x14ac:dyDescent="0.2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row>
    <row r="37" spans="3:68" x14ac:dyDescent="0.2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row>
    <row r="38" spans="3:68" x14ac:dyDescent="0.2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row>
    <row r="39" spans="3:68" x14ac:dyDescent="0.2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row>
    <row r="40" spans="3:68" x14ac:dyDescent="0.2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row>
    <row r="41" spans="3:68" x14ac:dyDescent="0.2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row>
    <row r="42" spans="3:68" x14ac:dyDescent="0.2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row>
    <row r="43" spans="3:68" x14ac:dyDescent="0.2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row>
    <row r="44" spans="3:68" x14ac:dyDescent="0.2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row>
    <row r="45" spans="3:68" x14ac:dyDescent="0.2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row>
    <row r="46" spans="3:68" x14ac:dyDescent="0.2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row>
    <row r="47" spans="3:68" x14ac:dyDescent="0.2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row>
    <row r="48" spans="3:68" x14ac:dyDescent="0.2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row>
    <row r="49" spans="3:68" x14ac:dyDescent="0.2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row>
    <row r="50" spans="3:68" x14ac:dyDescent="0.2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row>
    <row r="51" spans="3:68" x14ac:dyDescent="0.2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row>
    <row r="52" spans="3:68" x14ac:dyDescent="0.2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row>
    <row r="53" spans="3:68" x14ac:dyDescent="0.2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row>
    <row r="54" spans="3:68" x14ac:dyDescent="0.2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row>
    <row r="55" spans="3:68" x14ac:dyDescent="0.2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row>
    <row r="56" spans="3:68" x14ac:dyDescent="0.2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row>
    <row r="57" spans="3:68" x14ac:dyDescent="0.2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row>
    <row r="58" spans="3:68" x14ac:dyDescent="0.2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row>
    <row r="59" spans="3:68" x14ac:dyDescent="0.2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row>
    <row r="60" spans="3:68" x14ac:dyDescent="0.2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row>
    <row r="61" spans="3:68" x14ac:dyDescent="0.2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row>
    <row r="62" spans="3:68" x14ac:dyDescent="0.2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row>
    <row r="63" spans="3:68" x14ac:dyDescent="0.2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row>
    <row r="64" spans="3:68" x14ac:dyDescent="0.2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row>
    <row r="65" spans="3:68" x14ac:dyDescent="0.2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row>
    <row r="66" spans="3:68" x14ac:dyDescent="0.2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row>
    <row r="67" spans="3:68" x14ac:dyDescent="0.2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row>
    <row r="68" spans="3:68" x14ac:dyDescent="0.2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row>
    <row r="69" spans="3:68" x14ac:dyDescent="0.2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row>
    <row r="70" spans="3:68" x14ac:dyDescent="0.2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row>
    <row r="71" spans="3:68" x14ac:dyDescent="0.2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row>
    <row r="72" spans="3:68" x14ac:dyDescent="0.2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row>
    <row r="73" spans="3:68" x14ac:dyDescent="0.2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row>
    <row r="74" spans="3:68" x14ac:dyDescent="0.2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row>
    <row r="75" spans="3:68" x14ac:dyDescent="0.2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row>
    <row r="76" spans="3:68" x14ac:dyDescent="0.2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row>
    <row r="77" spans="3:68" x14ac:dyDescent="0.2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row>
    <row r="78" spans="3:68" x14ac:dyDescent="0.2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row>
    <row r="79" spans="3:68" x14ac:dyDescent="0.2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row>
    <row r="80" spans="3:68" x14ac:dyDescent="0.2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row>
    <row r="81" spans="3:68" x14ac:dyDescent="0.2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row>
    <row r="82" spans="3:68" x14ac:dyDescent="0.2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row>
    <row r="83" spans="3:68" x14ac:dyDescent="0.2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row>
    <row r="84" spans="3:68" x14ac:dyDescent="0.2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row>
    <row r="85" spans="3:68" x14ac:dyDescent="0.2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row>
    <row r="86" spans="3:68" x14ac:dyDescent="0.2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row>
    <row r="87" spans="3:68" x14ac:dyDescent="0.2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row>
    <row r="88" spans="3:68" x14ac:dyDescent="0.2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row>
    <row r="89" spans="3:68" x14ac:dyDescent="0.2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row>
    <row r="90" spans="3:68" x14ac:dyDescent="0.2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row>
    <row r="91" spans="3:68" x14ac:dyDescent="0.2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row>
    <row r="92" spans="3:68" x14ac:dyDescent="0.2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row>
    <row r="93" spans="3:68" x14ac:dyDescent="0.2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row>
    <row r="94" spans="3:68" x14ac:dyDescent="0.2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row>
    <row r="95" spans="3:68" x14ac:dyDescent="0.25">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row>
    <row r="96" spans="3:68" x14ac:dyDescent="0.25">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row>
    <row r="97" spans="4:68" x14ac:dyDescent="0.25">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row>
    <row r="98" spans="4:68" x14ac:dyDescent="0.25">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row>
    <row r="99" spans="4:68" x14ac:dyDescent="0.25">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row>
    <row r="100" spans="4:68" x14ac:dyDescent="0.25">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row>
    <row r="101" spans="4:68" x14ac:dyDescent="0.25">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row>
    <row r="102" spans="4:68" x14ac:dyDescent="0.25">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row>
    <row r="103" spans="4:68" x14ac:dyDescent="0.25">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row>
    <row r="104" spans="4:68" x14ac:dyDescent="0.25">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row>
    <row r="105" spans="4:68" x14ac:dyDescent="0.25">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row>
    <row r="106" spans="4:68" x14ac:dyDescent="0.25">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row>
    <row r="107" spans="4:68" x14ac:dyDescent="0.25">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row>
    <row r="108" spans="4:68" x14ac:dyDescent="0.25">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row>
    <row r="109" spans="4:68" x14ac:dyDescent="0.25">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row>
    <row r="110" spans="4:68" x14ac:dyDescent="0.25">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row>
    <row r="111" spans="4:68" x14ac:dyDescent="0.25">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row>
    <row r="112" spans="4:68" x14ac:dyDescent="0.25">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row>
    <row r="113" spans="4:68" x14ac:dyDescent="0.25">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row>
    <row r="114" spans="4:68" x14ac:dyDescent="0.25">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row>
    <row r="115" spans="4:68" x14ac:dyDescent="0.25">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row>
    <row r="116" spans="4:68" x14ac:dyDescent="0.25">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row>
    <row r="117" spans="4:68" x14ac:dyDescent="0.25">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row>
    <row r="118" spans="4:68" x14ac:dyDescent="0.25">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row>
    <row r="119" spans="4:68" x14ac:dyDescent="0.25">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row>
    <row r="120" spans="4:68" x14ac:dyDescent="0.25">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row>
    <row r="121" spans="4:68" x14ac:dyDescent="0.25">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row>
    <row r="122" spans="4:68" x14ac:dyDescent="0.25">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row>
    <row r="123" spans="4:68" x14ac:dyDescent="0.25">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row>
    <row r="124" spans="4:68" x14ac:dyDescent="0.25">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row>
    <row r="125" spans="4:68" x14ac:dyDescent="0.25">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row>
    <row r="126" spans="4:68" x14ac:dyDescent="0.25">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row>
    <row r="127" spans="4:68" x14ac:dyDescent="0.25">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row>
    <row r="128" spans="4:68" x14ac:dyDescent="0.25">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row>
    <row r="129" spans="4:68" x14ac:dyDescent="0.25">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row>
    <row r="130" spans="4:68" x14ac:dyDescent="0.25">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row>
    <row r="131" spans="4:68" x14ac:dyDescent="0.25">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row>
    <row r="132" spans="4:68" x14ac:dyDescent="0.25">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row>
    <row r="133" spans="4:68" x14ac:dyDescent="0.25">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row>
    <row r="134" spans="4:68" x14ac:dyDescent="0.25">
      <c r="D134" s="2"/>
      <c r="E134" s="2"/>
      <c r="F134" s="2"/>
    </row>
    <row r="135" spans="4:68" x14ac:dyDescent="0.25">
      <c r="D135" s="2"/>
      <c r="E135" s="2"/>
      <c r="F135" s="2"/>
    </row>
    <row r="136" spans="4:68" x14ac:dyDescent="0.25">
      <c r="D136" s="2"/>
      <c r="E136" s="2"/>
      <c r="F136" s="2"/>
    </row>
    <row r="137" spans="4:68" x14ac:dyDescent="0.25">
      <c r="D137" s="2"/>
      <c r="E137" s="2"/>
      <c r="F137" s="2"/>
    </row>
    <row r="138" spans="4:68" x14ac:dyDescent="0.25">
      <c r="D138" s="2"/>
      <c r="E138" s="2"/>
      <c r="F138" s="2"/>
    </row>
    <row r="139" spans="4:68" x14ac:dyDescent="0.25">
      <c r="D139" s="2"/>
      <c r="E139" s="2"/>
      <c r="F139" s="2"/>
    </row>
  </sheetData>
  <sheetProtection algorithmName="SHA-512" hashValue="gZA46I29dyTgFE6cZ/GO/yJ6f6vTNjWI46EO1jeOlg51FHecVXFN1+41raDJJRaq7I5GYX3+3nNanK1u8GC3zg==" saltValue="e3tOkrLJ752oZPgN5rL18g==" spinCount="100000" sheet="1" insertHyperlinks="0"/>
  <mergeCells count="8">
    <mergeCell ref="D2:D3"/>
    <mergeCell ref="D14:E14"/>
    <mergeCell ref="D16:E16"/>
    <mergeCell ref="D28:E28"/>
    <mergeCell ref="D5:E5"/>
    <mergeCell ref="D13:E13"/>
    <mergeCell ref="D27:E27"/>
    <mergeCell ref="D10:E10"/>
  </mergeCells>
  <phoneticPr fontId="5" type="noConversion"/>
  <conditionalFormatting sqref="E15">
    <cfRule type="expression" dxfId="28" priority="4">
      <formula>($E$11="Weight of single-use bottles placed on the market")</formula>
    </cfRule>
  </conditionalFormatting>
  <conditionalFormatting sqref="E29:E32">
    <cfRule type="expression" dxfId="27" priority="2">
      <formula>($E$11="Weight of waste generated")</formula>
    </cfRule>
  </conditionalFormatting>
  <dataValidations count="4">
    <dataValidation type="decimal" errorStyle="warning" operator="greaterThanOrEqual" allowBlank="1" showInputMessage="1" showErrorMessage="1" error="Please indicate a value. For decimals, please use a dot instead of a comma." prompt="Please indicate first in the section above in orange color whether you are reporting based on weight or on the weight of waste generated. _x000a__x000a_This value is mandatory when reporting based on weight of bottles placed on the market." sqref="E15" xr:uid="{FDB92CDE-5E55-44DB-8B29-4E246643FD7F}">
      <formula1>0</formula1>
    </dataValidation>
    <dataValidation errorStyle="warning" operator="greaterThanOrEqual" allowBlank="1" showInputMessage="1" showErrorMessage="1" prompt="Equation in the cell: _x000a_WBPM=WBPM gross-(WBout moved to other MS+WBout exp+WBout moved to other MS by natural persons+WBout by natural persons)+(WBin from other MS+WBin imported+WBin moved from other MS by natural persons+WBin by natural persons)" sqref="E25" xr:uid="{DC8ACE24-938D-47A9-BF53-A9F3482477D9}"/>
    <dataValidation type="decimal" errorStyle="warning" operator="greaterThanOrEqual" allowBlank="1" showInputMessage="1" showErrorMessage="1" error="Please indicate a value. For decimals, please use a dot instead of a comma." sqref="E17:E24" xr:uid="{7079281D-5F3D-4D1D-AB18-E35AEC7AB8E3}">
      <formula1>0</formula1>
    </dataValidation>
    <dataValidation type="decimal" errorStyle="warning" operator="greaterThanOrEqual" allowBlank="1" showInputMessage="1" showErrorMessage="1" error="Please indicate a value. For decimals, please use a dot instead of a comma." prompt="This value is mandatory when reporting based on weight of the waste generated" sqref="E31 E32 E30" xr:uid="{B2A965CF-695C-498F-87D7-C7626DB951C5}">
      <formula1>0</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6B052B1C-E400-4AFE-8F13-B3F156B699C5}">
          <x14:formula1>
            <xm:f>Lists!$A$2:$A$32</xm:f>
          </x14:formula1>
          <xm:sqref>E7</xm:sqref>
        </x14:dataValidation>
        <x14:dataValidation type="list" allowBlank="1" showInputMessage="1" showErrorMessage="1" prompt="Please choose by weight or by waste generated" xr:uid="{1166E492-8E36-497A-A380-CE50B7E48D60}">
          <x14:formula1>
            <xm:f>Lists!$B$2:$B$4</xm:f>
          </x14:formula1>
          <xm:sqref>E11</xm:sqref>
        </x14:dataValidation>
        <x14:dataValidation type="custom" errorStyle="warning" allowBlank="1" showInputMessage="1" showErrorMessage="1" errorTitle="Validation warning" error="Please indicate a value. For decimals, please use a dot instead of a comma._x000a__x000a_The value indicated in this cell needs to equal the sum of cells E8 and E9 from the tab 'SUP bottles-Separate Collection'. _x000a_" prompt="This value is mandatory when reporting based on weight of the waste generated" xr:uid="{781F6F39-B82C-47A3-8427-8955573EABEE}">
          <x14:formula1>
            <xm:f>IF(E29 = ('SUP bottles-Separate collection'!E8 + 'SUP bottles-Separate collection'!E9), TRUE, FALSE)</xm:f>
          </x14:formula1>
          <xm:sqref>E29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660F6-4C1E-47A5-9600-BF502F011264}">
  <sheetPr>
    <tabColor rgb="FF92D050"/>
  </sheetPr>
  <dimension ref="A1:CY171"/>
  <sheetViews>
    <sheetView workbookViewId="0">
      <selection activeCell="I3" sqref="I3"/>
    </sheetView>
  </sheetViews>
  <sheetFormatPr defaultRowHeight="15" x14ac:dyDescent="0.25"/>
  <cols>
    <col min="1" max="1" width="7.5703125" customWidth="1"/>
    <col min="2" max="2" width="16.28515625" customWidth="1"/>
    <col min="3" max="3" width="26" style="1" customWidth="1"/>
    <col min="4" max="4" width="32.28515625" style="1" customWidth="1"/>
    <col min="5" max="5" width="42.7109375" style="1" customWidth="1"/>
    <col min="7" max="7" width="17.5703125" customWidth="1"/>
  </cols>
  <sheetData>
    <row r="1" spans="1:103" ht="14.65" customHeight="1" thickBot="1" x14ac:dyDescent="0.3">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row>
    <row r="2" spans="1:103" ht="21" customHeight="1" x14ac:dyDescent="0.25">
      <c r="A2" s="54"/>
      <c r="B2" s="54"/>
      <c r="C2" s="54"/>
      <c r="D2" s="151" t="s">
        <v>23</v>
      </c>
      <c r="E2" s="49" t="s">
        <v>24</v>
      </c>
      <c r="F2" s="54"/>
      <c r="G2" s="54"/>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row>
    <row r="3" spans="1:103" ht="23.65" customHeight="1" thickBot="1" x14ac:dyDescent="0.3">
      <c r="A3" s="54"/>
      <c r="B3" s="54"/>
      <c r="C3" s="54"/>
      <c r="D3" s="152"/>
      <c r="E3" s="50" t="s">
        <v>54</v>
      </c>
      <c r="F3" s="54"/>
      <c r="G3" s="54"/>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row>
    <row r="4" spans="1:103" ht="15.75" thickBot="1" x14ac:dyDescent="0.3">
      <c r="A4" s="54"/>
      <c r="B4" s="54"/>
      <c r="C4" s="60"/>
      <c r="D4" s="60"/>
      <c r="E4" s="60"/>
      <c r="F4" s="54"/>
      <c r="G4" s="54"/>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row>
    <row r="5" spans="1:103" ht="41.65" customHeight="1" thickBot="1" x14ac:dyDescent="0.3">
      <c r="A5" s="54"/>
      <c r="B5" s="61"/>
      <c r="C5" s="54"/>
      <c r="D5" s="154" t="s">
        <v>55</v>
      </c>
      <c r="E5" s="155"/>
      <c r="F5" s="62"/>
      <c r="G5" s="54"/>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row>
    <row r="6" spans="1:103" ht="21" customHeight="1" thickBot="1" x14ac:dyDescent="0.3">
      <c r="A6" s="54"/>
      <c r="B6" s="61"/>
      <c r="C6" s="60"/>
      <c r="D6" s="54"/>
      <c r="E6" s="54"/>
      <c r="F6" s="62"/>
      <c r="G6" s="55"/>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row>
    <row r="7" spans="1:103" ht="81.75" customHeight="1" thickBot="1" x14ac:dyDescent="0.3">
      <c r="A7" s="54"/>
      <c r="B7" s="59" t="s">
        <v>34</v>
      </c>
      <c r="C7" s="59" t="s">
        <v>35</v>
      </c>
      <c r="D7" s="153" t="s">
        <v>56</v>
      </c>
      <c r="E7" s="141"/>
      <c r="F7" s="54"/>
      <c r="G7" s="54"/>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row>
    <row r="8" spans="1:103" ht="51.6" customHeight="1" thickBot="1" x14ac:dyDescent="0.3">
      <c r="A8" s="54"/>
      <c r="B8" s="79" t="str">
        <f>IF('SUP bottles-PoM'!$E$7="&lt; Please select &gt;","&lt; Not selected &gt;",'SUP bottles-PoM'!$E$7)</f>
        <v>&lt; Not selected &gt;</v>
      </c>
      <c r="C8" s="83">
        <f>'SUP bottles-PoM'!$E$8</f>
        <v>2023</v>
      </c>
      <c r="D8" s="8" t="s">
        <v>57</v>
      </c>
      <c r="E8" s="42"/>
      <c r="F8" s="54"/>
      <c r="G8" s="54"/>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row>
    <row r="9" spans="1:103" ht="49.15" customHeight="1" thickBot="1" x14ac:dyDescent="0.3">
      <c r="A9" s="54"/>
      <c r="B9" s="79" t="str">
        <f>IF('SUP bottles-PoM'!$E$7="&lt; Please select &gt;","&lt; Not selected &gt;",'SUP bottles-PoM'!$E$7)</f>
        <v>&lt; Not selected &gt;</v>
      </c>
      <c r="C9" s="82">
        <f>'SUP bottles-PoM'!$E$8</f>
        <v>2023</v>
      </c>
      <c r="D9" s="8" t="s">
        <v>58</v>
      </c>
      <c r="E9" s="42"/>
      <c r="F9" s="54"/>
      <c r="G9" s="54"/>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row>
    <row r="10" spans="1:103" ht="30" customHeight="1" x14ac:dyDescent="0.25">
      <c r="A10" s="54"/>
      <c r="B10" s="54"/>
      <c r="C10" s="54"/>
      <c r="D10" s="63"/>
      <c r="E10" s="63"/>
      <c r="F10" s="54"/>
      <c r="G10" s="54"/>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row>
    <row r="11" spans="1:103" ht="21.6" customHeight="1" x14ac:dyDescent="0.25">
      <c r="A11" s="2"/>
      <c r="B11" s="2"/>
      <c r="C11" s="4"/>
      <c r="D11" s="2"/>
      <c r="E11" s="2"/>
      <c r="F11" s="7"/>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row>
    <row r="12" spans="1:103" ht="23.65" customHeight="1" x14ac:dyDescent="0.25">
      <c r="A12" s="2"/>
      <c r="B12" s="2"/>
      <c r="C12" s="4"/>
      <c r="D12" s="2"/>
      <c r="E12" s="2"/>
      <c r="F12" s="7"/>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row>
    <row r="13" spans="1:103" x14ac:dyDescent="0.25">
      <c r="A13" s="2"/>
      <c r="B13" s="2"/>
      <c r="C13" s="2"/>
      <c r="D13" s="10"/>
      <c r="E13" s="10"/>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row>
    <row r="14" spans="1:103"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row>
    <row r="15" spans="1:103"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row>
    <row r="16" spans="1:103"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row>
    <row r="17" spans="1:103"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row>
    <row r="18" spans="1:103"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row>
    <row r="19" spans="1:103"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row>
    <row r="20" spans="1:103"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row>
    <row r="21" spans="1:103" s="1" customForma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row>
    <row r="22" spans="1:103" s="1" customForma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row>
    <row r="23" spans="1:103" s="1" customForma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row>
    <row r="24" spans="1:103" s="1" customForma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row>
    <row r="25" spans="1:103"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row>
    <row r="26" spans="1:103"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row>
    <row r="27" spans="1:103"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row>
    <row r="28" spans="1:103"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row>
    <row r="29" spans="1:103"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row>
    <row r="30" spans="1:103"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row>
    <row r="31" spans="1:103"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row>
    <row r="32" spans="1:103"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row>
    <row r="33" spans="1:103"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row>
    <row r="34" spans="1:103"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row>
    <row r="35" spans="1:103"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row>
    <row r="36" spans="1:103"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row>
    <row r="37" spans="1:103"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row>
    <row r="38" spans="1:103"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row>
    <row r="39" spans="1:103"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row>
    <row r="40" spans="1:103"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row>
    <row r="41" spans="1:103"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row>
    <row r="42" spans="1:103"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row>
    <row r="43" spans="1:103"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row>
    <row r="44" spans="1:103"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row>
    <row r="45" spans="1:103"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row>
    <row r="46" spans="1:103"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row>
    <row r="47" spans="1:103"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row>
    <row r="48" spans="1:103"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row>
    <row r="49" spans="1:103"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row>
    <row r="50" spans="1:103"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row>
    <row r="51" spans="1:103"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row>
    <row r="52" spans="1:103"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row>
    <row r="53" spans="1:103"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row>
    <row r="54" spans="1:103"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row>
    <row r="55" spans="1:103"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row>
    <row r="56" spans="1:103"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row>
    <row r="57" spans="1:103"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row>
    <row r="58" spans="1:103"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row>
    <row r="59" spans="1:103"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row>
    <row r="60" spans="1:103"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row>
    <row r="61" spans="1:103"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row>
    <row r="62" spans="1:103"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row>
    <row r="63" spans="1:103"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row>
    <row r="64" spans="1:103"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row>
    <row r="65" spans="1:103"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row>
    <row r="66" spans="1:103"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row>
    <row r="67" spans="1:103"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row>
    <row r="68" spans="1:103"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row>
    <row r="69" spans="1:103"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row>
    <row r="70" spans="1:103"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row>
    <row r="71" spans="1:103"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row>
    <row r="72" spans="1:103"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row>
    <row r="73" spans="1:103"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row>
    <row r="74" spans="1:103"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row>
    <row r="75" spans="1:103"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row>
    <row r="76" spans="1:103"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row>
    <row r="77" spans="1:103"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row>
    <row r="78" spans="1:103"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row>
    <row r="79" spans="1:103"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row>
    <row r="80" spans="1:103"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row>
    <row r="81" spans="1:103"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row>
    <row r="82" spans="1:103"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row>
    <row r="83" spans="1:103"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row>
    <row r="84" spans="1:103"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row>
    <row r="85" spans="1:103"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row>
    <row r="86" spans="1:103"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row>
    <row r="87" spans="1:103"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row>
    <row r="88" spans="1:103"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row>
    <row r="89" spans="1:103"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row>
    <row r="90" spans="1:103"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row>
    <row r="91" spans="1:103"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row>
    <row r="92" spans="1:103"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row>
    <row r="93" spans="1:103"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row>
    <row r="94" spans="1:103"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row>
    <row r="95" spans="1:103"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row>
    <row r="96" spans="1:103"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row>
    <row r="97" spans="1:103"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row>
    <row r="98" spans="1:103"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row>
    <row r="99" spans="1:103"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row>
    <row r="100" spans="1:103"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row>
    <row r="101" spans="1:103"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row>
    <row r="102" spans="1:103"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row>
    <row r="103" spans="1:103"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row>
    <row r="104" spans="1:103"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row>
    <row r="105" spans="1:103"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row>
    <row r="106" spans="1:103"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row>
    <row r="107" spans="1:103"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row>
    <row r="108" spans="1:103"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row>
    <row r="109" spans="1:103"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row>
    <row r="110" spans="1:103"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row>
    <row r="111" spans="1:103"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row>
    <row r="112" spans="1:103"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row>
    <row r="113" spans="1:103"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row>
    <row r="114" spans="1:103"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row>
    <row r="115" spans="1:103"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row>
    <row r="116" spans="1:103"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row>
    <row r="117" spans="1:103"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row>
    <row r="118" spans="1:103"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row>
    <row r="119" spans="1:103"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row>
    <row r="120" spans="1:103"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row>
    <row r="121" spans="1:103" x14ac:dyDescent="0.25">
      <c r="A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row>
    <row r="122" spans="1:103" x14ac:dyDescent="0.25">
      <c r="A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row>
    <row r="123" spans="1:103" x14ac:dyDescent="0.25">
      <c r="A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row>
    <row r="124" spans="1:103" x14ac:dyDescent="0.25">
      <c r="A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row>
    <row r="125" spans="1:103" x14ac:dyDescent="0.25">
      <c r="A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row>
    <row r="126" spans="1:103" x14ac:dyDescent="0.25">
      <c r="A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row>
    <row r="127" spans="1:103" x14ac:dyDescent="0.25">
      <c r="A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row>
    <row r="128" spans="1:103" x14ac:dyDescent="0.25">
      <c r="A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row>
    <row r="129" spans="1:103" x14ac:dyDescent="0.25">
      <c r="A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row>
    <row r="130" spans="1:103" x14ac:dyDescent="0.25">
      <c r="A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row>
    <row r="131" spans="1:103" x14ac:dyDescent="0.25">
      <c r="A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row>
    <row r="132" spans="1:103" x14ac:dyDescent="0.25">
      <c r="A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row>
    <row r="133" spans="1:103" x14ac:dyDescent="0.25">
      <c r="A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row>
    <row r="134" spans="1:103" x14ac:dyDescent="0.25">
      <c r="A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row>
    <row r="135" spans="1:103" x14ac:dyDescent="0.25">
      <c r="A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row>
    <row r="136" spans="1:103" x14ac:dyDescent="0.25">
      <c r="A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row>
    <row r="137" spans="1:103" x14ac:dyDescent="0.25">
      <c r="A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row>
    <row r="138" spans="1:103" x14ac:dyDescent="0.25">
      <c r="A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row>
    <row r="139" spans="1:103" x14ac:dyDescent="0.25">
      <c r="A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row>
    <row r="140" spans="1:103" x14ac:dyDescent="0.25">
      <c r="A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row>
    <row r="141" spans="1:103" x14ac:dyDescent="0.25">
      <c r="A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row>
    <row r="142" spans="1:103" x14ac:dyDescent="0.25">
      <c r="A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row>
    <row r="143" spans="1:103" x14ac:dyDescent="0.25">
      <c r="A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row>
    <row r="144" spans="1:103" x14ac:dyDescent="0.25">
      <c r="A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row>
    <row r="145" spans="1:103" x14ac:dyDescent="0.25">
      <c r="A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row>
    <row r="146" spans="1:103" x14ac:dyDescent="0.25">
      <c r="A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row>
    <row r="147" spans="1:103" x14ac:dyDescent="0.25">
      <c r="A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row>
    <row r="148" spans="1:103" x14ac:dyDescent="0.25">
      <c r="A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row>
    <row r="149" spans="1:103" x14ac:dyDescent="0.25">
      <c r="A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row>
    <row r="150" spans="1:103" x14ac:dyDescent="0.25">
      <c r="A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row>
    <row r="151" spans="1:103" x14ac:dyDescent="0.25">
      <c r="A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row>
    <row r="152" spans="1:103" x14ac:dyDescent="0.25">
      <c r="A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row>
    <row r="153" spans="1:103" x14ac:dyDescent="0.25">
      <c r="A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row>
    <row r="154" spans="1:103" x14ac:dyDescent="0.25">
      <c r="A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row>
    <row r="155" spans="1:103" x14ac:dyDescent="0.25">
      <c r="A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row>
    <row r="156" spans="1:103" x14ac:dyDescent="0.25">
      <c r="A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row>
    <row r="157" spans="1:103" x14ac:dyDescent="0.25">
      <c r="A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row>
    <row r="158" spans="1:103" x14ac:dyDescent="0.25">
      <c r="A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row>
    <row r="159" spans="1:103" x14ac:dyDescent="0.25">
      <c r="A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row>
    <row r="160" spans="1:103" x14ac:dyDescent="0.25">
      <c r="A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row>
    <row r="161" spans="1:103" x14ac:dyDescent="0.25">
      <c r="A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row>
    <row r="162" spans="1:103" x14ac:dyDescent="0.25">
      <c r="A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row>
    <row r="163" spans="1:103" x14ac:dyDescent="0.25">
      <c r="A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row>
    <row r="164" spans="1:103" x14ac:dyDescent="0.25">
      <c r="A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row>
    <row r="165" spans="1:103" x14ac:dyDescent="0.25">
      <c r="A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row>
    <row r="166" spans="1:103" x14ac:dyDescent="0.25">
      <c r="A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row>
    <row r="167" spans="1:103" x14ac:dyDescent="0.25">
      <c r="A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row>
    <row r="168" spans="1:103" x14ac:dyDescent="0.25">
      <c r="A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row>
    <row r="169" spans="1:103" x14ac:dyDescent="0.25">
      <c r="A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row>
    <row r="170" spans="1:103" x14ac:dyDescent="0.25">
      <c r="A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row>
    <row r="171" spans="1:103" x14ac:dyDescent="0.25">
      <c r="A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row>
  </sheetData>
  <sheetProtection algorithmName="SHA-512" hashValue="s/EhkO/4e6e0XIWi2PM6syG2JSFJexxWvSSvomYYuh1Q/x2k2YCNqfcA7F+0CZVfgGDW5J7LPtptivC+jGpyJQ==" saltValue="MwgkCgAr6fP1ZA3CQgz8lQ==" spinCount="100000" sheet="1" objects="1" scenarios="1"/>
  <mergeCells count="3">
    <mergeCell ref="D2:D3"/>
    <mergeCell ref="D7:E7"/>
    <mergeCell ref="D5:E5"/>
  </mergeCells>
  <dataValidations count="2">
    <dataValidation type="decimal" errorStyle="warning" operator="greaterThanOrEqual" allowBlank="1" showInputMessage="1" showErrorMessage="1" error="Please indicate a value. For decimals, please use a dot instead of a comma." prompt="This value is mandatory" sqref="E8" xr:uid="{28E9B11E-C025-4D4B-BA09-4F45F86A0826}">
      <formula1>0</formula1>
    </dataValidation>
    <dataValidation type="decimal" errorStyle="warning" operator="greaterThanOrEqual" allowBlank="1" showInputMessage="1" showErrorMessage="1" error="Please indicate a value. For decimals, please use a dot instead of a comma." prompt="This value is mandatory. _x000a_If this value is higher than 0, please describe methods and sources for determining the weight of separately collected waste single-use plastic bottles in section 3.1 of the Quality Check Report. You can find it under &quot;QC III&quot;" sqref="E9" xr:uid="{B5C96829-27AE-4004-ADCB-3A3BFBDE075A}">
      <formula1>0</formula1>
    </dataValidation>
  </dataValidation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70329-05DC-4B29-AC61-4C3A2D00363C}">
  <sheetPr>
    <tabColor rgb="FFDAEFC3"/>
  </sheetPr>
  <dimension ref="A1:BP857"/>
  <sheetViews>
    <sheetView workbookViewId="0">
      <selection activeCell="F6" sqref="F6"/>
    </sheetView>
  </sheetViews>
  <sheetFormatPr defaultRowHeight="15" x14ac:dyDescent="0.25"/>
  <cols>
    <col min="1" max="1" width="8.28515625" style="2" customWidth="1"/>
    <col min="2" max="2" width="15.5703125" style="1" bestFit="1" customWidth="1"/>
    <col min="3" max="3" width="7.7109375" customWidth="1"/>
    <col min="4" max="4" width="51" customWidth="1"/>
    <col min="5" max="5" width="40.5703125" customWidth="1"/>
    <col min="6" max="6" width="34.28515625" customWidth="1"/>
    <col min="7" max="7" width="36.5703125" customWidth="1"/>
  </cols>
  <sheetData>
    <row r="1" spans="1:68" ht="15.75" thickBot="1" x14ac:dyDescent="0.3">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row>
    <row r="2" spans="1:68" x14ac:dyDescent="0.25">
      <c r="A2" s="54"/>
      <c r="B2" s="54"/>
      <c r="C2" s="54"/>
      <c r="D2" s="156" t="s">
        <v>23</v>
      </c>
      <c r="E2" s="49" t="s">
        <v>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row>
    <row r="3" spans="1:68" ht="15.75" thickBot="1" x14ac:dyDescent="0.3">
      <c r="A3" s="54"/>
      <c r="B3" s="54"/>
      <c r="C3" s="54"/>
      <c r="D3" s="157"/>
      <c r="E3" s="50" t="s">
        <v>54</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row>
    <row r="4" spans="1:68" ht="15.75" thickBot="1" x14ac:dyDescent="0.3">
      <c r="A4" s="54"/>
      <c r="B4" s="54"/>
      <c r="C4" s="54"/>
      <c r="D4" s="60"/>
      <c r="E4" s="68"/>
      <c r="F4" s="1"/>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row>
    <row r="5" spans="1:68" ht="42" customHeight="1" thickBot="1" x14ac:dyDescent="0.3">
      <c r="A5" s="54"/>
      <c r="B5" s="61"/>
      <c r="C5" s="61"/>
      <c r="D5" s="158" t="s">
        <v>59</v>
      </c>
      <c r="E5" s="159"/>
      <c r="F5" s="7"/>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row>
    <row r="6" spans="1:68" ht="23.65" customHeight="1" thickBot="1" x14ac:dyDescent="0.3">
      <c r="A6" s="54"/>
      <c r="B6" s="61"/>
      <c r="C6" s="54"/>
      <c r="D6" s="62"/>
      <c r="E6" s="63"/>
      <c r="F6" s="7"/>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row>
    <row r="7" spans="1:68" ht="16.5" thickBot="1" x14ac:dyDescent="0.3">
      <c r="A7" s="54"/>
      <c r="B7" s="64" t="s">
        <v>34</v>
      </c>
      <c r="C7" s="64" t="s">
        <v>35</v>
      </c>
      <c r="D7" s="161" t="s">
        <v>60</v>
      </c>
      <c r="E7" s="160"/>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row>
    <row r="8" spans="1:68" ht="15.75" thickBot="1" x14ac:dyDescent="0.3">
      <c r="A8" s="54"/>
      <c r="B8" s="79" t="str">
        <f>IF('SUP bottles-PoM'!$E$7="&lt; Please select &gt;","&lt; Not selected &gt;",'SUP bottles-PoM'!$E$7)</f>
        <v>&lt; Not selected &gt;</v>
      </c>
      <c r="C8" s="82">
        <f>'SUP bottles-PoM'!$E$8</f>
        <v>2023</v>
      </c>
      <c r="D8" s="8" t="s">
        <v>61</v>
      </c>
      <c r="E8" s="79" t="str">
        <f>IF('SUP bottles-PoM'!$E$7="&lt; Please select &gt;","&lt; Please  selected in sheet SUP bottles-PoM &gt;",'SUP bottles-PoM'!$E$7)</f>
        <v>&lt; Please  selected in sheet SUP bottles-PoM &gt;</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row>
    <row r="9" spans="1:68" ht="15.75" thickBot="1" x14ac:dyDescent="0.3">
      <c r="A9" s="54"/>
      <c r="B9" s="79" t="str">
        <f>IF('SUP bottles-PoM'!$E$7="&lt; Please select &gt;","&lt; Not selected &gt;",'SUP bottles-PoM'!$E$7)</f>
        <v>&lt; Not selected &gt;</v>
      </c>
      <c r="C9" s="82">
        <f>'SUP bottles-PoM'!$E$8</f>
        <v>2023</v>
      </c>
      <c r="D9" s="8" t="s">
        <v>62</v>
      </c>
      <c r="E9" s="46"/>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row>
    <row r="10" spans="1:68" ht="15.75" thickBot="1" x14ac:dyDescent="0.3">
      <c r="A10" s="54"/>
      <c r="B10" s="79" t="str">
        <f>IF('SUP bottles-PoM'!$E$7="&lt; Please select &gt;","&lt; Not selected &gt;",'SUP bottles-PoM'!$E$7)</f>
        <v>&lt; Not selected &gt;</v>
      </c>
      <c r="C10" s="82">
        <f>'SUP bottles-PoM'!$E$8</f>
        <v>2023</v>
      </c>
      <c r="D10" s="8" t="s">
        <v>63</v>
      </c>
      <c r="E10" s="46"/>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row>
    <row r="11" spans="1:68" ht="15.75" thickBot="1" x14ac:dyDescent="0.3">
      <c r="A11" s="54"/>
      <c r="B11" s="79" t="str">
        <f>IF('SUP bottles-PoM'!$E$7="&lt; Please select &gt;","&lt; Not selected &gt;",'SUP bottles-PoM'!$E$7)</f>
        <v>&lt; Not selected &gt;</v>
      </c>
      <c r="C11" s="82">
        <f>'SUP bottles-PoM'!$E$8</f>
        <v>2023</v>
      </c>
      <c r="D11" s="8" t="s">
        <v>64</v>
      </c>
      <c r="E11" s="46"/>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row>
    <row r="12" spans="1:68" ht="15.75" thickBot="1" x14ac:dyDescent="0.3">
      <c r="A12" s="54"/>
      <c r="B12" s="79" t="str">
        <f>IF('SUP bottles-PoM'!$E$7="&lt; Please select &gt;","&lt; Not selected &gt;",'SUP bottles-PoM'!$E$7)</f>
        <v>&lt; Not selected &gt;</v>
      </c>
      <c r="C12" s="82">
        <f>'SUP bottles-PoM'!$E$8</f>
        <v>2023</v>
      </c>
      <c r="D12" s="8" t="s">
        <v>65</v>
      </c>
      <c r="E12" s="46"/>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row>
    <row r="13" spans="1:68" ht="15.75" thickBot="1" x14ac:dyDescent="0.3">
      <c r="A13" s="54"/>
      <c r="B13" s="79" t="str">
        <f>IF('SUP bottles-PoM'!$E$7="&lt; Please select &gt;","&lt; Not selected &gt;",'SUP bottles-PoM'!$E$7)</f>
        <v>&lt; Not selected &gt;</v>
      </c>
      <c r="C13" s="82">
        <f>'SUP bottles-PoM'!$E$8</f>
        <v>2023</v>
      </c>
      <c r="D13" s="8" t="s">
        <v>66</v>
      </c>
      <c r="E13" s="80">
        <v>2023</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row>
    <row r="14" spans="1:68" ht="15.75" thickBot="1" x14ac:dyDescent="0.3">
      <c r="A14" s="54"/>
      <c r="B14" s="79" t="str">
        <f>IF('SUP bottles-PoM'!$E$7="&lt; Please select &gt;","&lt; Not selected &gt;",'SUP bottles-PoM'!$E$7)</f>
        <v>&lt; Not selected &gt;</v>
      </c>
      <c r="C14" s="82">
        <f>'SUP bottles-PoM'!$E$8</f>
        <v>2023</v>
      </c>
      <c r="D14" s="8" t="s">
        <v>67</v>
      </c>
      <c r="E14" s="47"/>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row>
    <row r="15" spans="1:68" ht="15.75" thickBot="1" x14ac:dyDescent="0.3">
      <c r="A15" s="54"/>
      <c r="B15" s="79" t="str">
        <f>IF('SUP bottles-PoM'!$E$7="&lt; Please select &gt;","&lt; Not selected &gt;",'SUP bottles-PoM'!$E$7)</f>
        <v>&lt; Not selected &gt;</v>
      </c>
      <c r="C15" s="82">
        <f>'SUP bottles-PoM'!$E$8</f>
        <v>2023</v>
      </c>
      <c r="D15" s="8" t="s">
        <v>68</v>
      </c>
      <c r="E15" s="69" t="s">
        <v>257</v>
      </c>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row>
    <row r="16" spans="1:68" ht="15.75" thickBot="1" x14ac:dyDescent="0.3">
      <c r="A16" s="54"/>
      <c r="B16" s="79" t="str">
        <f>IF('SUP bottles-PoM'!$E$7="&lt; Please select &gt;","&lt; Not selected &gt;",'SUP bottles-PoM'!$E$7)</f>
        <v>&lt; Not selected &gt;</v>
      </c>
      <c r="C16" s="82">
        <f>'SUP bottles-PoM'!$E$8</f>
        <v>2023</v>
      </c>
      <c r="D16" s="8" t="s">
        <v>69</v>
      </c>
      <c r="E16" s="46"/>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row>
    <row r="17" spans="1:68" ht="15.75" thickBot="1" x14ac:dyDescent="0.3">
      <c r="A17" s="54"/>
      <c r="B17" s="60"/>
      <c r="C17" s="60"/>
      <c r="D17" s="60"/>
      <c r="E17" s="60"/>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row>
    <row r="18" spans="1:68" ht="16.5" thickBot="1" x14ac:dyDescent="0.3">
      <c r="A18" s="54"/>
      <c r="B18" s="54"/>
      <c r="C18" s="54"/>
      <c r="D18" s="145" t="s">
        <v>70</v>
      </c>
      <c r="E18" s="160"/>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row>
    <row r="19" spans="1:68" ht="29.65" customHeight="1" thickBot="1" x14ac:dyDescent="0.3">
      <c r="A19" s="54"/>
      <c r="B19" s="66" t="s">
        <v>34</v>
      </c>
      <c r="C19" s="66" t="s">
        <v>35</v>
      </c>
      <c r="D19" s="65" t="s">
        <v>71</v>
      </c>
      <c r="E19" s="67" t="s">
        <v>72</v>
      </c>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row>
    <row r="20" spans="1:68" ht="15.75" thickBot="1" x14ac:dyDescent="0.3">
      <c r="A20" s="54"/>
      <c r="B20" s="79" t="str">
        <f>IF('SUP bottles-PoM'!$E$7="&lt; Please select &gt;","&lt; Not selected &gt;",'SUP bottles-PoM'!$E$7)</f>
        <v>&lt; Not selected &gt;</v>
      </c>
      <c r="C20" s="82">
        <f>'SUP bottles-PoM'!$E$8</f>
        <v>2023</v>
      </c>
      <c r="D20" s="46"/>
      <c r="E20" s="46"/>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row>
    <row r="21" spans="1:68" ht="15.75" thickBot="1" x14ac:dyDescent="0.3">
      <c r="A21" s="54"/>
      <c r="B21" s="79" t="str">
        <f>IF('SUP bottles-PoM'!$E$7="&lt; Please select &gt;","&lt; Not selected &gt;",'SUP bottles-PoM'!$E$7)</f>
        <v>&lt; Not selected &gt;</v>
      </c>
      <c r="C21" s="82">
        <f>'SUP bottles-PoM'!$E$8</f>
        <v>2023</v>
      </c>
      <c r="D21" s="48"/>
      <c r="E21" s="4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row>
    <row r="22" spans="1:68" ht="15.75" thickBot="1" x14ac:dyDescent="0.3">
      <c r="A22" s="54"/>
      <c r="B22" s="79" t="str">
        <f>IF('SUP bottles-PoM'!$E$7="&lt; Please select &gt;","&lt; Not selected &gt;",'SUP bottles-PoM'!$E$7)</f>
        <v>&lt; Not selected &gt;</v>
      </c>
      <c r="C22" s="82">
        <f>'SUP bottles-PoM'!$E$8</f>
        <v>2023</v>
      </c>
      <c r="D22" s="48"/>
      <c r="E22" s="48"/>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row>
    <row r="23" spans="1:68" ht="15.75" thickBot="1" x14ac:dyDescent="0.3">
      <c r="A23" s="54"/>
      <c r="B23" s="79" t="str">
        <f>IF('SUP bottles-PoM'!$E$7="&lt; Please select &gt;","&lt; Not selected &gt;",'SUP bottles-PoM'!$E$7)</f>
        <v>&lt; Not selected &gt;</v>
      </c>
      <c r="C23" s="82">
        <f>'SUP bottles-PoM'!$E$8</f>
        <v>2023</v>
      </c>
      <c r="D23" s="48"/>
      <c r="E23" s="48"/>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row>
    <row r="24" spans="1:68" x14ac:dyDescent="0.25">
      <c r="A24" s="54"/>
      <c r="B24" s="54"/>
      <c r="C24" s="54"/>
      <c r="D24" s="54"/>
      <c r="E24" s="54"/>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row>
    <row r="25" spans="1:68" x14ac:dyDescent="0.25">
      <c r="A25" s="54"/>
      <c r="B25" s="54"/>
      <c r="C25" s="54"/>
      <c r="D25" s="54"/>
      <c r="E25" s="54"/>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row>
    <row r="26" spans="1:68" x14ac:dyDescent="0.25">
      <c r="A26" s="54"/>
      <c r="B26" s="54"/>
      <c r="C26" s="54"/>
      <c r="D26" s="54"/>
      <c r="E26" s="54"/>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row>
    <row r="27" spans="1:68" x14ac:dyDescent="0.25">
      <c r="A27" s="54"/>
      <c r="B27" s="54"/>
      <c r="C27" s="54"/>
      <c r="D27" s="54"/>
      <c r="E27" s="54"/>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row>
    <row r="28" spans="1:68" x14ac:dyDescent="0.25">
      <c r="A28" s="54"/>
      <c r="B28" s="54"/>
      <c r="C28" s="54"/>
      <c r="D28" s="54"/>
      <c r="E28" s="54"/>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row>
    <row r="29" spans="1:68" x14ac:dyDescent="0.25">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row>
    <row r="30" spans="1:68" x14ac:dyDescent="0.25">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row>
    <row r="31" spans="1:68" x14ac:dyDescent="0.25">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row>
    <row r="32" spans="1:68" x14ac:dyDescent="0.25">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row>
    <row r="33" spans="2:68"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row>
    <row r="34" spans="2:68" x14ac:dyDescent="0.25">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row>
    <row r="35" spans="2:68" x14ac:dyDescent="0.25">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row>
    <row r="36" spans="2:68" x14ac:dyDescent="0.25">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row>
    <row r="37" spans="2:68" x14ac:dyDescent="0.25">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row>
    <row r="38" spans="2:68" x14ac:dyDescent="0.25">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row>
    <row r="39" spans="2:68" x14ac:dyDescent="0.25">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row>
    <row r="40" spans="2:68" x14ac:dyDescent="0.25">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row>
    <row r="41" spans="2:68" x14ac:dyDescent="0.25">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row>
    <row r="42" spans="2:68" x14ac:dyDescent="0.25">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row>
    <row r="43" spans="2:68" x14ac:dyDescent="0.2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row>
    <row r="44" spans="2:68" x14ac:dyDescent="0.25">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row>
    <row r="45" spans="2:68" x14ac:dyDescent="0.25">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row>
    <row r="46" spans="2:68" x14ac:dyDescent="0.25">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row>
    <row r="47" spans="2:68" x14ac:dyDescent="0.25">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row>
    <row r="48" spans="2:68" x14ac:dyDescent="0.25">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row>
    <row r="49" spans="2:68" x14ac:dyDescent="0.25">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row>
    <row r="50" spans="2:68" x14ac:dyDescent="0.2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row>
    <row r="51" spans="2:68" x14ac:dyDescent="0.25">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row>
    <row r="52" spans="2:68" x14ac:dyDescent="0.25">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row>
    <row r="53" spans="2:68" x14ac:dyDescent="0.25">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row>
    <row r="54" spans="2:68" x14ac:dyDescent="0.25">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row>
    <row r="55" spans="2:68" x14ac:dyDescent="0.25">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row>
    <row r="56" spans="2:68" x14ac:dyDescent="0.25">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row>
    <row r="57" spans="2:68" x14ac:dyDescent="0.25">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row>
    <row r="58" spans="2:68" x14ac:dyDescent="0.25">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row>
    <row r="59" spans="2:68" x14ac:dyDescent="0.25">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row>
    <row r="60" spans="2:68" x14ac:dyDescent="0.25">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row>
    <row r="61" spans="2:68" x14ac:dyDescent="0.25">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row>
    <row r="62" spans="2:68" x14ac:dyDescent="0.25">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row>
    <row r="63" spans="2:68"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row>
    <row r="64" spans="2:68" x14ac:dyDescent="0.25">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row>
    <row r="65" spans="2:68"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row>
    <row r="66" spans="2:68" x14ac:dyDescent="0.25">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row>
    <row r="67" spans="2:68" x14ac:dyDescent="0.25">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row>
    <row r="68" spans="2:68" x14ac:dyDescent="0.25">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row>
    <row r="69" spans="2:68" x14ac:dyDescent="0.25">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row>
    <row r="70" spans="2:68" x14ac:dyDescent="0.25">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row>
    <row r="71" spans="2:68" x14ac:dyDescent="0.25">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row>
    <row r="72" spans="2:68" x14ac:dyDescent="0.25">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row>
    <row r="73" spans="2:68" x14ac:dyDescent="0.25">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row>
    <row r="74" spans="2:68" x14ac:dyDescent="0.25">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row>
    <row r="75" spans="2:68" x14ac:dyDescent="0.25">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row>
    <row r="76" spans="2:68" x14ac:dyDescent="0.25">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row>
    <row r="77" spans="2:68" x14ac:dyDescent="0.2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row>
    <row r="78" spans="2:68" x14ac:dyDescent="0.25">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row>
    <row r="79" spans="2:68" x14ac:dyDescent="0.25">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row>
    <row r="80" spans="2:68" x14ac:dyDescent="0.2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row>
    <row r="81" spans="2:68" x14ac:dyDescent="0.2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row>
    <row r="82" spans="2:68" x14ac:dyDescent="0.2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row>
    <row r="83" spans="2:68" x14ac:dyDescent="0.2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row>
    <row r="84" spans="2:68" x14ac:dyDescent="0.2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row>
    <row r="85" spans="2:68" x14ac:dyDescent="0.2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row>
    <row r="86" spans="2:68" x14ac:dyDescent="0.2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row>
    <row r="87" spans="2:68" x14ac:dyDescent="0.25">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row>
    <row r="88" spans="2:68" x14ac:dyDescent="0.25">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row>
    <row r="89" spans="2:68" x14ac:dyDescent="0.25">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row>
    <row r="90" spans="2:68" x14ac:dyDescent="0.25">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row>
    <row r="91" spans="2:68" x14ac:dyDescent="0.25">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row>
    <row r="92" spans="2:68" x14ac:dyDescent="0.25">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row>
    <row r="93" spans="2:68" x14ac:dyDescent="0.25">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row>
    <row r="94" spans="2:68" x14ac:dyDescent="0.25">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row>
    <row r="95" spans="2:68" x14ac:dyDescent="0.25">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row>
    <row r="96" spans="2:68" x14ac:dyDescent="0.2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row>
    <row r="97" spans="2:68"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row>
    <row r="98" spans="2:68" x14ac:dyDescent="0.2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row>
    <row r="99" spans="2:68" x14ac:dyDescent="0.25">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row>
    <row r="100" spans="2:68" x14ac:dyDescent="0.2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row>
    <row r="101" spans="2:68" x14ac:dyDescent="0.2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row>
    <row r="102" spans="2:68" x14ac:dyDescent="0.2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row>
    <row r="103" spans="2:68" x14ac:dyDescent="0.2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row>
    <row r="104" spans="2:68" x14ac:dyDescent="0.2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row>
    <row r="105" spans="2:68" x14ac:dyDescent="0.2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row>
    <row r="106" spans="2:68" x14ac:dyDescent="0.2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row>
    <row r="107" spans="2:68" x14ac:dyDescent="0.2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row>
    <row r="108" spans="2:68" x14ac:dyDescent="0.2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row>
    <row r="109" spans="2:68" x14ac:dyDescent="0.2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row>
    <row r="110" spans="2:68" x14ac:dyDescent="0.25">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row>
    <row r="111" spans="2:68" x14ac:dyDescent="0.25">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row>
    <row r="112" spans="2:68" x14ac:dyDescent="0.25">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row>
    <row r="113" spans="2:68" x14ac:dyDescent="0.25">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row>
    <row r="114" spans="2:68" x14ac:dyDescent="0.25">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row>
    <row r="115" spans="2:68" x14ac:dyDescent="0.25">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row>
    <row r="116" spans="2:68" x14ac:dyDescent="0.25">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row>
    <row r="117" spans="2:68"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row>
    <row r="118" spans="2:68"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row>
    <row r="119" spans="2:68" x14ac:dyDescent="0.25">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row>
    <row r="120" spans="2:68" x14ac:dyDescent="0.25">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row>
    <row r="121" spans="2:68" x14ac:dyDescent="0.25">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row>
    <row r="122" spans="2:68" x14ac:dyDescent="0.25">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row>
    <row r="123" spans="2:68" x14ac:dyDescent="0.25">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row>
    <row r="124" spans="2:68" x14ac:dyDescent="0.25">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row>
    <row r="125" spans="2:68" x14ac:dyDescent="0.25">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row>
    <row r="126" spans="2:68" x14ac:dyDescent="0.25">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row>
    <row r="127" spans="2:68" x14ac:dyDescent="0.25">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row>
    <row r="128" spans="2:68" x14ac:dyDescent="0.25">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row>
    <row r="129" spans="6:68" x14ac:dyDescent="0.25">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row>
    <row r="130" spans="6:68" x14ac:dyDescent="0.25">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row>
    <row r="131" spans="6:68" x14ac:dyDescent="0.25">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row>
    <row r="132" spans="6:68" x14ac:dyDescent="0.25">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row>
    <row r="133" spans="6:68" x14ac:dyDescent="0.25">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row>
    <row r="134" spans="6:68" x14ac:dyDescent="0.25">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row>
    <row r="135" spans="6:68" x14ac:dyDescent="0.25">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row>
    <row r="136" spans="6:68" x14ac:dyDescent="0.25">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row>
    <row r="137" spans="6:68" x14ac:dyDescent="0.25">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row>
    <row r="138" spans="6:68" x14ac:dyDescent="0.25">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row>
    <row r="139" spans="6:68" x14ac:dyDescent="0.25">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row>
    <row r="140" spans="6:68" x14ac:dyDescent="0.25">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row>
    <row r="141" spans="6:68" x14ac:dyDescent="0.25">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row>
    <row r="142" spans="6:68" x14ac:dyDescent="0.25">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row>
    <row r="143" spans="6:68" x14ac:dyDescent="0.25">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row>
    <row r="144" spans="6:68" x14ac:dyDescent="0.25">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row>
    <row r="145" spans="6:68" x14ac:dyDescent="0.25">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row>
    <row r="146" spans="6:68" x14ac:dyDescent="0.25">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row>
    <row r="147" spans="6:68" x14ac:dyDescent="0.25">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row>
    <row r="148" spans="6:68" x14ac:dyDescent="0.25">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row>
    <row r="149" spans="6:68" x14ac:dyDescent="0.25">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row>
    <row r="150" spans="6:68" x14ac:dyDescent="0.25">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row>
    <row r="151" spans="6:68" x14ac:dyDescent="0.25">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row>
    <row r="152" spans="6:68" x14ac:dyDescent="0.25">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row>
    <row r="153" spans="6:68" x14ac:dyDescent="0.25">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row>
    <row r="154" spans="6:68" x14ac:dyDescent="0.25">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row>
    <row r="155" spans="6:68" x14ac:dyDescent="0.25">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row>
    <row r="156" spans="6:68" x14ac:dyDescent="0.25">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row>
    <row r="157" spans="6:68" x14ac:dyDescent="0.25">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row>
    <row r="158" spans="6:68" x14ac:dyDescent="0.25">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row>
    <row r="159" spans="6:68" x14ac:dyDescent="0.25">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row>
    <row r="160" spans="6:68" x14ac:dyDescent="0.25">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row>
    <row r="161" spans="6:68" x14ac:dyDescent="0.25">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row>
    <row r="162" spans="6:68" x14ac:dyDescent="0.25">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row>
    <row r="163" spans="6:68" x14ac:dyDescent="0.25">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row>
    <row r="164" spans="6:68" x14ac:dyDescent="0.25">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row>
    <row r="165" spans="6:68" x14ac:dyDescent="0.25">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row>
    <row r="166" spans="6:68" x14ac:dyDescent="0.25">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row>
    <row r="167" spans="6:68" x14ac:dyDescent="0.25">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row>
    <row r="168" spans="6:68" x14ac:dyDescent="0.25">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row>
    <row r="169" spans="6:68" x14ac:dyDescent="0.25">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row>
    <row r="170" spans="6:68" x14ac:dyDescent="0.25">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row>
    <row r="171" spans="6:68" x14ac:dyDescent="0.25">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row>
    <row r="172" spans="6:68" x14ac:dyDescent="0.25">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row>
    <row r="173" spans="6:68" x14ac:dyDescent="0.25">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row>
    <row r="174" spans="6:68" x14ac:dyDescent="0.25">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row>
    <row r="175" spans="6:68" x14ac:dyDescent="0.25">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row>
    <row r="176" spans="6:68" x14ac:dyDescent="0.25">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row>
    <row r="177" spans="6:68" x14ac:dyDescent="0.25">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row>
    <row r="178" spans="6:68" x14ac:dyDescent="0.25">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row>
    <row r="179" spans="6:68" x14ac:dyDescent="0.25">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row>
    <row r="180" spans="6:68" x14ac:dyDescent="0.25">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row>
    <row r="181" spans="6:68" x14ac:dyDescent="0.25">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row>
    <row r="182" spans="6:68" x14ac:dyDescent="0.25">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row>
    <row r="183" spans="6:68" x14ac:dyDescent="0.25">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row>
    <row r="184" spans="6:68" x14ac:dyDescent="0.25">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row>
    <row r="185" spans="6:68" x14ac:dyDescent="0.25">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row>
    <row r="186" spans="6:68" x14ac:dyDescent="0.25">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row>
    <row r="187" spans="6:68" x14ac:dyDescent="0.25">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row>
    <row r="188" spans="6:68" x14ac:dyDescent="0.25">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row>
    <row r="189" spans="6:68" x14ac:dyDescent="0.25">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row>
    <row r="190" spans="6:68" x14ac:dyDescent="0.25">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row>
    <row r="191" spans="6:68" x14ac:dyDescent="0.25">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row>
    <row r="192" spans="6:68" x14ac:dyDescent="0.25">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row>
    <row r="193" spans="6:68" x14ac:dyDescent="0.25">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row>
    <row r="194" spans="6:68" x14ac:dyDescent="0.25">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row>
    <row r="195" spans="6:68" x14ac:dyDescent="0.25">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row>
    <row r="196" spans="6:68" x14ac:dyDescent="0.25">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row>
    <row r="197" spans="6:68" x14ac:dyDescent="0.25">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row>
    <row r="198" spans="6:68" x14ac:dyDescent="0.25">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row>
    <row r="199" spans="6:68" x14ac:dyDescent="0.25">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row>
    <row r="200" spans="6:68" x14ac:dyDescent="0.25">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row>
    <row r="201" spans="6:68" x14ac:dyDescent="0.25">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row>
    <row r="202" spans="6:68" x14ac:dyDescent="0.25">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row>
    <row r="203" spans="6:68" x14ac:dyDescent="0.25">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row>
    <row r="204" spans="6:68" x14ac:dyDescent="0.25">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row>
    <row r="205" spans="6:68" x14ac:dyDescent="0.25">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row>
    <row r="206" spans="6:68" x14ac:dyDescent="0.25">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row>
    <row r="207" spans="6:68" x14ac:dyDescent="0.25">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row>
    <row r="208" spans="6:68" x14ac:dyDescent="0.25">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row>
    <row r="209" spans="6:68" x14ac:dyDescent="0.25">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row>
    <row r="210" spans="6:68" x14ac:dyDescent="0.25">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row>
    <row r="211" spans="6:68" x14ac:dyDescent="0.25">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row>
    <row r="212" spans="6:68" x14ac:dyDescent="0.25">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row>
    <row r="213" spans="6:68" x14ac:dyDescent="0.25">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row>
    <row r="214" spans="6:68" x14ac:dyDescent="0.25">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row>
    <row r="215" spans="6:68" x14ac:dyDescent="0.25">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row>
    <row r="216" spans="6:68" x14ac:dyDescent="0.25">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row>
    <row r="217" spans="6:68" x14ac:dyDescent="0.25">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row>
    <row r="218" spans="6:68" x14ac:dyDescent="0.25">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row>
    <row r="219" spans="6:68" x14ac:dyDescent="0.25">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row>
    <row r="220" spans="6:68" x14ac:dyDescent="0.25">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row>
    <row r="221" spans="6:68" x14ac:dyDescent="0.25">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row>
    <row r="222" spans="6:68" x14ac:dyDescent="0.25">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row>
    <row r="223" spans="6:68" x14ac:dyDescent="0.25">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row>
    <row r="224" spans="6:68" x14ac:dyDescent="0.25">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row>
    <row r="225" spans="6:68" x14ac:dyDescent="0.25">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row>
    <row r="226" spans="6:68" x14ac:dyDescent="0.25">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row>
    <row r="227" spans="6:68" x14ac:dyDescent="0.25">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row>
    <row r="228" spans="6:68" x14ac:dyDescent="0.25">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row>
    <row r="229" spans="6:68" x14ac:dyDescent="0.25">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row>
    <row r="230" spans="6:68" x14ac:dyDescent="0.25">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row>
    <row r="231" spans="6:68" x14ac:dyDescent="0.25">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row>
    <row r="232" spans="6:68" x14ac:dyDescent="0.25">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row>
    <row r="233" spans="6:68" x14ac:dyDescent="0.25">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row>
    <row r="234" spans="6:68" x14ac:dyDescent="0.25">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row>
    <row r="235" spans="6:68" x14ac:dyDescent="0.25">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row>
    <row r="236" spans="6:68" x14ac:dyDescent="0.25">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row>
    <row r="237" spans="6:68" x14ac:dyDescent="0.25">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row>
    <row r="238" spans="6:68" x14ac:dyDescent="0.25">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row>
    <row r="239" spans="6:68" x14ac:dyDescent="0.25">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row>
    <row r="240" spans="6:68" x14ac:dyDescent="0.25">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row>
    <row r="241" spans="6:68" x14ac:dyDescent="0.25">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row>
    <row r="242" spans="6:68" x14ac:dyDescent="0.25">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row>
    <row r="243" spans="6:68" x14ac:dyDescent="0.25">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row>
    <row r="244" spans="6:68" x14ac:dyDescent="0.25">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row>
    <row r="245" spans="6:68" x14ac:dyDescent="0.25">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row>
    <row r="246" spans="6:68" x14ac:dyDescent="0.25">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row>
    <row r="247" spans="6:68" x14ac:dyDescent="0.25">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row>
    <row r="248" spans="6:68" x14ac:dyDescent="0.25">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row>
    <row r="249" spans="6:68" x14ac:dyDescent="0.25">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row>
    <row r="250" spans="6:68" x14ac:dyDescent="0.25">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row>
    <row r="251" spans="6:68" x14ac:dyDescent="0.25">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row>
    <row r="252" spans="6:68" x14ac:dyDescent="0.25">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row>
    <row r="253" spans="6:68" x14ac:dyDescent="0.25">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row>
    <row r="254" spans="6:68" x14ac:dyDescent="0.25">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row>
    <row r="255" spans="6:68" x14ac:dyDescent="0.25">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row>
    <row r="256" spans="6:68" x14ac:dyDescent="0.25">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row>
    <row r="257" spans="6:68" x14ac:dyDescent="0.25">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row>
    <row r="258" spans="6:68" x14ac:dyDescent="0.25">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row>
    <row r="259" spans="6:68" x14ac:dyDescent="0.25">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row>
    <row r="260" spans="6:68" x14ac:dyDescent="0.25">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row>
    <row r="261" spans="6:68" x14ac:dyDescent="0.25">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row>
    <row r="262" spans="6:68" x14ac:dyDescent="0.25">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row>
    <row r="263" spans="6:68" x14ac:dyDescent="0.25">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row>
    <row r="264" spans="6:68" x14ac:dyDescent="0.25">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row>
    <row r="265" spans="6:68" x14ac:dyDescent="0.25">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row>
    <row r="266" spans="6:68" x14ac:dyDescent="0.25">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row>
    <row r="267" spans="6:68" x14ac:dyDescent="0.25">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row>
    <row r="268" spans="6:68" x14ac:dyDescent="0.25">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row>
    <row r="269" spans="6:68" x14ac:dyDescent="0.25">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row>
    <row r="270" spans="6:68" x14ac:dyDescent="0.25">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row>
    <row r="271" spans="6:68" x14ac:dyDescent="0.25">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row>
    <row r="272" spans="6:68" x14ac:dyDescent="0.25">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row>
    <row r="273" spans="6:68" x14ac:dyDescent="0.25">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row>
    <row r="274" spans="6:68" x14ac:dyDescent="0.25">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row>
    <row r="275" spans="6:68" x14ac:dyDescent="0.25">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row>
    <row r="276" spans="6:68" x14ac:dyDescent="0.25">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row>
    <row r="277" spans="6:68" x14ac:dyDescent="0.25">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row>
    <row r="278" spans="6:68" x14ac:dyDescent="0.25">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row>
    <row r="279" spans="6:68" x14ac:dyDescent="0.25">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row>
    <row r="280" spans="6:68" x14ac:dyDescent="0.25">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row>
    <row r="281" spans="6:68" x14ac:dyDescent="0.25">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row>
    <row r="282" spans="6:68" x14ac:dyDescent="0.25">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row>
    <row r="283" spans="6:68" x14ac:dyDescent="0.25">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row>
    <row r="284" spans="6:68" x14ac:dyDescent="0.25">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row>
    <row r="285" spans="6:68" x14ac:dyDescent="0.25">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row>
    <row r="286" spans="6:68" x14ac:dyDescent="0.25">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row>
    <row r="287" spans="6:68" x14ac:dyDescent="0.25">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row>
    <row r="288" spans="6:68" x14ac:dyDescent="0.25">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row>
    <row r="289" spans="6:68" x14ac:dyDescent="0.25">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row>
    <row r="290" spans="6:68" x14ac:dyDescent="0.25">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row>
    <row r="291" spans="6:68" x14ac:dyDescent="0.25">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row>
    <row r="292" spans="6:68" x14ac:dyDescent="0.25">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row>
    <row r="293" spans="6:68" x14ac:dyDescent="0.25">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row>
    <row r="294" spans="6:68" x14ac:dyDescent="0.25">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row>
    <row r="295" spans="6:68" x14ac:dyDescent="0.25">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row>
    <row r="296" spans="6:68" x14ac:dyDescent="0.25">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row>
    <row r="297" spans="6:68" x14ac:dyDescent="0.25">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row>
    <row r="298" spans="6:68" x14ac:dyDescent="0.25">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row>
    <row r="299" spans="6:68" x14ac:dyDescent="0.25">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row>
    <row r="300" spans="6:68" x14ac:dyDescent="0.25">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row>
    <row r="301" spans="6:68" x14ac:dyDescent="0.25">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row>
    <row r="302" spans="6:68" x14ac:dyDescent="0.25">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row>
    <row r="303" spans="6:68" x14ac:dyDescent="0.25">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row>
    <row r="304" spans="6:68" x14ac:dyDescent="0.25">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row>
    <row r="305" spans="6:68" x14ac:dyDescent="0.25">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row>
    <row r="306" spans="6:68" x14ac:dyDescent="0.25">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row>
    <row r="307" spans="6:68" x14ac:dyDescent="0.25">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row>
    <row r="308" spans="6:68" x14ac:dyDescent="0.25">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row>
    <row r="309" spans="6:68" x14ac:dyDescent="0.25">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row>
    <row r="310" spans="6:68" x14ac:dyDescent="0.25">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row>
    <row r="311" spans="6:68" x14ac:dyDescent="0.25">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row>
    <row r="312" spans="6:68" x14ac:dyDescent="0.25">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row>
    <row r="313" spans="6:68" x14ac:dyDescent="0.25">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row>
    <row r="314" spans="6:68" x14ac:dyDescent="0.25">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row>
    <row r="315" spans="6:68" x14ac:dyDescent="0.25">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row>
    <row r="316" spans="6:68" x14ac:dyDescent="0.25">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row>
    <row r="317" spans="6:68" x14ac:dyDescent="0.25">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row>
    <row r="318" spans="6:68" x14ac:dyDescent="0.25">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row>
    <row r="319" spans="6:68" x14ac:dyDescent="0.25">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row>
    <row r="320" spans="6:68" x14ac:dyDescent="0.25">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row>
    <row r="321" spans="6:68" x14ac:dyDescent="0.25">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row>
    <row r="322" spans="6:68" x14ac:dyDescent="0.25">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row>
    <row r="323" spans="6:68" x14ac:dyDescent="0.25">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row>
    <row r="324" spans="6:68" x14ac:dyDescent="0.25">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row>
    <row r="325" spans="6:68" x14ac:dyDescent="0.25">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row>
    <row r="326" spans="6:68" x14ac:dyDescent="0.25">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row>
    <row r="327" spans="6:68" x14ac:dyDescent="0.25">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row>
    <row r="328" spans="6:68" x14ac:dyDescent="0.25">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row>
    <row r="329" spans="6:68" x14ac:dyDescent="0.25">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row>
    <row r="330" spans="6:68" x14ac:dyDescent="0.25">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row>
    <row r="331" spans="6:68" x14ac:dyDescent="0.25">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row>
    <row r="332" spans="6:68" x14ac:dyDescent="0.25">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row>
    <row r="333" spans="6:68" x14ac:dyDescent="0.25">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row>
    <row r="334" spans="6:68" x14ac:dyDescent="0.25">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row>
    <row r="335" spans="6:68" x14ac:dyDescent="0.25">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row>
    <row r="336" spans="6:68" x14ac:dyDescent="0.25">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row>
    <row r="337" spans="6:68" x14ac:dyDescent="0.25">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row>
    <row r="338" spans="6:68" x14ac:dyDescent="0.25">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row>
    <row r="339" spans="6:68" x14ac:dyDescent="0.25">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row>
    <row r="340" spans="6:68" x14ac:dyDescent="0.25">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row>
    <row r="341" spans="6:68" x14ac:dyDescent="0.25">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row>
    <row r="342" spans="6:68" x14ac:dyDescent="0.25">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row>
    <row r="343" spans="6:68" x14ac:dyDescent="0.25">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row>
    <row r="344" spans="6:68" x14ac:dyDescent="0.25">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row>
    <row r="345" spans="6:68" x14ac:dyDescent="0.25">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row>
    <row r="346" spans="6:68" x14ac:dyDescent="0.25">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row>
    <row r="347" spans="6:68" x14ac:dyDescent="0.25">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row>
    <row r="348" spans="6:68" x14ac:dyDescent="0.25">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row>
    <row r="349" spans="6:68" x14ac:dyDescent="0.25">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row>
    <row r="350" spans="6:68" x14ac:dyDescent="0.25">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row>
    <row r="351" spans="6:68" x14ac:dyDescent="0.25">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row>
    <row r="352" spans="6:68" x14ac:dyDescent="0.25">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row>
    <row r="353" spans="6:68" x14ac:dyDescent="0.25">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row>
    <row r="354" spans="6:68" x14ac:dyDescent="0.25">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row>
    <row r="355" spans="6:68" x14ac:dyDescent="0.25">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row>
    <row r="356" spans="6:68" x14ac:dyDescent="0.25">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row>
    <row r="357" spans="6:68" x14ac:dyDescent="0.25">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row>
    <row r="358" spans="6:68" x14ac:dyDescent="0.25">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row>
    <row r="359" spans="6:68" x14ac:dyDescent="0.25">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row>
    <row r="360" spans="6:68" x14ac:dyDescent="0.25">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row>
    <row r="361" spans="6:68" x14ac:dyDescent="0.25">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row>
    <row r="362" spans="6:68" x14ac:dyDescent="0.25">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row>
    <row r="363" spans="6:68" x14ac:dyDescent="0.25">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row>
    <row r="364" spans="6:68" x14ac:dyDescent="0.25">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row>
    <row r="365" spans="6:68" x14ac:dyDescent="0.25">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row>
    <row r="366" spans="6:68" x14ac:dyDescent="0.25">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row>
    <row r="367" spans="6:68" x14ac:dyDescent="0.25">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row>
    <row r="368" spans="6:68" x14ac:dyDescent="0.25">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row>
    <row r="369" spans="6:68" x14ac:dyDescent="0.25">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row>
    <row r="370" spans="6:68" x14ac:dyDescent="0.25">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row>
    <row r="371" spans="6:68" x14ac:dyDescent="0.25">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row>
    <row r="372" spans="6:68" x14ac:dyDescent="0.25">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row>
    <row r="373" spans="6:68" x14ac:dyDescent="0.25">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row>
    <row r="374" spans="6:68" x14ac:dyDescent="0.25">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row>
    <row r="375" spans="6:68" x14ac:dyDescent="0.25">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row>
    <row r="376" spans="6:68" x14ac:dyDescent="0.25">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row>
    <row r="377" spans="6:68" x14ac:dyDescent="0.25">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row>
    <row r="378" spans="6:68" x14ac:dyDescent="0.25">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row>
    <row r="379" spans="6:68" x14ac:dyDescent="0.25">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row>
    <row r="380" spans="6:68" x14ac:dyDescent="0.25">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row>
    <row r="381" spans="6:68" x14ac:dyDescent="0.25">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row>
    <row r="382" spans="6:68" x14ac:dyDescent="0.25">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row>
    <row r="383" spans="6:68" x14ac:dyDescent="0.25">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row>
    <row r="384" spans="6:68" x14ac:dyDescent="0.25">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row>
    <row r="385" spans="6:68" x14ac:dyDescent="0.25">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row>
    <row r="386" spans="6:68" x14ac:dyDescent="0.25">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row>
    <row r="387" spans="6:68" x14ac:dyDescent="0.25">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row>
    <row r="388" spans="6:68" x14ac:dyDescent="0.25">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row>
    <row r="389" spans="6:68" x14ac:dyDescent="0.25">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row>
    <row r="390" spans="6:68" x14ac:dyDescent="0.25">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row>
    <row r="391" spans="6:68" x14ac:dyDescent="0.25">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row>
    <row r="392" spans="6:68" x14ac:dyDescent="0.25">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row>
    <row r="393" spans="6:68" x14ac:dyDescent="0.25">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row>
    <row r="394" spans="6:68" x14ac:dyDescent="0.25">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row>
    <row r="395" spans="6:68" x14ac:dyDescent="0.25">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row>
    <row r="396" spans="6:68" x14ac:dyDescent="0.25">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row>
    <row r="397" spans="6:68" x14ac:dyDescent="0.25">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row>
    <row r="398" spans="6:68" x14ac:dyDescent="0.25">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row>
    <row r="399" spans="6:68" x14ac:dyDescent="0.25">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row>
    <row r="400" spans="6:68" x14ac:dyDescent="0.25">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row>
    <row r="401" spans="6:68" x14ac:dyDescent="0.25">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row>
    <row r="402" spans="6:68" x14ac:dyDescent="0.25">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row>
    <row r="403" spans="6:68" x14ac:dyDescent="0.25">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row>
    <row r="404" spans="6:68" x14ac:dyDescent="0.25">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row>
    <row r="405" spans="6:68" x14ac:dyDescent="0.25">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row>
    <row r="406" spans="6:68" x14ac:dyDescent="0.25">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row>
    <row r="407" spans="6:68" x14ac:dyDescent="0.25">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row>
    <row r="408" spans="6:68" x14ac:dyDescent="0.25">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row>
    <row r="409" spans="6:68" x14ac:dyDescent="0.25">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row>
    <row r="410" spans="6:68" x14ac:dyDescent="0.25">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row>
    <row r="411" spans="6:68" x14ac:dyDescent="0.25">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row>
    <row r="412" spans="6:68" x14ac:dyDescent="0.25">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row>
    <row r="413" spans="6:68" x14ac:dyDescent="0.25">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row>
    <row r="414" spans="6:68" x14ac:dyDescent="0.25">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row>
    <row r="415" spans="6:68" x14ac:dyDescent="0.25">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row>
    <row r="416" spans="6:68" x14ac:dyDescent="0.25">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row>
    <row r="417" spans="6:68" x14ac:dyDescent="0.25">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row>
    <row r="418" spans="6:68" x14ac:dyDescent="0.25">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row>
    <row r="419" spans="6:68" x14ac:dyDescent="0.25">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row>
    <row r="420" spans="6:68" x14ac:dyDescent="0.25">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row>
    <row r="421" spans="6:68" x14ac:dyDescent="0.25">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row>
    <row r="422" spans="6:68" x14ac:dyDescent="0.25">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row>
    <row r="423" spans="6:68" x14ac:dyDescent="0.25">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row>
    <row r="424" spans="6:68" x14ac:dyDescent="0.25">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row>
    <row r="425" spans="6:68" x14ac:dyDescent="0.25">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row>
    <row r="426" spans="6:68" x14ac:dyDescent="0.25">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row>
    <row r="427" spans="6:68" x14ac:dyDescent="0.25">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row>
    <row r="428" spans="6:68" x14ac:dyDescent="0.25">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row>
    <row r="429" spans="6:68" x14ac:dyDescent="0.25">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row>
    <row r="430" spans="6:68" x14ac:dyDescent="0.25">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row>
    <row r="431" spans="6:68" x14ac:dyDescent="0.25">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row>
    <row r="432" spans="6:68" x14ac:dyDescent="0.25">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row>
    <row r="433" spans="6:68" x14ac:dyDescent="0.25">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row>
    <row r="434" spans="6:68" x14ac:dyDescent="0.25">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row>
    <row r="435" spans="6:68" x14ac:dyDescent="0.25">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row>
    <row r="436" spans="6:68" x14ac:dyDescent="0.25">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row>
    <row r="437" spans="6:68" x14ac:dyDescent="0.25">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row>
    <row r="438" spans="6:68" x14ac:dyDescent="0.25">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row>
    <row r="439" spans="6:68" x14ac:dyDescent="0.25">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row>
    <row r="440" spans="6:68" x14ac:dyDescent="0.25">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row>
    <row r="441" spans="6:68" x14ac:dyDescent="0.25">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row>
    <row r="442" spans="6:68" x14ac:dyDescent="0.25">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row>
    <row r="443" spans="6:68" x14ac:dyDescent="0.25">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row>
    <row r="444" spans="6:68" x14ac:dyDescent="0.25">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row>
    <row r="445" spans="6:68" x14ac:dyDescent="0.25">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row>
    <row r="446" spans="6:68" x14ac:dyDescent="0.25">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row>
    <row r="447" spans="6:68" x14ac:dyDescent="0.25">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row>
    <row r="448" spans="6:68" x14ac:dyDescent="0.25">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row>
    <row r="449" spans="6:68" x14ac:dyDescent="0.25">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row>
    <row r="450" spans="6:68" x14ac:dyDescent="0.25">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row>
    <row r="451" spans="6:68" x14ac:dyDescent="0.25">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row>
    <row r="452" spans="6:68" x14ac:dyDescent="0.25">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row>
    <row r="453" spans="6:68" x14ac:dyDescent="0.25">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row>
    <row r="454" spans="6:68" x14ac:dyDescent="0.25">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row>
    <row r="455" spans="6:68" x14ac:dyDescent="0.25">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row>
    <row r="456" spans="6:68" x14ac:dyDescent="0.25">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row>
    <row r="457" spans="6:68" x14ac:dyDescent="0.25">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row>
    <row r="458" spans="6:68" x14ac:dyDescent="0.25">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row>
    <row r="459" spans="6:68" x14ac:dyDescent="0.25">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row>
    <row r="460" spans="6:68" x14ac:dyDescent="0.25">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row>
    <row r="461" spans="6:68" x14ac:dyDescent="0.25">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row>
    <row r="462" spans="6:68" x14ac:dyDescent="0.25">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row>
    <row r="463" spans="6:68" x14ac:dyDescent="0.25">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row>
    <row r="464" spans="6:68" x14ac:dyDescent="0.25">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row>
    <row r="465" spans="6:68" x14ac:dyDescent="0.25">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row>
    <row r="466" spans="6:68" x14ac:dyDescent="0.25">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row>
    <row r="467" spans="6:68" x14ac:dyDescent="0.25">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row>
    <row r="468" spans="6:68" x14ac:dyDescent="0.25">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row>
    <row r="469" spans="6:68" x14ac:dyDescent="0.25">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row>
    <row r="470" spans="6:68" x14ac:dyDescent="0.25">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row>
    <row r="471" spans="6:68" x14ac:dyDescent="0.25">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row>
    <row r="472" spans="6:68" x14ac:dyDescent="0.25">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row>
    <row r="473" spans="6:68" x14ac:dyDescent="0.25">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row>
    <row r="474" spans="6:68" x14ac:dyDescent="0.25">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row>
    <row r="475" spans="6:68" x14ac:dyDescent="0.25">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row>
    <row r="476" spans="6:68" x14ac:dyDescent="0.25">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row>
    <row r="477" spans="6:68" x14ac:dyDescent="0.25">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row>
    <row r="478" spans="6:68" x14ac:dyDescent="0.25">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row>
    <row r="479" spans="6:68" x14ac:dyDescent="0.25">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row>
    <row r="480" spans="6:68" x14ac:dyDescent="0.25">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row>
    <row r="481" spans="6:68" x14ac:dyDescent="0.25">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row>
    <row r="482" spans="6:68" x14ac:dyDescent="0.25">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row>
    <row r="483" spans="6:68" x14ac:dyDescent="0.25">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row>
    <row r="484" spans="6:68" x14ac:dyDescent="0.25">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row>
    <row r="485" spans="6:68" x14ac:dyDescent="0.25">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row>
    <row r="486" spans="6:68" x14ac:dyDescent="0.25">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row>
    <row r="487" spans="6:68" x14ac:dyDescent="0.25">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row>
    <row r="488" spans="6:68" x14ac:dyDescent="0.25">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row>
    <row r="489" spans="6:68" x14ac:dyDescent="0.25">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row>
    <row r="490" spans="6:68" x14ac:dyDescent="0.25">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row>
    <row r="491" spans="6:68" x14ac:dyDescent="0.25">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row>
    <row r="492" spans="6:68" x14ac:dyDescent="0.25">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row>
    <row r="493" spans="6:68" x14ac:dyDescent="0.25">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row>
    <row r="494" spans="6:68" x14ac:dyDescent="0.25">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row>
    <row r="495" spans="6:68" x14ac:dyDescent="0.25">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row>
    <row r="496" spans="6:68" x14ac:dyDescent="0.25">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row>
    <row r="497" spans="6:68" x14ac:dyDescent="0.25">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row>
    <row r="498" spans="6:68" x14ac:dyDescent="0.25">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row>
    <row r="499" spans="6:68" x14ac:dyDescent="0.25">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row>
    <row r="500" spans="6:68" x14ac:dyDescent="0.25">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row>
    <row r="501" spans="6:68" x14ac:dyDescent="0.25">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row>
    <row r="502" spans="6:68" x14ac:dyDescent="0.25">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row>
    <row r="503" spans="6:68" x14ac:dyDescent="0.25">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row>
    <row r="504" spans="6:68" x14ac:dyDescent="0.25">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row>
    <row r="505" spans="6:68" x14ac:dyDescent="0.25">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row>
    <row r="506" spans="6:68" x14ac:dyDescent="0.25">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row>
    <row r="507" spans="6:68" x14ac:dyDescent="0.25">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row>
    <row r="508" spans="6:68" x14ac:dyDescent="0.25">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row>
    <row r="509" spans="6:68" x14ac:dyDescent="0.25">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row>
    <row r="510" spans="6:68" x14ac:dyDescent="0.25">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row>
    <row r="511" spans="6:68" x14ac:dyDescent="0.25">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row>
    <row r="512" spans="6:68" x14ac:dyDescent="0.25">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row>
    <row r="513" spans="6:68" x14ac:dyDescent="0.25">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row>
    <row r="514" spans="6:68" x14ac:dyDescent="0.25">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row>
    <row r="515" spans="6:68" x14ac:dyDescent="0.25">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row>
    <row r="516" spans="6:68" x14ac:dyDescent="0.25">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row>
    <row r="517" spans="6:68" x14ac:dyDescent="0.25">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row>
    <row r="518" spans="6:68" x14ac:dyDescent="0.25">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row>
    <row r="519" spans="6:68" x14ac:dyDescent="0.25">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row>
    <row r="520" spans="6:68" x14ac:dyDescent="0.25">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row>
    <row r="521" spans="6:68" x14ac:dyDescent="0.25">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row>
    <row r="522" spans="6:68" x14ac:dyDescent="0.25">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row>
    <row r="523" spans="6:68" x14ac:dyDescent="0.25">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row>
    <row r="524" spans="6:68" x14ac:dyDescent="0.25">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row>
    <row r="525" spans="6:68" x14ac:dyDescent="0.25">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row>
    <row r="526" spans="6:68" x14ac:dyDescent="0.25">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row>
    <row r="527" spans="6:68" x14ac:dyDescent="0.25">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row>
    <row r="528" spans="6:68" x14ac:dyDescent="0.25">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row>
    <row r="529" spans="6:68" x14ac:dyDescent="0.25">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row>
    <row r="530" spans="6:68" x14ac:dyDescent="0.25">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row>
    <row r="531" spans="6:68" x14ac:dyDescent="0.25">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row>
    <row r="532" spans="6:68" x14ac:dyDescent="0.25">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row>
    <row r="533" spans="6:68" x14ac:dyDescent="0.25">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row>
    <row r="534" spans="6:68" x14ac:dyDescent="0.25">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row>
    <row r="535" spans="6:68" x14ac:dyDescent="0.25">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row>
    <row r="536" spans="6:68" x14ac:dyDescent="0.25">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row>
    <row r="537" spans="6:68" x14ac:dyDescent="0.25">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row>
    <row r="538" spans="6:68" x14ac:dyDescent="0.25">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row>
    <row r="539" spans="6:68" x14ac:dyDescent="0.25">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row>
    <row r="540" spans="6:68" x14ac:dyDescent="0.25">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row>
    <row r="541" spans="6:68" x14ac:dyDescent="0.25">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row>
    <row r="542" spans="6:68" x14ac:dyDescent="0.25">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row>
    <row r="543" spans="6:68" x14ac:dyDescent="0.25">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row>
    <row r="544" spans="6:68" x14ac:dyDescent="0.25">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row>
    <row r="545" spans="6:68" x14ac:dyDescent="0.25">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row>
    <row r="546" spans="6:68" x14ac:dyDescent="0.25">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row>
    <row r="547" spans="6:68" x14ac:dyDescent="0.25">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row>
    <row r="548" spans="6:68" x14ac:dyDescent="0.25">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row>
    <row r="549" spans="6:68" x14ac:dyDescent="0.25">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row>
    <row r="550" spans="6:68" x14ac:dyDescent="0.25">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row>
    <row r="551" spans="6:68" x14ac:dyDescent="0.25">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row>
    <row r="552" spans="6:68" x14ac:dyDescent="0.25">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row>
    <row r="553" spans="6:68" x14ac:dyDescent="0.25">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row>
    <row r="554" spans="6:68" x14ac:dyDescent="0.25">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row>
    <row r="555" spans="6:68" x14ac:dyDescent="0.25">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row>
    <row r="556" spans="6:68" x14ac:dyDescent="0.25">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row>
    <row r="557" spans="6:68" x14ac:dyDescent="0.25">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row>
    <row r="558" spans="6:68" x14ac:dyDescent="0.25">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row>
    <row r="559" spans="6:68" x14ac:dyDescent="0.25">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row>
    <row r="560" spans="6:68" x14ac:dyDescent="0.25">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row>
    <row r="561" spans="6:68" x14ac:dyDescent="0.25">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row>
    <row r="562" spans="6:68" x14ac:dyDescent="0.25">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row>
    <row r="563" spans="6:68" x14ac:dyDescent="0.25">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row>
    <row r="564" spans="6:68" x14ac:dyDescent="0.25">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row>
    <row r="565" spans="6:68" x14ac:dyDescent="0.25">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row>
    <row r="566" spans="6:68" x14ac:dyDescent="0.25">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row>
    <row r="567" spans="6:68" x14ac:dyDescent="0.25">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row>
    <row r="568" spans="6:68" x14ac:dyDescent="0.25">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row>
    <row r="569" spans="6:68" x14ac:dyDescent="0.25">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row>
    <row r="570" spans="6:68" x14ac:dyDescent="0.25">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row>
    <row r="571" spans="6:68" x14ac:dyDescent="0.25">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row>
    <row r="572" spans="6:68" x14ac:dyDescent="0.25">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row>
    <row r="573" spans="6:68" x14ac:dyDescent="0.25">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row>
    <row r="574" spans="6:68" x14ac:dyDescent="0.25">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row>
    <row r="575" spans="6:68" x14ac:dyDescent="0.25">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row>
    <row r="576" spans="6:68" x14ac:dyDescent="0.25">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row>
    <row r="577" spans="6:68" x14ac:dyDescent="0.25">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row>
    <row r="578" spans="6:68" x14ac:dyDescent="0.25">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row>
    <row r="579" spans="6:68" x14ac:dyDescent="0.25">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row>
    <row r="580" spans="6:68" x14ac:dyDescent="0.25">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row>
    <row r="581" spans="6:68" x14ac:dyDescent="0.25">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row>
    <row r="582" spans="6:68" x14ac:dyDescent="0.25">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row>
    <row r="583" spans="6:68" x14ac:dyDescent="0.25">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row>
    <row r="584" spans="6:68" x14ac:dyDescent="0.25">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row>
    <row r="585" spans="6:68" x14ac:dyDescent="0.25">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row>
    <row r="586" spans="6:68" x14ac:dyDescent="0.25">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row>
    <row r="587" spans="6:68" x14ac:dyDescent="0.25">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row>
    <row r="588" spans="6:68" x14ac:dyDescent="0.25">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row>
    <row r="589" spans="6:68" x14ac:dyDescent="0.25">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row>
    <row r="590" spans="6:68" x14ac:dyDescent="0.25">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row>
    <row r="591" spans="6:68" x14ac:dyDescent="0.25">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row>
    <row r="592" spans="6:68" x14ac:dyDescent="0.25">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row>
    <row r="593" spans="6:68" x14ac:dyDescent="0.25">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row>
    <row r="594" spans="6:68" x14ac:dyDescent="0.25">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row>
    <row r="595" spans="6:68" x14ac:dyDescent="0.25">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row>
    <row r="596" spans="6:68" x14ac:dyDescent="0.25">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row>
    <row r="597" spans="6:68" x14ac:dyDescent="0.25">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row>
    <row r="598" spans="6:68" x14ac:dyDescent="0.25">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row>
    <row r="599" spans="6:68" x14ac:dyDescent="0.25">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row>
    <row r="600" spans="6:68" x14ac:dyDescent="0.25">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row>
    <row r="601" spans="6:68" x14ac:dyDescent="0.25">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row>
    <row r="602" spans="6:68" x14ac:dyDescent="0.25">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row>
    <row r="603" spans="6:68" x14ac:dyDescent="0.25">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row>
    <row r="604" spans="6:68" x14ac:dyDescent="0.25">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row>
    <row r="605" spans="6:68" x14ac:dyDescent="0.25">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row>
    <row r="606" spans="6:68" x14ac:dyDescent="0.25">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row>
    <row r="607" spans="6:68" x14ac:dyDescent="0.25">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row>
    <row r="608" spans="6:68" x14ac:dyDescent="0.25">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row>
    <row r="609" spans="6:68" x14ac:dyDescent="0.25">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row>
    <row r="610" spans="6:68" x14ac:dyDescent="0.25">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row>
    <row r="611" spans="6:68" x14ac:dyDescent="0.25">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row>
    <row r="612" spans="6:68" x14ac:dyDescent="0.25">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row>
    <row r="613" spans="6:68" x14ac:dyDescent="0.25">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row>
    <row r="614" spans="6:68" x14ac:dyDescent="0.25">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row>
    <row r="615" spans="6:68" x14ac:dyDescent="0.25">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row>
    <row r="616" spans="6:68" x14ac:dyDescent="0.25">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row>
    <row r="617" spans="6:68" x14ac:dyDescent="0.25">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row>
    <row r="618" spans="6:68" x14ac:dyDescent="0.25">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row>
    <row r="619" spans="6:68" x14ac:dyDescent="0.25">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row>
    <row r="620" spans="6:68" x14ac:dyDescent="0.25">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row>
    <row r="621" spans="6:68" x14ac:dyDescent="0.25">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row>
    <row r="622" spans="6:68" x14ac:dyDescent="0.25">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row>
    <row r="623" spans="6:68" x14ac:dyDescent="0.25">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row>
    <row r="624" spans="6:68" x14ac:dyDescent="0.25">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row>
    <row r="625" spans="6:68" x14ac:dyDescent="0.25">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row>
    <row r="626" spans="6:68" x14ac:dyDescent="0.25">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row>
    <row r="627" spans="6:68" x14ac:dyDescent="0.25">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row>
    <row r="628" spans="6:68" x14ac:dyDescent="0.25">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row>
    <row r="629" spans="6:68" x14ac:dyDescent="0.25">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row>
    <row r="630" spans="6:68" x14ac:dyDescent="0.25">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row>
    <row r="631" spans="6:68" x14ac:dyDescent="0.25">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row>
    <row r="632" spans="6:68" x14ac:dyDescent="0.25">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row>
    <row r="633" spans="6:68" x14ac:dyDescent="0.25">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row>
    <row r="634" spans="6:68" x14ac:dyDescent="0.25">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row>
    <row r="635" spans="6:68" x14ac:dyDescent="0.25">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row>
    <row r="636" spans="6:68" x14ac:dyDescent="0.25">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row>
    <row r="637" spans="6:68" x14ac:dyDescent="0.25">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row>
    <row r="638" spans="6:68" x14ac:dyDescent="0.25">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row>
    <row r="639" spans="6:68" x14ac:dyDescent="0.25">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row>
    <row r="640" spans="6:68" x14ac:dyDescent="0.25">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row>
    <row r="641" spans="6:68" x14ac:dyDescent="0.25">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row>
    <row r="642" spans="6:68" x14ac:dyDescent="0.25">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row>
    <row r="643" spans="6:68" x14ac:dyDescent="0.25">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row>
    <row r="644" spans="6:68" x14ac:dyDescent="0.25">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row>
    <row r="645" spans="6:68" x14ac:dyDescent="0.25">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row>
    <row r="646" spans="6:68" x14ac:dyDescent="0.25">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row>
    <row r="647" spans="6:68" x14ac:dyDescent="0.25">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row>
    <row r="648" spans="6:68" x14ac:dyDescent="0.25">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row>
    <row r="649" spans="6:68" x14ac:dyDescent="0.25">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row>
    <row r="650" spans="6:68" x14ac:dyDescent="0.25">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row>
    <row r="651" spans="6:68" x14ac:dyDescent="0.25">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row>
    <row r="652" spans="6:68" x14ac:dyDescent="0.25">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row>
    <row r="653" spans="6:68" x14ac:dyDescent="0.25">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row>
    <row r="654" spans="6:68" x14ac:dyDescent="0.25">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row>
    <row r="655" spans="6:68" x14ac:dyDescent="0.25">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row>
    <row r="656" spans="6:68" x14ac:dyDescent="0.25">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row>
    <row r="657" spans="6:68" x14ac:dyDescent="0.25">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row>
    <row r="658" spans="6:68" x14ac:dyDescent="0.25">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row>
    <row r="659" spans="6:68" x14ac:dyDescent="0.25">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row>
    <row r="660" spans="6:68" x14ac:dyDescent="0.25">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row>
    <row r="661" spans="6:68" x14ac:dyDescent="0.25">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row>
    <row r="662" spans="6:68" x14ac:dyDescent="0.25">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row>
    <row r="663" spans="6:68" x14ac:dyDescent="0.25">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row>
    <row r="664" spans="6:68" x14ac:dyDescent="0.25">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row>
    <row r="665" spans="6:68" x14ac:dyDescent="0.25">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row>
    <row r="666" spans="6:68" x14ac:dyDescent="0.25">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row>
    <row r="667" spans="6:68" x14ac:dyDescent="0.25">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row>
    <row r="668" spans="6:68" x14ac:dyDescent="0.25">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row>
    <row r="669" spans="6:68" x14ac:dyDescent="0.25">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row>
    <row r="670" spans="6:68" x14ac:dyDescent="0.25">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row>
    <row r="671" spans="6:68" x14ac:dyDescent="0.25">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row>
    <row r="672" spans="6:68" x14ac:dyDescent="0.25">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row>
    <row r="673" spans="6:68" x14ac:dyDescent="0.25">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row>
    <row r="674" spans="6:68" x14ac:dyDescent="0.25">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row>
    <row r="675" spans="6:68" x14ac:dyDescent="0.25">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row>
    <row r="676" spans="6:68" x14ac:dyDescent="0.25">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row>
    <row r="677" spans="6:68" x14ac:dyDescent="0.25">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row>
    <row r="678" spans="6:68" x14ac:dyDescent="0.25">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row>
    <row r="679" spans="6:68" x14ac:dyDescent="0.25">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row>
    <row r="680" spans="6:68" x14ac:dyDescent="0.25">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row>
    <row r="681" spans="6:68" x14ac:dyDescent="0.25">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row>
    <row r="682" spans="6:68" x14ac:dyDescent="0.25">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row>
    <row r="683" spans="6:68" x14ac:dyDescent="0.25">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row>
    <row r="684" spans="6:68" x14ac:dyDescent="0.25">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row>
    <row r="685" spans="6:68" x14ac:dyDescent="0.25">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row>
    <row r="686" spans="6:68" x14ac:dyDescent="0.25">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row>
    <row r="687" spans="6:68" x14ac:dyDescent="0.25">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row>
    <row r="688" spans="6:68" x14ac:dyDescent="0.25">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row>
    <row r="689" spans="6:68" x14ac:dyDescent="0.25">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row>
    <row r="690" spans="6:68" x14ac:dyDescent="0.25">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row>
    <row r="691" spans="6:68" x14ac:dyDescent="0.25">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row>
    <row r="692" spans="6:68" x14ac:dyDescent="0.25">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row>
    <row r="693" spans="6:68" x14ac:dyDescent="0.25">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row>
    <row r="694" spans="6:68" x14ac:dyDescent="0.25">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row>
    <row r="695" spans="6:68" x14ac:dyDescent="0.25">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row>
    <row r="696" spans="6:68" x14ac:dyDescent="0.25">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row>
    <row r="697" spans="6:68" x14ac:dyDescent="0.25">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row>
    <row r="698" spans="6:68" x14ac:dyDescent="0.25">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row>
    <row r="699" spans="6:68" x14ac:dyDescent="0.25">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row>
    <row r="700" spans="6:68" x14ac:dyDescent="0.25">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row>
    <row r="701" spans="6:68" x14ac:dyDescent="0.25">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row>
    <row r="702" spans="6:68" x14ac:dyDescent="0.25">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row>
    <row r="703" spans="6:68" x14ac:dyDescent="0.25">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row>
    <row r="704" spans="6:68" x14ac:dyDescent="0.25">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row>
    <row r="705" spans="6:68" x14ac:dyDescent="0.25">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row>
    <row r="706" spans="6:68" x14ac:dyDescent="0.25">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row>
    <row r="707" spans="6:68" x14ac:dyDescent="0.25">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row>
    <row r="708" spans="6:68" x14ac:dyDescent="0.25">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row>
    <row r="709" spans="6:68" x14ac:dyDescent="0.25">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row>
    <row r="710" spans="6:68" x14ac:dyDescent="0.25">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row>
    <row r="711" spans="6:68" x14ac:dyDescent="0.25">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row>
    <row r="712" spans="6:68" x14ac:dyDescent="0.25">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row>
    <row r="713" spans="6:68" x14ac:dyDescent="0.25">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row>
    <row r="714" spans="6:68" x14ac:dyDescent="0.25">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row>
    <row r="715" spans="6:68" x14ac:dyDescent="0.25">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row>
    <row r="716" spans="6:68" x14ac:dyDescent="0.25">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row>
    <row r="717" spans="6:68" x14ac:dyDescent="0.25">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row>
    <row r="718" spans="6:68" x14ac:dyDescent="0.25">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row>
    <row r="719" spans="6:68" x14ac:dyDescent="0.25">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row>
    <row r="720" spans="6:68" x14ac:dyDescent="0.25">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row>
    <row r="721" spans="6:68" x14ac:dyDescent="0.25">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row>
    <row r="722" spans="6:68" x14ac:dyDescent="0.25">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row>
    <row r="723" spans="6:68" x14ac:dyDescent="0.25">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row>
    <row r="724" spans="6:68" x14ac:dyDescent="0.25">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row>
    <row r="725" spans="6:68" x14ac:dyDescent="0.25">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row>
    <row r="726" spans="6:68" x14ac:dyDescent="0.25">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row>
    <row r="727" spans="6:68" x14ac:dyDescent="0.25">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row>
    <row r="728" spans="6:68" x14ac:dyDescent="0.25">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row>
    <row r="729" spans="6:68" x14ac:dyDescent="0.25">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row>
    <row r="730" spans="6:68" x14ac:dyDescent="0.25">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row>
    <row r="731" spans="6:68" x14ac:dyDescent="0.25">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row>
    <row r="732" spans="6:68" x14ac:dyDescent="0.25">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row>
    <row r="733" spans="6:68" x14ac:dyDescent="0.25">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row>
    <row r="734" spans="6:68" x14ac:dyDescent="0.25">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row>
    <row r="735" spans="6:68" x14ac:dyDescent="0.25">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row>
    <row r="736" spans="6:68" x14ac:dyDescent="0.25">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row>
    <row r="737" spans="6:68" x14ac:dyDescent="0.25">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row>
    <row r="738" spans="6:68" x14ac:dyDescent="0.25">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row>
    <row r="739" spans="6:68" x14ac:dyDescent="0.25">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row>
    <row r="740" spans="6:68" x14ac:dyDescent="0.25">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row>
    <row r="741" spans="6:68" x14ac:dyDescent="0.25">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row>
    <row r="742" spans="6:68" x14ac:dyDescent="0.25">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row>
    <row r="743" spans="6:68" x14ac:dyDescent="0.25">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row>
    <row r="744" spans="6:68" x14ac:dyDescent="0.25">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row>
    <row r="745" spans="6:68" x14ac:dyDescent="0.25">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row>
    <row r="746" spans="6:68" x14ac:dyDescent="0.25">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row>
    <row r="747" spans="6:68" x14ac:dyDescent="0.25">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row>
    <row r="748" spans="6:68" x14ac:dyDescent="0.25">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row>
    <row r="749" spans="6:68" x14ac:dyDescent="0.25">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row>
    <row r="750" spans="6:68" x14ac:dyDescent="0.25">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row>
    <row r="751" spans="6:68" x14ac:dyDescent="0.25">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row>
    <row r="752" spans="6:68" x14ac:dyDescent="0.25">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row>
    <row r="753" spans="6:68" x14ac:dyDescent="0.25">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row>
    <row r="754" spans="6:68" x14ac:dyDescent="0.25">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row>
    <row r="755" spans="6:68" x14ac:dyDescent="0.25">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row>
    <row r="756" spans="6:68" x14ac:dyDescent="0.25">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row>
    <row r="757" spans="6:68" x14ac:dyDescent="0.25">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row>
    <row r="758" spans="6:68" x14ac:dyDescent="0.25">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row>
    <row r="759" spans="6:68" x14ac:dyDescent="0.25">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row>
    <row r="760" spans="6:68" x14ac:dyDescent="0.25">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row>
    <row r="761" spans="6:68" x14ac:dyDescent="0.25">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row>
    <row r="762" spans="6:68" x14ac:dyDescent="0.25">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row>
    <row r="763" spans="6:68" x14ac:dyDescent="0.25">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row>
    <row r="764" spans="6:68" x14ac:dyDescent="0.25">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row>
    <row r="765" spans="6:68" x14ac:dyDescent="0.25">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row>
    <row r="766" spans="6:68" x14ac:dyDescent="0.25">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row>
    <row r="767" spans="6:68" x14ac:dyDescent="0.25">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row>
    <row r="768" spans="6:68" x14ac:dyDescent="0.25">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row>
    <row r="769" spans="6:68" x14ac:dyDescent="0.25">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row>
    <row r="770" spans="6:68" x14ac:dyDescent="0.25">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row>
    <row r="771" spans="6:68" x14ac:dyDescent="0.25">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row>
    <row r="772" spans="6:68" x14ac:dyDescent="0.25">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row>
    <row r="773" spans="6:68" x14ac:dyDescent="0.25">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row>
    <row r="774" spans="6:68" x14ac:dyDescent="0.25">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row>
    <row r="775" spans="6:68" x14ac:dyDescent="0.25">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row>
    <row r="776" spans="6:68" x14ac:dyDescent="0.25">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row>
    <row r="777" spans="6:68" x14ac:dyDescent="0.25">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row>
    <row r="778" spans="6:68" x14ac:dyDescent="0.25">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row>
    <row r="779" spans="6:68" x14ac:dyDescent="0.25">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row>
    <row r="780" spans="6:68" x14ac:dyDescent="0.25">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row>
    <row r="781" spans="6:68" x14ac:dyDescent="0.25">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row>
    <row r="782" spans="6:68" x14ac:dyDescent="0.25">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row>
    <row r="783" spans="6:68" x14ac:dyDescent="0.25">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row>
    <row r="784" spans="6:68" x14ac:dyDescent="0.25">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row>
    <row r="785" spans="6:68" x14ac:dyDescent="0.25">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row>
    <row r="786" spans="6:68" x14ac:dyDescent="0.25">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row>
    <row r="787" spans="6:68" x14ac:dyDescent="0.25">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row>
    <row r="788" spans="6:68" x14ac:dyDescent="0.25">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row>
    <row r="789" spans="6:68" x14ac:dyDescent="0.25">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row>
    <row r="790" spans="6:68" x14ac:dyDescent="0.25">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row>
    <row r="791" spans="6:68" x14ac:dyDescent="0.25">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row>
    <row r="792" spans="6:68" x14ac:dyDescent="0.25">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row>
    <row r="793" spans="6:68" x14ac:dyDescent="0.25">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row>
    <row r="794" spans="6:68" x14ac:dyDescent="0.25">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row>
    <row r="795" spans="6:68" x14ac:dyDescent="0.25">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row>
    <row r="796" spans="6:68" x14ac:dyDescent="0.25">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row>
    <row r="797" spans="6:68" x14ac:dyDescent="0.25">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row>
    <row r="798" spans="6:68" x14ac:dyDescent="0.25">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row>
    <row r="799" spans="6:68" x14ac:dyDescent="0.25">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row>
    <row r="800" spans="6:68" x14ac:dyDescent="0.25">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row>
    <row r="801" spans="6:68" x14ac:dyDescent="0.25">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row>
    <row r="802" spans="6:68" x14ac:dyDescent="0.25">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row>
    <row r="803" spans="6:68" x14ac:dyDescent="0.25">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row>
    <row r="804" spans="6:68" x14ac:dyDescent="0.25">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row>
    <row r="805" spans="6:68" x14ac:dyDescent="0.25">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row>
    <row r="806" spans="6:68" x14ac:dyDescent="0.25">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row>
    <row r="807" spans="6:68" x14ac:dyDescent="0.25">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row>
    <row r="808" spans="6:68" x14ac:dyDescent="0.25">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row>
    <row r="809" spans="6:68" x14ac:dyDescent="0.25">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row>
    <row r="810" spans="6:68" x14ac:dyDescent="0.25">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row>
    <row r="811" spans="6:68" x14ac:dyDescent="0.25">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row>
    <row r="812" spans="6:68" x14ac:dyDescent="0.25">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row>
    <row r="813" spans="6:68" x14ac:dyDescent="0.25">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row>
    <row r="814" spans="6:68" x14ac:dyDescent="0.25">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row>
    <row r="815" spans="6:68" x14ac:dyDescent="0.25">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row>
    <row r="816" spans="6:68" x14ac:dyDescent="0.25">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row>
    <row r="817" spans="6:68" x14ac:dyDescent="0.25">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row>
    <row r="818" spans="6:68" x14ac:dyDescent="0.25">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row>
    <row r="819" spans="6:68" x14ac:dyDescent="0.25">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row>
    <row r="820" spans="6:68" x14ac:dyDescent="0.25">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row>
    <row r="821" spans="6:68" x14ac:dyDescent="0.25">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row>
    <row r="822" spans="6:68" x14ac:dyDescent="0.25">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row>
    <row r="823" spans="6:68" x14ac:dyDescent="0.25">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row>
    <row r="824" spans="6:68" x14ac:dyDescent="0.25">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row>
    <row r="825" spans="6:68" x14ac:dyDescent="0.25">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row>
    <row r="826" spans="6:68" x14ac:dyDescent="0.25">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row>
    <row r="827" spans="6:68" x14ac:dyDescent="0.25">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row>
    <row r="828" spans="6:68" x14ac:dyDescent="0.25">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row>
    <row r="829" spans="6:68" x14ac:dyDescent="0.25">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row>
    <row r="830" spans="6:68" x14ac:dyDescent="0.25">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row>
    <row r="831" spans="6:68" x14ac:dyDescent="0.25">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row>
    <row r="832" spans="6:68" x14ac:dyDescent="0.25">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row>
    <row r="833" spans="6:68" x14ac:dyDescent="0.25">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row>
    <row r="834" spans="6:68" x14ac:dyDescent="0.25">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row>
    <row r="835" spans="6:68" x14ac:dyDescent="0.25">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row>
    <row r="836" spans="6:68" x14ac:dyDescent="0.25">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row>
    <row r="837" spans="6:68" x14ac:dyDescent="0.25">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row>
    <row r="838" spans="6:68" x14ac:dyDescent="0.25">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row>
    <row r="839" spans="6:68" x14ac:dyDescent="0.25">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row>
    <row r="840" spans="6:68" x14ac:dyDescent="0.25">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row>
    <row r="841" spans="6:68" x14ac:dyDescent="0.25">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row>
    <row r="842" spans="6:68" x14ac:dyDescent="0.25">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row>
    <row r="843" spans="6:68" x14ac:dyDescent="0.25">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row>
    <row r="844" spans="6:68" x14ac:dyDescent="0.25">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row>
    <row r="845" spans="6:68" x14ac:dyDescent="0.25">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row>
    <row r="846" spans="6:68" x14ac:dyDescent="0.25">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row>
    <row r="847" spans="6:68" x14ac:dyDescent="0.25">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row>
    <row r="848" spans="6:68" x14ac:dyDescent="0.25">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row>
    <row r="849" spans="6:68" x14ac:dyDescent="0.25">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row>
    <row r="850" spans="6:68" x14ac:dyDescent="0.25">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row>
    <row r="851" spans="6:68" x14ac:dyDescent="0.25">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row>
    <row r="852" spans="6:68" x14ac:dyDescent="0.25">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row>
    <row r="853" spans="6:68" x14ac:dyDescent="0.25">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row>
    <row r="854" spans="6:68" x14ac:dyDescent="0.25">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row>
    <row r="855" spans="6:68" x14ac:dyDescent="0.25">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row>
    <row r="856" spans="6:68" x14ac:dyDescent="0.25">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row>
    <row r="857" spans="6:68" x14ac:dyDescent="0.25">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row>
  </sheetData>
  <sheetProtection algorithmName="SHA-512" hashValue="cfk3IHTZp/noSS/XE++bbxsL/5vxtYI+kP6LVs9675D5TqPEGZQt/+iUnalXChTHEbhGXhn5izsbQYq590DO0Q==" saltValue="MlLA+mXWm4r3wyhRVScHDA==" spinCount="100000" sheet="1" insertHyperlinks="0"/>
  <mergeCells count="4">
    <mergeCell ref="D2:D3"/>
    <mergeCell ref="D5:E5"/>
    <mergeCell ref="D18:E18"/>
    <mergeCell ref="D7:E7"/>
  </mergeCells>
  <dataValidations count="4">
    <dataValidation type="textLength" errorStyle="warning" operator="lessThanOrEqual" allowBlank="1" showInputMessage="1" showErrorMessage="1" error="Please reduce text lenght" prompt="Maximum 300 characters (with spaces)" sqref="E21:E23" xr:uid="{56F74E0E-EB3C-4BA0-90E1-BC17704F991C}">
      <formula1>300</formula1>
    </dataValidation>
    <dataValidation operator="lessThanOrEqual" allowBlank="1" showInputMessage="1" showErrorMessage="1" prompt="Fill in this cell and any additional row, as necessary. " sqref="D20" xr:uid="{F875E927-CFB4-4CBA-969E-C3693B4F5B18}"/>
    <dataValidation type="textLength" operator="lessThanOrEqual" allowBlank="1" showInputMessage="1" showErrorMessage="1" prompt="Fill in this cell and any additional row, as necessary. _x000a__x000a_Maximum 300 characters (with spaces)." sqref="E20" xr:uid="{F636B337-2111-43F1-9564-E3693E0FD0DA}">
      <formula1>300</formula1>
    </dataValidation>
    <dataValidation type="date" errorStyle="warning" operator="greaterThan" allowBlank="1" showInputMessage="1" showErrorMessage="1" error="Please enter a correct date with this format: DD/MM/YYYY (example&gt; 18 May of 2025 will be 18/05/2025)" prompt="Please enter the date when you are delivering this template in Reportnet using this format: DD/MM/YYYY (example&gt; 18 May of 2025 will be 18/05/2025)" sqref="E14" xr:uid="{A91F44FE-7C61-4859-877F-4C9C172F7F40}">
      <formula1>45794</formula1>
    </dataValidation>
  </dataValidation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7F901-B5DA-456E-8E94-3548758707A7}">
  <sheetPr>
    <tabColor rgb="FFDAEFC3"/>
  </sheetPr>
  <dimension ref="A1:CI1027"/>
  <sheetViews>
    <sheetView zoomScale="85" zoomScaleNormal="85" workbookViewId="0">
      <selection activeCell="H9" sqref="H9"/>
    </sheetView>
  </sheetViews>
  <sheetFormatPr defaultRowHeight="15" x14ac:dyDescent="0.25"/>
  <cols>
    <col min="1" max="1" width="4.42578125" style="2" customWidth="1"/>
    <col min="2" max="2" width="16.7109375" style="2" customWidth="1"/>
    <col min="3" max="3" width="9.7109375" style="1" customWidth="1"/>
    <col min="4" max="4" width="58.5703125" style="1" customWidth="1"/>
    <col min="5" max="5" width="40.5703125" style="1" customWidth="1"/>
    <col min="6" max="6" width="42" style="1" customWidth="1"/>
  </cols>
  <sheetData>
    <row r="1" spans="1:87" ht="15.75" thickBot="1" x14ac:dyDescent="0.3">
      <c r="C1" s="2"/>
      <c r="D1" s="2"/>
      <c r="E1" s="5"/>
      <c r="F1" s="5"/>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row>
    <row r="2" spans="1:87" ht="38.65" customHeight="1" thickBot="1" x14ac:dyDescent="0.3">
      <c r="C2" s="2"/>
      <c r="D2" s="171" t="s">
        <v>23</v>
      </c>
      <c r="E2" s="179" t="s">
        <v>24</v>
      </c>
      <c r="F2" s="180"/>
      <c r="G2" s="7"/>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row>
    <row r="3" spans="1:87" ht="29.65" customHeight="1" thickBot="1" x14ac:dyDescent="0.3">
      <c r="C3" s="2"/>
      <c r="D3" s="171"/>
      <c r="E3" s="181" t="s">
        <v>73</v>
      </c>
      <c r="F3" s="182"/>
      <c r="G3" s="7"/>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row>
    <row r="4" spans="1:87" ht="15.75" thickBot="1" x14ac:dyDescent="0.3">
      <c r="C4" s="2"/>
      <c r="D4" s="2"/>
      <c r="E4" s="10"/>
      <c r="F4" s="10"/>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row>
    <row r="5" spans="1:87" ht="44.65" customHeight="1" thickBot="1" x14ac:dyDescent="0.3">
      <c r="C5" s="2"/>
      <c r="D5" s="146" t="s">
        <v>59</v>
      </c>
      <c r="E5" s="178"/>
      <c r="F5" s="147"/>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row>
    <row r="6" spans="1:87" x14ac:dyDescent="0.25">
      <c r="A6" s="54"/>
      <c r="B6" s="54"/>
      <c r="C6" s="54"/>
      <c r="D6" s="54"/>
      <c r="E6" s="54"/>
      <c r="F6" s="54"/>
      <c r="G6" s="54"/>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row>
    <row r="7" spans="1:87" ht="30.6" customHeight="1" x14ac:dyDescent="0.25">
      <c r="A7" s="54"/>
      <c r="B7" s="54"/>
      <c r="C7" s="54"/>
      <c r="D7" s="172" t="s">
        <v>74</v>
      </c>
      <c r="E7" s="173"/>
      <c r="F7" s="174"/>
      <c r="G7" s="54"/>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row>
    <row r="8" spans="1:87" ht="31.9" customHeight="1" thickBot="1" x14ac:dyDescent="0.3">
      <c r="A8" s="54"/>
      <c r="B8" s="54"/>
      <c r="C8" s="54"/>
      <c r="D8" s="175" t="s">
        <v>75</v>
      </c>
      <c r="E8" s="176"/>
      <c r="F8" s="177"/>
      <c r="G8" s="54"/>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row>
    <row r="9" spans="1:87" ht="32.65" customHeight="1" thickBot="1" x14ac:dyDescent="0.3">
      <c r="A9" s="54"/>
      <c r="B9" s="54"/>
      <c r="C9" s="70"/>
      <c r="D9" s="161" t="s">
        <v>76</v>
      </c>
      <c r="E9" s="145"/>
      <c r="F9" s="145"/>
      <c r="G9" s="54"/>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row>
    <row r="10" spans="1:87" ht="53.65" customHeight="1" thickBot="1" x14ac:dyDescent="0.3">
      <c r="A10" s="54"/>
      <c r="B10" s="54"/>
      <c r="C10" s="54"/>
      <c r="D10" s="183" t="s">
        <v>77</v>
      </c>
      <c r="E10" s="184"/>
      <c r="F10" s="185"/>
      <c r="G10" s="54"/>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row>
    <row r="11" spans="1:87" ht="24" customHeight="1" thickBot="1" x14ac:dyDescent="0.3">
      <c r="A11" s="54"/>
      <c r="B11" s="64" t="s">
        <v>34</v>
      </c>
      <c r="C11" s="64" t="s">
        <v>35</v>
      </c>
      <c r="D11" s="54"/>
      <c r="E11" s="9" t="s">
        <v>78</v>
      </c>
      <c r="F11" s="9" t="s">
        <v>79</v>
      </c>
      <c r="G11" s="54"/>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row>
    <row r="12" spans="1:87" ht="15.75" thickBot="1" x14ac:dyDescent="0.3">
      <c r="A12" s="54"/>
      <c r="B12" s="79" t="str">
        <f>IF('SUP bottles-PoM'!$E$7="&lt; Please select &gt;","&lt; Not selected &gt;",'SUP bottles-PoM'!$E$7)</f>
        <v>&lt; Not selected &gt;</v>
      </c>
      <c r="C12" s="82">
        <f>'SUP bottles-PoM'!$E$8</f>
        <v>2023</v>
      </c>
      <c r="D12" s="8" t="s">
        <v>80</v>
      </c>
      <c r="E12" s="71"/>
      <c r="F12" s="71"/>
      <c r="G12" s="54"/>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row>
    <row r="13" spans="1:87" ht="15.75" thickBot="1" x14ac:dyDescent="0.3">
      <c r="A13" s="54"/>
      <c r="B13" s="79" t="str">
        <f>IF('SUP bottles-PoM'!$E$7="&lt; Please select &gt;","&lt; Not selected &gt;",'SUP bottles-PoM'!$E$7)</f>
        <v>&lt; Not selected &gt;</v>
      </c>
      <c r="C13" s="82">
        <f>'SUP bottles-PoM'!$E$8</f>
        <v>2023</v>
      </c>
      <c r="D13" s="8" t="s">
        <v>81</v>
      </c>
      <c r="E13" s="71"/>
      <c r="F13" s="71"/>
      <c r="G13" s="54"/>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row>
    <row r="14" spans="1:87" ht="14.25" customHeight="1" thickBot="1" x14ac:dyDescent="0.3">
      <c r="A14" s="54"/>
      <c r="B14" s="54"/>
      <c r="C14" s="54"/>
      <c r="D14" s="54"/>
      <c r="E14" s="54"/>
      <c r="F14" s="54"/>
      <c r="G14" s="54"/>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row>
    <row r="15" spans="1:87" ht="43.9" customHeight="1" thickBot="1" x14ac:dyDescent="0.3">
      <c r="A15" s="54"/>
      <c r="B15" s="54"/>
      <c r="C15" s="70"/>
      <c r="D15" s="161" t="s">
        <v>82</v>
      </c>
      <c r="E15" s="145"/>
      <c r="F15" s="145"/>
      <c r="G15" s="54"/>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row>
    <row r="16" spans="1:87" ht="33" customHeight="1" thickBot="1" x14ac:dyDescent="0.3">
      <c r="A16" s="54"/>
      <c r="B16" s="66" t="s">
        <v>34</v>
      </c>
      <c r="C16" s="66" t="s">
        <v>35</v>
      </c>
      <c r="D16" s="165" t="s">
        <v>83</v>
      </c>
      <c r="E16" s="166"/>
      <c r="F16" s="167"/>
      <c r="G16" s="54"/>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row>
    <row r="17" spans="1:87" ht="15.75" thickBot="1" x14ac:dyDescent="0.3">
      <c r="A17" s="54"/>
      <c r="B17" s="79" t="str">
        <f>IF('SUP bottles-PoM'!$E$7="&lt; Please select &gt;","&lt; Not selected &gt;",'SUP bottles-PoM'!$E$7)</f>
        <v>&lt; Not selected &gt;</v>
      </c>
      <c r="C17" s="82">
        <f>'SUP bottles-PoM'!$E$8</f>
        <v>2023</v>
      </c>
      <c r="D17" s="162"/>
      <c r="E17" s="163"/>
      <c r="F17" s="164"/>
      <c r="G17" s="54"/>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row>
    <row r="18" spans="1:87" ht="15.75" thickBot="1" x14ac:dyDescent="0.3">
      <c r="A18" s="54"/>
      <c r="B18" s="79" t="str">
        <f>IF('SUP bottles-PoM'!$E$7="&lt; Please select &gt;","&lt; Not selected &gt;",'SUP bottles-PoM'!$E$7)</f>
        <v>&lt; Not selected &gt;</v>
      </c>
      <c r="C18" s="82">
        <f>'SUP bottles-PoM'!$E$8</f>
        <v>2023</v>
      </c>
      <c r="D18" s="162"/>
      <c r="E18" s="163"/>
      <c r="F18" s="164"/>
      <c r="G18" s="54"/>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row>
    <row r="19" spans="1:87" ht="15.75" thickBot="1" x14ac:dyDescent="0.3">
      <c r="A19" s="54"/>
      <c r="B19" s="79" t="str">
        <f>IF('SUP bottles-PoM'!$E$7="&lt; Please select &gt;","&lt; Not selected &gt;",'SUP bottles-PoM'!$E$7)</f>
        <v>&lt; Not selected &gt;</v>
      </c>
      <c r="C19" s="82">
        <f>'SUP bottles-PoM'!$E$8</f>
        <v>2023</v>
      </c>
      <c r="D19" s="162"/>
      <c r="E19" s="163"/>
      <c r="F19" s="164"/>
      <c r="G19" s="54"/>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row>
    <row r="20" spans="1:87" ht="15.75" thickBot="1" x14ac:dyDescent="0.3">
      <c r="A20" s="54"/>
      <c r="B20" s="79" t="str">
        <f>IF('SUP bottles-PoM'!$E$7="&lt; Please select &gt;","&lt; Not selected &gt;",'SUP bottles-PoM'!$E$7)</f>
        <v>&lt; Not selected &gt;</v>
      </c>
      <c r="C20" s="82">
        <f>'SUP bottles-PoM'!$E$8</f>
        <v>2023</v>
      </c>
      <c r="D20" s="162"/>
      <c r="E20" s="163"/>
      <c r="F20" s="164"/>
      <c r="G20" s="54"/>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row>
    <row r="21" spans="1:87" ht="15.75" thickBot="1" x14ac:dyDescent="0.3">
      <c r="A21" s="54"/>
      <c r="B21" s="79" t="str">
        <f>IF('SUP bottles-PoM'!$E$7="&lt; Please select &gt;","&lt; Not selected &gt;",'SUP bottles-PoM'!$E$7)</f>
        <v>&lt; Not selected &gt;</v>
      </c>
      <c r="C21" s="82">
        <f>'SUP bottles-PoM'!$E$8</f>
        <v>2023</v>
      </c>
      <c r="D21" s="162"/>
      <c r="E21" s="163"/>
      <c r="F21" s="164"/>
      <c r="G21" s="54"/>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row>
    <row r="22" spans="1:87" x14ac:dyDescent="0.25">
      <c r="A22" s="54"/>
      <c r="B22" s="54"/>
      <c r="C22" s="54"/>
      <c r="D22" s="54"/>
      <c r="E22" s="54"/>
      <c r="F22" s="54"/>
      <c r="G22" s="54"/>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row>
    <row r="23" spans="1:87" ht="29.65" customHeight="1" thickBot="1" x14ac:dyDescent="0.3">
      <c r="A23" s="54"/>
      <c r="B23" s="54"/>
      <c r="C23" s="54"/>
      <c r="D23" s="175" t="s">
        <v>84</v>
      </c>
      <c r="E23" s="176"/>
      <c r="F23" s="177"/>
      <c r="G23" s="54"/>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row>
    <row r="24" spans="1:87" ht="32.65" customHeight="1" thickBot="1" x14ac:dyDescent="0.3">
      <c r="A24" s="54"/>
      <c r="B24" s="54"/>
      <c r="C24" s="70"/>
      <c r="D24" s="161" t="s">
        <v>85</v>
      </c>
      <c r="E24" s="145"/>
      <c r="F24" s="145"/>
      <c r="G24" s="54"/>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row>
    <row r="25" spans="1:87" ht="72" customHeight="1" thickBot="1" x14ac:dyDescent="0.3">
      <c r="A25" s="54"/>
      <c r="B25" s="66" t="s">
        <v>34</v>
      </c>
      <c r="C25" s="66" t="s">
        <v>35</v>
      </c>
      <c r="D25" s="165" t="s">
        <v>86</v>
      </c>
      <c r="E25" s="166"/>
      <c r="F25" s="167"/>
      <c r="G25" s="54"/>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row>
    <row r="26" spans="1:87" ht="15.75" thickBot="1" x14ac:dyDescent="0.3">
      <c r="A26" s="54"/>
      <c r="B26" s="79" t="str">
        <f>IF('SUP bottles-PoM'!$E$7="&lt; Please select &gt;","&lt; Not selected &gt;",'SUP bottles-PoM'!$E$7)</f>
        <v>&lt; Not selected &gt;</v>
      </c>
      <c r="C26" s="82">
        <f>'SUP bottles-PoM'!$E$8</f>
        <v>2023</v>
      </c>
      <c r="D26" s="168"/>
      <c r="E26" s="169"/>
      <c r="F26" s="170"/>
      <c r="G26" s="54"/>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row>
    <row r="27" spans="1:87" ht="15.75" thickBot="1" x14ac:dyDescent="0.3">
      <c r="A27" s="54"/>
      <c r="B27" s="79" t="str">
        <f>IF('SUP bottles-PoM'!$E$7="&lt; Please select &gt;","&lt; Not selected &gt;",'SUP bottles-PoM'!$E$7)</f>
        <v>&lt; Not selected &gt;</v>
      </c>
      <c r="C27" s="82">
        <f>'SUP bottles-PoM'!$E$8</f>
        <v>2023</v>
      </c>
      <c r="D27" s="162"/>
      <c r="E27" s="163"/>
      <c r="F27" s="164"/>
      <c r="G27" s="54"/>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row>
    <row r="28" spans="1:87" ht="15.75" thickBot="1" x14ac:dyDescent="0.3">
      <c r="A28" s="54"/>
      <c r="B28" s="79" t="str">
        <f>IF('SUP bottles-PoM'!$E$7="&lt; Please select &gt;","&lt; Not selected &gt;",'SUP bottles-PoM'!$E$7)</f>
        <v>&lt; Not selected &gt;</v>
      </c>
      <c r="C28" s="82">
        <f>'SUP bottles-PoM'!$E$8</f>
        <v>2023</v>
      </c>
      <c r="D28" s="162"/>
      <c r="E28" s="163"/>
      <c r="F28" s="164"/>
      <c r="G28" s="54"/>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row>
    <row r="29" spans="1:87" ht="15.75" thickBot="1" x14ac:dyDescent="0.3">
      <c r="A29" s="54"/>
      <c r="B29" s="79" t="str">
        <f>IF('SUP bottles-PoM'!$E$7="&lt; Please select &gt;","&lt; Not selected &gt;",'SUP bottles-PoM'!$E$7)</f>
        <v>&lt; Not selected &gt;</v>
      </c>
      <c r="C29" s="82">
        <f>'SUP bottles-PoM'!$E$8</f>
        <v>2023</v>
      </c>
      <c r="D29" s="162"/>
      <c r="E29" s="163"/>
      <c r="F29" s="164"/>
      <c r="G29" s="54"/>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row>
    <row r="30" spans="1:87" ht="15.75" thickBot="1" x14ac:dyDescent="0.3">
      <c r="A30" s="54"/>
      <c r="B30" s="79" t="str">
        <f>IF('SUP bottles-PoM'!$E$7="&lt; Please select &gt;","&lt; Not selected &gt;",'SUP bottles-PoM'!$E$7)</f>
        <v>&lt; Not selected &gt;</v>
      </c>
      <c r="C30" s="82">
        <f>'SUP bottles-PoM'!$E$8</f>
        <v>2023</v>
      </c>
      <c r="D30" s="162"/>
      <c r="E30" s="163"/>
      <c r="F30" s="164"/>
      <c r="G30" s="54"/>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row>
    <row r="31" spans="1:87" x14ac:dyDescent="0.25">
      <c r="A31" s="54"/>
      <c r="B31" s="54"/>
      <c r="C31" s="54"/>
      <c r="D31" s="54"/>
      <c r="E31" s="54"/>
      <c r="F31" s="54"/>
      <c r="G31" s="54"/>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row>
    <row r="32" spans="1:87" x14ac:dyDescent="0.25">
      <c r="A32" s="54"/>
      <c r="B32" s="54"/>
      <c r="C32" s="54"/>
      <c r="D32" s="54"/>
      <c r="E32" s="54"/>
      <c r="F32" s="54"/>
      <c r="G32" s="54"/>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row>
    <row r="33" spans="3:87" x14ac:dyDescent="0.2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row>
    <row r="34" spans="3:87" x14ac:dyDescent="0.2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row>
    <row r="35" spans="3:87" x14ac:dyDescent="0.2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row>
    <row r="36" spans="3:87" x14ac:dyDescent="0.2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row>
    <row r="37" spans="3:87" x14ac:dyDescent="0.2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row>
    <row r="38" spans="3:87" x14ac:dyDescent="0.2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row>
    <row r="39" spans="3:87" x14ac:dyDescent="0.2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row>
    <row r="40" spans="3:87" x14ac:dyDescent="0.2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row>
    <row r="41" spans="3:87" x14ac:dyDescent="0.2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row>
    <row r="42" spans="3:87" x14ac:dyDescent="0.2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row>
    <row r="43" spans="3:87" x14ac:dyDescent="0.2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row>
    <row r="44" spans="3:87" x14ac:dyDescent="0.2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row>
    <row r="45" spans="3:87" x14ac:dyDescent="0.2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row>
    <row r="46" spans="3:87" x14ac:dyDescent="0.2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row>
    <row r="47" spans="3:87" x14ac:dyDescent="0.2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row>
    <row r="48" spans="3:87" x14ac:dyDescent="0.2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row>
    <row r="49" spans="3:87" x14ac:dyDescent="0.2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row>
    <row r="50" spans="3:87" x14ac:dyDescent="0.2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row>
    <row r="51" spans="3:87" x14ac:dyDescent="0.2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row>
    <row r="52" spans="3:87" x14ac:dyDescent="0.2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row>
    <row r="53" spans="3:87" x14ac:dyDescent="0.2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row>
    <row r="54" spans="3:87" x14ac:dyDescent="0.2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row>
    <row r="55" spans="3:87" x14ac:dyDescent="0.2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row>
    <row r="56" spans="3:87" x14ac:dyDescent="0.2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row>
    <row r="57" spans="3:87" x14ac:dyDescent="0.2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row>
    <row r="58" spans="3:87" x14ac:dyDescent="0.2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row>
    <row r="59" spans="3:87" x14ac:dyDescent="0.2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row>
    <row r="60" spans="3:87" x14ac:dyDescent="0.2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row>
    <row r="61" spans="3:87" x14ac:dyDescent="0.2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row>
    <row r="62" spans="3:87" x14ac:dyDescent="0.2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row>
    <row r="63" spans="3:87" x14ac:dyDescent="0.2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row>
    <row r="64" spans="3:87" x14ac:dyDescent="0.2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row>
    <row r="65" spans="3:87" x14ac:dyDescent="0.2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row>
    <row r="66" spans="3:87" x14ac:dyDescent="0.2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row>
    <row r="67" spans="3:87" x14ac:dyDescent="0.2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row>
    <row r="68" spans="3:87" x14ac:dyDescent="0.2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row>
    <row r="69" spans="3:87" x14ac:dyDescent="0.2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row>
    <row r="70" spans="3:87" x14ac:dyDescent="0.2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row>
    <row r="71" spans="3:87" x14ac:dyDescent="0.2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row>
    <row r="72" spans="3:87" x14ac:dyDescent="0.2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row>
    <row r="73" spans="3:87" x14ac:dyDescent="0.2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row>
    <row r="74" spans="3:87" x14ac:dyDescent="0.2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row>
    <row r="75" spans="3:87" x14ac:dyDescent="0.2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row>
    <row r="76" spans="3:87" x14ac:dyDescent="0.2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row>
    <row r="77" spans="3:87" x14ac:dyDescent="0.2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row>
    <row r="78" spans="3:87" x14ac:dyDescent="0.2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row>
    <row r="79" spans="3:87" x14ac:dyDescent="0.2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row>
    <row r="80" spans="3:87" x14ac:dyDescent="0.2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row>
    <row r="81" spans="3:87" x14ac:dyDescent="0.2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row>
    <row r="82" spans="3:87" x14ac:dyDescent="0.2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row>
    <row r="83" spans="3:87" x14ac:dyDescent="0.2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row>
    <row r="84" spans="3:87" x14ac:dyDescent="0.2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row>
    <row r="85" spans="3:87" x14ac:dyDescent="0.2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row>
    <row r="86" spans="3:87" x14ac:dyDescent="0.2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row>
    <row r="87" spans="3:87" x14ac:dyDescent="0.2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row>
    <row r="88" spans="3:87" x14ac:dyDescent="0.2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row>
    <row r="89" spans="3:87" x14ac:dyDescent="0.2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row>
    <row r="90" spans="3:87" x14ac:dyDescent="0.2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row>
    <row r="91" spans="3:87" x14ac:dyDescent="0.2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row>
    <row r="92" spans="3:87" x14ac:dyDescent="0.2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row>
    <row r="93" spans="3:87" x14ac:dyDescent="0.2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row>
    <row r="94" spans="3:87" x14ac:dyDescent="0.2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row>
    <row r="95" spans="3:87" x14ac:dyDescent="0.2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row>
    <row r="96" spans="3:87" x14ac:dyDescent="0.2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row>
    <row r="97" spans="3:87" x14ac:dyDescent="0.2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row>
    <row r="98" spans="3:87" x14ac:dyDescent="0.2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row>
    <row r="99" spans="3:87" x14ac:dyDescent="0.2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row>
    <row r="100" spans="3:87" x14ac:dyDescent="0.2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row>
    <row r="101" spans="3:87" x14ac:dyDescent="0.2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row>
    <row r="102" spans="3:87" x14ac:dyDescent="0.2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row>
    <row r="103" spans="3:87" x14ac:dyDescent="0.2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row>
    <row r="104" spans="3:87" x14ac:dyDescent="0.2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row>
    <row r="105" spans="3:87" x14ac:dyDescent="0.2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row>
    <row r="106" spans="3:87" x14ac:dyDescent="0.2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row>
    <row r="107" spans="3:87" x14ac:dyDescent="0.2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row>
    <row r="108" spans="3:87" x14ac:dyDescent="0.2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row>
    <row r="109" spans="3:87" x14ac:dyDescent="0.2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row>
    <row r="110" spans="3:87" x14ac:dyDescent="0.2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row>
    <row r="111" spans="3:87" x14ac:dyDescent="0.2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row>
    <row r="112" spans="3:87" x14ac:dyDescent="0.2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row>
    <row r="113" spans="3:87" x14ac:dyDescent="0.2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row>
    <row r="114" spans="3:87" x14ac:dyDescent="0.2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row>
    <row r="115" spans="3:87" x14ac:dyDescent="0.2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row>
    <row r="116" spans="3:87" x14ac:dyDescent="0.2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row>
    <row r="117" spans="3:87" x14ac:dyDescent="0.2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row>
    <row r="118" spans="3:87" x14ac:dyDescent="0.2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row>
    <row r="119" spans="3:87" x14ac:dyDescent="0.2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row>
    <row r="120" spans="3:87" x14ac:dyDescent="0.2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row>
    <row r="121" spans="3:87" x14ac:dyDescent="0.2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row>
    <row r="122" spans="3:87" x14ac:dyDescent="0.2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row>
    <row r="123" spans="3:87" x14ac:dyDescent="0.2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row>
    <row r="124" spans="3:87" x14ac:dyDescent="0.2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row>
    <row r="125" spans="3:87" x14ac:dyDescent="0.2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row>
    <row r="126" spans="3:87" x14ac:dyDescent="0.2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row>
    <row r="127" spans="3:87" x14ac:dyDescent="0.2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row>
    <row r="128" spans="3:87" x14ac:dyDescent="0.2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row>
    <row r="129" spans="3:87" x14ac:dyDescent="0.2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row>
    <row r="130" spans="3:87" x14ac:dyDescent="0.2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row>
    <row r="131" spans="3:87" x14ac:dyDescent="0.2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row>
    <row r="132" spans="3:87" x14ac:dyDescent="0.2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row>
    <row r="133" spans="3:87" x14ac:dyDescent="0.2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row>
    <row r="134" spans="3:87" x14ac:dyDescent="0.2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row>
    <row r="135" spans="3:87" x14ac:dyDescent="0.2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row>
    <row r="136" spans="3:87" x14ac:dyDescent="0.2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row>
    <row r="137" spans="3:87" x14ac:dyDescent="0.2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row>
    <row r="138" spans="3:87" x14ac:dyDescent="0.2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row>
    <row r="139" spans="3:87" x14ac:dyDescent="0.2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row>
    <row r="140" spans="3:87" x14ac:dyDescent="0.2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row>
    <row r="141" spans="3:87" x14ac:dyDescent="0.2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row>
    <row r="142" spans="3:87" x14ac:dyDescent="0.2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row>
    <row r="143" spans="3:87" x14ac:dyDescent="0.2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row>
    <row r="144" spans="3:87" x14ac:dyDescent="0.2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row>
    <row r="145" spans="3:87" x14ac:dyDescent="0.2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row>
    <row r="146" spans="3:87" x14ac:dyDescent="0.2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row>
    <row r="147" spans="3:87" x14ac:dyDescent="0.2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row>
    <row r="148" spans="3:87" x14ac:dyDescent="0.2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row>
    <row r="149" spans="3:87" x14ac:dyDescent="0.2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row>
    <row r="150" spans="3:87" x14ac:dyDescent="0.2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row>
    <row r="151" spans="3:87" x14ac:dyDescent="0.2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row>
    <row r="152" spans="3:87" x14ac:dyDescent="0.2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row>
    <row r="153" spans="3:87" x14ac:dyDescent="0.2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row>
    <row r="154" spans="3:87" x14ac:dyDescent="0.2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row>
    <row r="155" spans="3:87" x14ac:dyDescent="0.2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row>
    <row r="156" spans="3:87" x14ac:dyDescent="0.2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row>
    <row r="157" spans="3:87" x14ac:dyDescent="0.2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row>
    <row r="158" spans="3:87" x14ac:dyDescent="0.2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row>
    <row r="159" spans="3:87" x14ac:dyDescent="0.2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row>
    <row r="160" spans="3:87" x14ac:dyDescent="0.2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row>
    <row r="161" spans="3:87" x14ac:dyDescent="0.2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row>
    <row r="162" spans="3:87" x14ac:dyDescent="0.2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row>
    <row r="163" spans="3:87" x14ac:dyDescent="0.2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row>
    <row r="164" spans="3:87" x14ac:dyDescent="0.2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row>
    <row r="165" spans="3:87" x14ac:dyDescent="0.2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row>
    <row r="166" spans="3:87" x14ac:dyDescent="0.2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row>
    <row r="167" spans="3:87" x14ac:dyDescent="0.2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row>
    <row r="168" spans="3:87" x14ac:dyDescent="0.2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row>
    <row r="169" spans="3:87" x14ac:dyDescent="0.2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row>
    <row r="170" spans="3:87" x14ac:dyDescent="0.2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row>
    <row r="171" spans="3:87" x14ac:dyDescent="0.2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row>
    <row r="172" spans="3:87" x14ac:dyDescent="0.2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row>
    <row r="173" spans="3:87" x14ac:dyDescent="0.2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row>
    <row r="174" spans="3:87" x14ac:dyDescent="0.2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row>
    <row r="175" spans="3:87" x14ac:dyDescent="0.25">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row>
    <row r="176" spans="3:87" x14ac:dyDescent="0.25">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row>
    <row r="177" spans="3:87" x14ac:dyDescent="0.25">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row>
    <row r="178" spans="3:87" x14ac:dyDescent="0.25">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row>
    <row r="179" spans="3:87" x14ac:dyDescent="0.25">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row>
    <row r="180" spans="3:87" x14ac:dyDescent="0.25">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row>
    <row r="181" spans="3:87" x14ac:dyDescent="0.25">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row>
    <row r="182" spans="3:87" x14ac:dyDescent="0.25">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row>
    <row r="183" spans="3:87" x14ac:dyDescent="0.25">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row>
    <row r="184" spans="3:87" x14ac:dyDescent="0.25">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row>
    <row r="185" spans="3:87" x14ac:dyDescent="0.25">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row>
    <row r="186" spans="3:87" x14ac:dyDescent="0.25">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row>
    <row r="187" spans="3:87" x14ac:dyDescent="0.25">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row>
    <row r="188" spans="3:87" x14ac:dyDescent="0.25">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row>
    <row r="189" spans="3:87" x14ac:dyDescent="0.25">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row>
    <row r="190" spans="3:87" x14ac:dyDescent="0.25">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row>
    <row r="191" spans="3:87" x14ac:dyDescent="0.25">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row>
    <row r="192" spans="3:87" x14ac:dyDescent="0.25">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row>
    <row r="193" spans="3:87" x14ac:dyDescent="0.25">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row>
    <row r="194" spans="3:87" x14ac:dyDescent="0.25">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row>
    <row r="195" spans="3:87" x14ac:dyDescent="0.25">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row>
    <row r="196" spans="3:87" x14ac:dyDescent="0.25">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row>
    <row r="197" spans="3:87" x14ac:dyDescent="0.25">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row>
    <row r="198" spans="3:87" x14ac:dyDescent="0.25">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row>
    <row r="199" spans="3:87" x14ac:dyDescent="0.25">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row>
    <row r="200" spans="3:87" x14ac:dyDescent="0.25">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row>
    <row r="201" spans="3:87" x14ac:dyDescent="0.25">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row>
    <row r="202" spans="3:87" x14ac:dyDescent="0.25">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row>
    <row r="203" spans="3:87" x14ac:dyDescent="0.25">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row>
    <row r="204" spans="3:87" x14ac:dyDescent="0.25">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row>
    <row r="205" spans="3:87" x14ac:dyDescent="0.25">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row>
    <row r="206" spans="3:87" x14ac:dyDescent="0.25">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row>
    <row r="207" spans="3:87" x14ac:dyDescent="0.25">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row>
    <row r="208" spans="3:87" x14ac:dyDescent="0.25">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row>
    <row r="209" spans="7:87" x14ac:dyDescent="0.25">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row>
    <row r="210" spans="7:87" x14ac:dyDescent="0.25">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row>
    <row r="211" spans="7:87" x14ac:dyDescent="0.25">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row>
    <row r="212" spans="7:87" x14ac:dyDescent="0.25">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row>
    <row r="213" spans="7:87" x14ac:dyDescent="0.25">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row>
    <row r="214" spans="7:87" x14ac:dyDescent="0.25">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row>
    <row r="215" spans="7:87" x14ac:dyDescent="0.25">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row>
    <row r="216" spans="7:87" x14ac:dyDescent="0.25">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row>
    <row r="217" spans="7:87" x14ac:dyDescent="0.25">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row>
    <row r="218" spans="7:87" x14ac:dyDescent="0.25">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row>
    <row r="219" spans="7:87" x14ac:dyDescent="0.25">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row>
    <row r="220" spans="7:87" x14ac:dyDescent="0.25">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row>
    <row r="221" spans="7:87" x14ac:dyDescent="0.25">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row>
    <row r="222" spans="7:87" x14ac:dyDescent="0.25">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row>
    <row r="223" spans="7:87" x14ac:dyDescent="0.25">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row>
    <row r="224" spans="7:87" x14ac:dyDescent="0.25">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row>
    <row r="225" spans="7:87" x14ac:dyDescent="0.25">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row>
    <row r="226" spans="7:87" x14ac:dyDescent="0.25">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row>
    <row r="227" spans="7:87" x14ac:dyDescent="0.25">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row>
    <row r="228" spans="7:87" x14ac:dyDescent="0.25">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row>
    <row r="229" spans="7:87" x14ac:dyDescent="0.25">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row>
    <row r="230" spans="7:87" x14ac:dyDescent="0.25">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row>
    <row r="231" spans="7:87" x14ac:dyDescent="0.25">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row>
    <row r="232" spans="7:87" x14ac:dyDescent="0.25">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row>
    <row r="233" spans="7:87" x14ac:dyDescent="0.25">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row>
    <row r="234" spans="7:87" x14ac:dyDescent="0.25">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row>
    <row r="235" spans="7:87" x14ac:dyDescent="0.25">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row>
    <row r="236" spans="7:87" x14ac:dyDescent="0.25">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row>
    <row r="237" spans="7:87" x14ac:dyDescent="0.25">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row>
    <row r="238" spans="7:87" x14ac:dyDescent="0.25">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row>
    <row r="239" spans="7:87" x14ac:dyDescent="0.25">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row>
    <row r="240" spans="7:87" x14ac:dyDescent="0.25">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row>
    <row r="241" spans="7:87" x14ac:dyDescent="0.25">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row>
    <row r="242" spans="7:87" x14ac:dyDescent="0.25">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row>
    <row r="243" spans="7:87" x14ac:dyDescent="0.25">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row>
    <row r="244" spans="7:87" x14ac:dyDescent="0.25">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row>
    <row r="245" spans="7:87" x14ac:dyDescent="0.25">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7:87" x14ac:dyDescent="0.25">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row>
    <row r="247" spans="7:87" x14ac:dyDescent="0.25">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row>
    <row r="248" spans="7:87" x14ac:dyDescent="0.25">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row>
    <row r="249" spans="7:87" x14ac:dyDescent="0.25">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row>
    <row r="250" spans="7:87" x14ac:dyDescent="0.25">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row>
    <row r="251" spans="7:87" x14ac:dyDescent="0.25">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row>
    <row r="252" spans="7:87" x14ac:dyDescent="0.25">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row>
    <row r="253" spans="7:87" x14ac:dyDescent="0.25">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row>
    <row r="254" spans="7:87" x14ac:dyDescent="0.25">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row>
    <row r="255" spans="7:87" x14ac:dyDescent="0.25">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row>
    <row r="256" spans="7:87" x14ac:dyDescent="0.25">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row>
    <row r="257" spans="7:87" x14ac:dyDescent="0.25">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row>
    <row r="258" spans="7:87" x14ac:dyDescent="0.25">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row>
    <row r="259" spans="7:87" x14ac:dyDescent="0.25">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row>
    <row r="260" spans="7:87" x14ac:dyDescent="0.25">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row>
    <row r="261" spans="7:87" x14ac:dyDescent="0.25">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row>
    <row r="262" spans="7:87" x14ac:dyDescent="0.25">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row>
    <row r="263" spans="7:87" x14ac:dyDescent="0.25">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row>
    <row r="264" spans="7:87" x14ac:dyDescent="0.25">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row>
    <row r="265" spans="7:87" x14ac:dyDescent="0.25">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row>
    <row r="266" spans="7:87" x14ac:dyDescent="0.25">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row>
    <row r="267" spans="7:87" x14ac:dyDescent="0.25">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row>
    <row r="268" spans="7:87" x14ac:dyDescent="0.25">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row>
    <row r="269" spans="7:87" x14ac:dyDescent="0.25">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row>
    <row r="270" spans="7:87" x14ac:dyDescent="0.25">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row>
    <row r="271" spans="7:87" x14ac:dyDescent="0.25">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row>
    <row r="272" spans="7:87" x14ac:dyDescent="0.25">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row>
    <row r="273" spans="7:87" x14ac:dyDescent="0.25">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row>
    <row r="274" spans="7:87" x14ac:dyDescent="0.25">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row>
    <row r="275" spans="7:87" x14ac:dyDescent="0.25">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row>
    <row r="276" spans="7:87" x14ac:dyDescent="0.25">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row>
    <row r="277" spans="7:87" x14ac:dyDescent="0.25">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row>
    <row r="278" spans="7:87" x14ac:dyDescent="0.25">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row>
    <row r="279" spans="7:87" x14ac:dyDescent="0.25">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row>
    <row r="280" spans="7:87" x14ac:dyDescent="0.25">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row>
    <row r="281" spans="7:87" x14ac:dyDescent="0.25">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row>
    <row r="282" spans="7:87" x14ac:dyDescent="0.25">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row>
    <row r="283" spans="7:87" x14ac:dyDescent="0.25">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row>
    <row r="284" spans="7:87" x14ac:dyDescent="0.25">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row>
    <row r="285" spans="7:87" x14ac:dyDescent="0.25">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row>
    <row r="286" spans="7:87" x14ac:dyDescent="0.25">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row>
    <row r="287" spans="7:87" x14ac:dyDescent="0.25">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row>
    <row r="288" spans="7:87" x14ac:dyDescent="0.25">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row>
    <row r="289" spans="7:87" x14ac:dyDescent="0.25">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row>
    <row r="290" spans="7:87" x14ac:dyDescent="0.25">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row>
    <row r="291" spans="7:87" x14ac:dyDescent="0.25">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row>
    <row r="292" spans="7:87" x14ac:dyDescent="0.25">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row>
    <row r="293" spans="7:87" x14ac:dyDescent="0.25">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row>
    <row r="294" spans="7:87" x14ac:dyDescent="0.25">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row>
    <row r="295" spans="7:87" x14ac:dyDescent="0.25">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row>
    <row r="296" spans="7:87" x14ac:dyDescent="0.25">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row>
    <row r="297" spans="7:87" x14ac:dyDescent="0.25">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row>
    <row r="298" spans="7:87" x14ac:dyDescent="0.25">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row>
    <row r="299" spans="7:87" x14ac:dyDescent="0.25">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row>
    <row r="300" spans="7:87" x14ac:dyDescent="0.25">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row>
    <row r="301" spans="7:87" x14ac:dyDescent="0.25">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row>
    <row r="302" spans="7:87" x14ac:dyDescent="0.25">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row>
    <row r="303" spans="7:87" x14ac:dyDescent="0.25">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row>
    <row r="304" spans="7:87" x14ac:dyDescent="0.25">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row>
    <row r="305" spans="7:87" x14ac:dyDescent="0.25">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row>
    <row r="306" spans="7:87" x14ac:dyDescent="0.25">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row>
    <row r="307" spans="7:87" x14ac:dyDescent="0.25">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row>
    <row r="308" spans="7:87" x14ac:dyDescent="0.25">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row>
    <row r="309" spans="7:87" x14ac:dyDescent="0.25">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row>
    <row r="310" spans="7:87" x14ac:dyDescent="0.25">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row>
    <row r="311" spans="7:87" x14ac:dyDescent="0.25">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row>
    <row r="312" spans="7:87" x14ac:dyDescent="0.25">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row>
    <row r="313" spans="7:87" x14ac:dyDescent="0.25">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row>
    <row r="314" spans="7:87" x14ac:dyDescent="0.25">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row>
    <row r="315" spans="7:87" x14ac:dyDescent="0.25">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row>
    <row r="316" spans="7:87" x14ac:dyDescent="0.25">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row>
    <row r="317" spans="7:87" x14ac:dyDescent="0.25">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row>
    <row r="318" spans="7:87" x14ac:dyDescent="0.25">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row>
    <row r="319" spans="7:87" x14ac:dyDescent="0.25">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row>
    <row r="320" spans="7:87" x14ac:dyDescent="0.25">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row>
    <row r="321" spans="7:87" x14ac:dyDescent="0.25">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row>
    <row r="322" spans="7:87" x14ac:dyDescent="0.25">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row>
    <row r="323" spans="7:87" x14ac:dyDescent="0.25">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row>
    <row r="324" spans="7:87" x14ac:dyDescent="0.25">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row>
    <row r="325" spans="7:87" x14ac:dyDescent="0.25">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row>
    <row r="326" spans="7:87" x14ac:dyDescent="0.25">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row>
    <row r="327" spans="7:87" x14ac:dyDescent="0.25">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row>
    <row r="328" spans="7:87" x14ac:dyDescent="0.25">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row>
    <row r="329" spans="7:87" x14ac:dyDescent="0.25">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row>
    <row r="330" spans="7:87" x14ac:dyDescent="0.25">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row>
    <row r="331" spans="7:87" x14ac:dyDescent="0.25">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row>
    <row r="332" spans="7:87" x14ac:dyDescent="0.25">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row>
    <row r="333" spans="7:87" x14ac:dyDescent="0.25">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row>
    <row r="334" spans="7:87" x14ac:dyDescent="0.25">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row>
    <row r="335" spans="7:87" x14ac:dyDescent="0.25">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row>
    <row r="336" spans="7:87" x14ac:dyDescent="0.25">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row>
    <row r="337" spans="7:87" x14ac:dyDescent="0.25">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row>
    <row r="338" spans="7:87" x14ac:dyDescent="0.25">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row>
    <row r="339" spans="7:87" x14ac:dyDescent="0.25">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row>
    <row r="340" spans="7:87" x14ac:dyDescent="0.25">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row>
    <row r="341" spans="7:87" x14ac:dyDescent="0.25">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row>
    <row r="342" spans="7:87" x14ac:dyDescent="0.25">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row>
    <row r="343" spans="7:87" x14ac:dyDescent="0.25">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row>
    <row r="344" spans="7:87" x14ac:dyDescent="0.25">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row>
    <row r="345" spans="7:87" x14ac:dyDescent="0.25">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row>
    <row r="346" spans="7:87" x14ac:dyDescent="0.25">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row>
    <row r="347" spans="7:87" x14ac:dyDescent="0.25">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row>
    <row r="348" spans="7:87" x14ac:dyDescent="0.25">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row>
    <row r="349" spans="7:87" x14ac:dyDescent="0.25">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row>
    <row r="350" spans="7:87" x14ac:dyDescent="0.25">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row>
    <row r="351" spans="7:87" x14ac:dyDescent="0.25">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row>
    <row r="352" spans="7:87" x14ac:dyDescent="0.25">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row>
    <row r="353" spans="7:87" x14ac:dyDescent="0.25">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row>
    <row r="354" spans="7:87" x14ac:dyDescent="0.25">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row>
    <row r="355" spans="7:87" x14ac:dyDescent="0.25">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row>
    <row r="356" spans="7:87" x14ac:dyDescent="0.25">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row>
    <row r="357" spans="7:87" x14ac:dyDescent="0.25">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row>
    <row r="358" spans="7:87" x14ac:dyDescent="0.25">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row>
    <row r="359" spans="7:87" x14ac:dyDescent="0.25">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row>
    <row r="360" spans="7:87" x14ac:dyDescent="0.25">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row>
    <row r="361" spans="7:87" x14ac:dyDescent="0.25">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row>
    <row r="362" spans="7:87" x14ac:dyDescent="0.25">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row>
    <row r="363" spans="7:87" x14ac:dyDescent="0.25">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row>
    <row r="364" spans="7:87" x14ac:dyDescent="0.25">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row>
    <row r="365" spans="7:87" x14ac:dyDescent="0.25">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row>
    <row r="366" spans="7:87" x14ac:dyDescent="0.25">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row>
    <row r="367" spans="7:87" x14ac:dyDescent="0.25">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row>
    <row r="368" spans="7:87" x14ac:dyDescent="0.25">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row>
    <row r="369" spans="7:87" x14ac:dyDescent="0.25">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row>
    <row r="370" spans="7:87" x14ac:dyDescent="0.25">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row>
    <row r="371" spans="7:87" x14ac:dyDescent="0.25">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row>
    <row r="372" spans="7:87" x14ac:dyDescent="0.25">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row>
    <row r="373" spans="7:87" x14ac:dyDescent="0.25">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row>
    <row r="374" spans="7:87" x14ac:dyDescent="0.25">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row>
    <row r="375" spans="7:87" x14ac:dyDescent="0.25">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row>
    <row r="376" spans="7:87" x14ac:dyDescent="0.25">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row>
    <row r="377" spans="7:87" x14ac:dyDescent="0.25">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row>
    <row r="378" spans="7:87" x14ac:dyDescent="0.25">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row>
    <row r="379" spans="7:87" x14ac:dyDescent="0.25">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row>
    <row r="380" spans="7:87" x14ac:dyDescent="0.25">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row>
    <row r="381" spans="7:87" x14ac:dyDescent="0.25">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row>
    <row r="382" spans="7:87" x14ac:dyDescent="0.25">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row>
    <row r="383" spans="7:87" x14ac:dyDescent="0.25">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row>
    <row r="384" spans="7:87" x14ac:dyDescent="0.25">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row>
    <row r="385" spans="7:87" x14ac:dyDescent="0.25">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row>
    <row r="386" spans="7:87" x14ac:dyDescent="0.25">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row>
    <row r="387" spans="7:87" x14ac:dyDescent="0.25">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row>
    <row r="388" spans="7:87" x14ac:dyDescent="0.25">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row>
    <row r="389" spans="7:87" x14ac:dyDescent="0.25">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row>
    <row r="390" spans="7:87" x14ac:dyDescent="0.25">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row>
    <row r="391" spans="7:87" x14ac:dyDescent="0.25">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row>
    <row r="392" spans="7:87" x14ac:dyDescent="0.25">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row>
    <row r="393" spans="7:87" x14ac:dyDescent="0.25">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row>
    <row r="394" spans="7:87" x14ac:dyDescent="0.25">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row>
    <row r="395" spans="7:87" x14ac:dyDescent="0.25">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row>
    <row r="396" spans="7:87" x14ac:dyDescent="0.25">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row>
    <row r="397" spans="7:87" x14ac:dyDescent="0.25">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row>
    <row r="398" spans="7:87" x14ac:dyDescent="0.25">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row>
    <row r="399" spans="7:87" x14ac:dyDescent="0.25">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row>
    <row r="400" spans="7:87" x14ac:dyDescent="0.25">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row>
    <row r="401" spans="7:87" x14ac:dyDescent="0.25">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row>
    <row r="402" spans="7:87" x14ac:dyDescent="0.25">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row>
    <row r="403" spans="7:87" x14ac:dyDescent="0.25">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row>
    <row r="404" spans="7:87" x14ac:dyDescent="0.25">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row>
    <row r="405" spans="7:87" x14ac:dyDescent="0.25">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row>
    <row r="406" spans="7:87" x14ac:dyDescent="0.25">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row>
    <row r="407" spans="7:87" x14ac:dyDescent="0.25">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row>
    <row r="408" spans="7:87" x14ac:dyDescent="0.25">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row>
    <row r="409" spans="7:87" x14ac:dyDescent="0.25">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row>
    <row r="410" spans="7:87" x14ac:dyDescent="0.25">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row>
    <row r="411" spans="7:87" x14ac:dyDescent="0.25">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row>
    <row r="412" spans="7:87" x14ac:dyDescent="0.25">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row>
    <row r="413" spans="7:87" x14ac:dyDescent="0.25">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row>
    <row r="414" spans="7:87" x14ac:dyDescent="0.25">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row>
    <row r="415" spans="7:87" x14ac:dyDescent="0.25">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row>
    <row r="416" spans="7:87" x14ac:dyDescent="0.25">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row>
    <row r="417" spans="7:87" x14ac:dyDescent="0.25">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row>
    <row r="418" spans="7:87" x14ac:dyDescent="0.25">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row>
    <row r="419" spans="7:87" x14ac:dyDescent="0.25">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row>
    <row r="420" spans="7:87" x14ac:dyDescent="0.25">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row>
    <row r="421" spans="7:87" x14ac:dyDescent="0.25">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row>
    <row r="422" spans="7:87" x14ac:dyDescent="0.25">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row>
    <row r="423" spans="7:87" x14ac:dyDescent="0.25">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row>
    <row r="424" spans="7:87" x14ac:dyDescent="0.25">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row>
    <row r="425" spans="7:87" x14ac:dyDescent="0.25">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row>
    <row r="426" spans="7:87" x14ac:dyDescent="0.25">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row>
    <row r="427" spans="7:87" x14ac:dyDescent="0.25">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row>
    <row r="428" spans="7:87" x14ac:dyDescent="0.25">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row>
    <row r="429" spans="7:87" x14ac:dyDescent="0.25">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row>
    <row r="430" spans="7:87" x14ac:dyDescent="0.25">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row>
    <row r="431" spans="7:87" x14ac:dyDescent="0.25">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row>
    <row r="432" spans="7:87" x14ac:dyDescent="0.25">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row>
    <row r="433" spans="7:87" x14ac:dyDescent="0.25">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row>
    <row r="434" spans="7:87" x14ac:dyDescent="0.25">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row>
    <row r="435" spans="7:87" x14ac:dyDescent="0.25">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row>
    <row r="436" spans="7:87" x14ac:dyDescent="0.25">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row>
    <row r="437" spans="7:87" x14ac:dyDescent="0.25">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row>
    <row r="438" spans="7:87" x14ac:dyDescent="0.25">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row>
    <row r="439" spans="7:87" x14ac:dyDescent="0.25">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row>
    <row r="440" spans="7:87" x14ac:dyDescent="0.25">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row>
    <row r="441" spans="7:87" x14ac:dyDescent="0.25">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row>
    <row r="442" spans="7:87" x14ac:dyDescent="0.25">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row>
    <row r="443" spans="7:87" x14ac:dyDescent="0.25">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row>
    <row r="444" spans="7:87" x14ac:dyDescent="0.25">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row>
    <row r="445" spans="7:87" x14ac:dyDescent="0.25">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row>
    <row r="446" spans="7:87" x14ac:dyDescent="0.25">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row>
    <row r="447" spans="7:87" x14ac:dyDescent="0.25">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row>
    <row r="448" spans="7:87" x14ac:dyDescent="0.25">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row>
    <row r="449" spans="7:87" x14ac:dyDescent="0.25">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row>
    <row r="450" spans="7:87" x14ac:dyDescent="0.25">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row>
    <row r="451" spans="7:87" x14ac:dyDescent="0.25">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row>
    <row r="452" spans="7:87" x14ac:dyDescent="0.25">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row>
    <row r="453" spans="7:87" x14ac:dyDescent="0.25">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row>
    <row r="454" spans="7:87" x14ac:dyDescent="0.25">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row>
    <row r="455" spans="7:87" x14ac:dyDescent="0.25">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row>
    <row r="456" spans="7:87" x14ac:dyDescent="0.25">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row>
    <row r="457" spans="7:87" x14ac:dyDescent="0.25">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row>
    <row r="458" spans="7:87" x14ac:dyDescent="0.25">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row>
    <row r="459" spans="7:87" x14ac:dyDescent="0.25">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row>
    <row r="460" spans="7:87" x14ac:dyDescent="0.25">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row>
    <row r="461" spans="7:87" x14ac:dyDescent="0.25">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row>
    <row r="462" spans="7:87" x14ac:dyDescent="0.25">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row>
    <row r="463" spans="7:87" x14ac:dyDescent="0.25">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row>
    <row r="464" spans="7:87" x14ac:dyDescent="0.25">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row>
    <row r="465" spans="7:87" x14ac:dyDescent="0.25">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row>
    <row r="466" spans="7:87" x14ac:dyDescent="0.25">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row>
    <row r="467" spans="7:87" x14ac:dyDescent="0.25">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row>
    <row r="468" spans="7:87" x14ac:dyDescent="0.25">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row>
    <row r="469" spans="7:87" x14ac:dyDescent="0.25">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row>
    <row r="470" spans="7:87" x14ac:dyDescent="0.25">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row>
    <row r="471" spans="7:87" x14ac:dyDescent="0.25">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row>
    <row r="472" spans="7:87" x14ac:dyDescent="0.25">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row>
    <row r="473" spans="7:87" x14ac:dyDescent="0.25">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row>
    <row r="474" spans="7:87" x14ac:dyDescent="0.25">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row>
    <row r="475" spans="7:87" x14ac:dyDescent="0.25">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row>
    <row r="476" spans="7:87" x14ac:dyDescent="0.25">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row>
    <row r="477" spans="7:87" x14ac:dyDescent="0.25">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row>
    <row r="478" spans="7:87" x14ac:dyDescent="0.25">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row>
    <row r="479" spans="7:87" x14ac:dyDescent="0.25">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row>
    <row r="480" spans="7:87" x14ac:dyDescent="0.25">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row>
    <row r="481" spans="7:87" x14ac:dyDescent="0.25">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row>
    <row r="482" spans="7:87" x14ac:dyDescent="0.25">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row>
    <row r="483" spans="7:87" x14ac:dyDescent="0.25">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row>
    <row r="484" spans="7:87" x14ac:dyDescent="0.25">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row>
    <row r="485" spans="7:87" x14ac:dyDescent="0.25">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row>
    <row r="486" spans="7:87" x14ac:dyDescent="0.25">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row>
    <row r="487" spans="7:87" x14ac:dyDescent="0.25">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row>
    <row r="488" spans="7:87" x14ac:dyDescent="0.25">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row>
    <row r="489" spans="7:87" x14ac:dyDescent="0.25">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row>
    <row r="490" spans="7:87" x14ac:dyDescent="0.25">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row>
    <row r="491" spans="7:87" x14ac:dyDescent="0.25">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row>
    <row r="492" spans="7:87" x14ac:dyDescent="0.25">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row>
    <row r="493" spans="7:87" x14ac:dyDescent="0.25">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row>
    <row r="494" spans="7:87" x14ac:dyDescent="0.25">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row>
    <row r="495" spans="7:87" x14ac:dyDescent="0.25">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row>
    <row r="496" spans="7:87" x14ac:dyDescent="0.25">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row>
    <row r="497" spans="7:87" x14ac:dyDescent="0.25">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row>
    <row r="498" spans="7:87" x14ac:dyDescent="0.25">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row>
    <row r="499" spans="7:87" x14ac:dyDescent="0.25">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row>
    <row r="500" spans="7:87" x14ac:dyDescent="0.25">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row>
    <row r="501" spans="7:87" x14ac:dyDescent="0.25">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row>
    <row r="502" spans="7:87" x14ac:dyDescent="0.25">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row>
    <row r="503" spans="7:87" x14ac:dyDescent="0.25">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row>
    <row r="504" spans="7:87" x14ac:dyDescent="0.25">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row>
    <row r="505" spans="7:87" x14ac:dyDescent="0.25">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row>
    <row r="506" spans="7:87" x14ac:dyDescent="0.25">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row>
    <row r="507" spans="7:87" x14ac:dyDescent="0.25">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row>
    <row r="508" spans="7:87" x14ac:dyDescent="0.25">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row>
    <row r="509" spans="7:87" x14ac:dyDescent="0.25">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row>
    <row r="510" spans="7:87" x14ac:dyDescent="0.25">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row>
    <row r="511" spans="7:87" x14ac:dyDescent="0.25">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row>
    <row r="512" spans="7:87" x14ac:dyDescent="0.25">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row>
    <row r="513" spans="7:87" x14ac:dyDescent="0.25">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row>
    <row r="514" spans="7:87" x14ac:dyDescent="0.25">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row>
    <row r="515" spans="7:87" x14ac:dyDescent="0.25">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row>
    <row r="516" spans="7:87" x14ac:dyDescent="0.25">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row>
    <row r="517" spans="7:87" x14ac:dyDescent="0.25">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row>
    <row r="518" spans="7:87" x14ac:dyDescent="0.25">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row>
    <row r="519" spans="7:87" x14ac:dyDescent="0.25">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row>
    <row r="520" spans="7:87" x14ac:dyDescent="0.25">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row>
    <row r="521" spans="7:87" x14ac:dyDescent="0.25">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row>
    <row r="522" spans="7:87" x14ac:dyDescent="0.25">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row>
    <row r="523" spans="7:87" x14ac:dyDescent="0.25">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row>
    <row r="524" spans="7:87" x14ac:dyDescent="0.25">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row>
    <row r="525" spans="7:87" x14ac:dyDescent="0.25">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row>
    <row r="526" spans="7:87" x14ac:dyDescent="0.25">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row>
    <row r="527" spans="7:87" x14ac:dyDescent="0.25">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row>
    <row r="528" spans="7:87" x14ac:dyDescent="0.25">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row>
    <row r="529" spans="7:87" x14ac:dyDescent="0.25">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row>
    <row r="530" spans="7:87" x14ac:dyDescent="0.25">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row>
    <row r="531" spans="7:87" x14ac:dyDescent="0.25">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row>
    <row r="532" spans="7:87" x14ac:dyDescent="0.25">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row>
    <row r="533" spans="7:87" x14ac:dyDescent="0.25">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row>
    <row r="534" spans="7:87" x14ac:dyDescent="0.25">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row>
    <row r="535" spans="7:87" x14ac:dyDescent="0.25">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row>
    <row r="536" spans="7:87" x14ac:dyDescent="0.25">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row>
    <row r="537" spans="7:87" x14ac:dyDescent="0.25">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row>
    <row r="538" spans="7:87" x14ac:dyDescent="0.25">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row>
    <row r="539" spans="7:87" x14ac:dyDescent="0.25">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row>
    <row r="540" spans="7:87" x14ac:dyDescent="0.25">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row>
    <row r="541" spans="7:87" x14ac:dyDescent="0.25">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row>
    <row r="542" spans="7:87" x14ac:dyDescent="0.25">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row>
    <row r="543" spans="7:87" x14ac:dyDescent="0.25">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row>
    <row r="544" spans="7:87" x14ac:dyDescent="0.25">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row>
    <row r="545" spans="7:87" x14ac:dyDescent="0.25">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row>
    <row r="546" spans="7:87" x14ac:dyDescent="0.25">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row>
    <row r="547" spans="7:87" x14ac:dyDescent="0.25">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row>
    <row r="548" spans="7:87" x14ac:dyDescent="0.25">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row>
    <row r="549" spans="7:87" x14ac:dyDescent="0.25">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row>
    <row r="550" spans="7:87" x14ac:dyDescent="0.25">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row>
    <row r="551" spans="7:87" x14ac:dyDescent="0.25">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row>
    <row r="552" spans="7:87" x14ac:dyDescent="0.25">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row>
    <row r="553" spans="7:87" x14ac:dyDescent="0.25">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row>
    <row r="554" spans="7:87" x14ac:dyDescent="0.25">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row>
    <row r="555" spans="7:87" x14ac:dyDescent="0.25">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row>
    <row r="556" spans="7:87" x14ac:dyDescent="0.25">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row>
    <row r="557" spans="7:87" x14ac:dyDescent="0.25">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row>
    <row r="558" spans="7:87" x14ac:dyDescent="0.25">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row>
    <row r="559" spans="7:87" x14ac:dyDescent="0.25">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row>
    <row r="560" spans="7:87" x14ac:dyDescent="0.25">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row>
    <row r="561" spans="7:87" x14ac:dyDescent="0.25">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row>
    <row r="562" spans="7:87" x14ac:dyDescent="0.25">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row>
    <row r="563" spans="7:87" x14ac:dyDescent="0.25">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row>
    <row r="564" spans="7:87" x14ac:dyDescent="0.25">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row>
    <row r="565" spans="7:87" x14ac:dyDescent="0.25">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row>
    <row r="566" spans="7:87" x14ac:dyDescent="0.25">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row>
    <row r="567" spans="7:87" x14ac:dyDescent="0.25">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row>
    <row r="568" spans="7:87" x14ac:dyDescent="0.25">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row>
    <row r="569" spans="7:87" x14ac:dyDescent="0.25">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row>
    <row r="570" spans="7:87" x14ac:dyDescent="0.25">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row>
    <row r="571" spans="7:87" x14ac:dyDescent="0.25">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row>
    <row r="572" spans="7:87" x14ac:dyDescent="0.25">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row>
    <row r="573" spans="7:87" x14ac:dyDescent="0.25">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row>
    <row r="574" spans="7:87" x14ac:dyDescent="0.25">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row>
    <row r="575" spans="7:87" x14ac:dyDescent="0.25">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row>
    <row r="576" spans="7:87" x14ac:dyDescent="0.25">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row>
    <row r="577" spans="7:87" x14ac:dyDescent="0.25">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row>
    <row r="578" spans="7:87" x14ac:dyDescent="0.25">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row>
    <row r="579" spans="7:87" x14ac:dyDescent="0.25">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row>
    <row r="580" spans="7:87" x14ac:dyDescent="0.25">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row>
    <row r="581" spans="7:87" x14ac:dyDescent="0.25">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row>
    <row r="582" spans="7:87" x14ac:dyDescent="0.25">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row>
    <row r="583" spans="7:87" x14ac:dyDescent="0.25">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row>
    <row r="584" spans="7:87" x14ac:dyDescent="0.25">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row>
    <row r="585" spans="7:87" x14ac:dyDescent="0.25">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row>
    <row r="586" spans="7:87" x14ac:dyDescent="0.25">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row>
    <row r="587" spans="7:87" x14ac:dyDescent="0.25">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row>
    <row r="588" spans="7:87" x14ac:dyDescent="0.25">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row>
    <row r="589" spans="7:87" x14ac:dyDescent="0.25">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row>
    <row r="590" spans="7:87" x14ac:dyDescent="0.25">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row>
    <row r="591" spans="7:87" x14ac:dyDescent="0.25">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row>
    <row r="592" spans="7:87" x14ac:dyDescent="0.25">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row>
    <row r="593" spans="7:87" x14ac:dyDescent="0.25">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row>
    <row r="594" spans="7:87" x14ac:dyDescent="0.25">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row>
    <row r="595" spans="7:87" x14ac:dyDescent="0.25">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row>
    <row r="596" spans="7:87" x14ac:dyDescent="0.25">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row>
    <row r="597" spans="7:87" x14ac:dyDescent="0.25">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row>
    <row r="598" spans="7:87" x14ac:dyDescent="0.25">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row>
    <row r="599" spans="7:87" x14ac:dyDescent="0.25">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row>
    <row r="600" spans="7:87" x14ac:dyDescent="0.25">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row>
    <row r="601" spans="7:87" x14ac:dyDescent="0.25">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row>
    <row r="602" spans="7:87" x14ac:dyDescent="0.25">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row>
    <row r="603" spans="7:87" x14ac:dyDescent="0.25">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row>
    <row r="604" spans="7:87" x14ac:dyDescent="0.25">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row>
    <row r="605" spans="7:87" x14ac:dyDescent="0.25">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row>
    <row r="606" spans="7:87" x14ac:dyDescent="0.25">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row>
    <row r="607" spans="7:87" x14ac:dyDescent="0.25">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row>
    <row r="608" spans="7:87" x14ac:dyDescent="0.25">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row>
    <row r="609" spans="7:87" x14ac:dyDescent="0.25">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row>
    <row r="610" spans="7:87" x14ac:dyDescent="0.25">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row>
    <row r="611" spans="7:87" x14ac:dyDescent="0.25">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row>
    <row r="612" spans="7:87" x14ac:dyDescent="0.25">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row>
    <row r="613" spans="7:87" x14ac:dyDescent="0.25">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row>
    <row r="614" spans="7:87" x14ac:dyDescent="0.25">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row>
    <row r="615" spans="7:87" x14ac:dyDescent="0.25">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row>
    <row r="616" spans="7:87" x14ac:dyDescent="0.25">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row>
    <row r="617" spans="7:87" x14ac:dyDescent="0.25">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row>
    <row r="618" spans="7:87" x14ac:dyDescent="0.25">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row>
    <row r="619" spans="7:87" x14ac:dyDescent="0.25">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row>
    <row r="620" spans="7:87" x14ac:dyDescent="0.25">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row>
    <row r="621" spans="7:87" x14ac:dyDescent="0.25">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row>
    <row r="622" spans="7:87" x14ac:dyDescent="0.25">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row>
    <row r="623" spans="7:87" x14ac:dyDescent="0.25">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row>
    <row r="624" spans="7:87" x14ac:dyDescent="0.25">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row>
    <row r="625" spans="7:87" x14ac:dyDescent="0.25">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row>
    <row r="626" spans="7:87" x14ac:dyDescent="0.25">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row>
    <row r="627" spans="7:87" x14ac:dyDescent="0.25">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row>
    <row r="628" spans="7:87" x14ac:dyDescent="0.25">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row>
    <row r="629" spans="7:87" x14ac:dyDescent="0.25">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row>
    <row r="630" spans="7:87" x14ac:dyDescent="0.25">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row>
    <row r="631" spans="7:87" x14ac:dyDescent="0.25">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row>
    <row r="632" spans="7:87" x14ac:dyDescent="0.25">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row>
    <row r="633" spans="7:87" x14ac:dyDescent="0.25">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row>
    <row r="634" spans="7:87" x14ac:dyDescent="0.25">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row>
    <row r="635" spans="7:87" x14ac:dyDescent="0.25">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row>
    <row r="636" spans="7:87" x14ac:dyDescent="0.25">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row>
    <row r="637" spans="7:87" x14ac:dyDescent="0.25">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row>
    <row r="638" spans="7:87" x14ac:dyDescent="0.25">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row>
    <row r="639" spans="7:87" x14ac:dyDescent="0.25">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row>
    <row r="640" spans="7:87" x14ac:dyDescent="0.25">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row>
    <row r="641" spans="7:87" x14ac:dyDescent="0.25">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row>
    <row r="642" spans="7:87" x14ac:dyDescent="0.25">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row>
    <row r="643" spans="7:87" x14ac:dyDescent="0.25">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row>
    <row r="644" spans="7:87" x14ac:dyDescent="0.25">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row>
    <row r="645" spans="7:87" x14ac:dyDescent="0.25">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row>
    <row r="646" spans="7:87" x14ac:dyDescent="0.25">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row>
    <row r="647" spans="7:87" x14ac:dyDescent="0.25">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row>
    <row r="648" spans="7:87" x14ac:dyDescent="0.25">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row>
    <row r="649" spans="7:87" x14ac:dyDescent="0.25">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row>
    <row r="650" spans="7:87" x14ac:dyDescent="0.25">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row>
    <row r="651" spans="7:87" x14ac:dyDescent="0.25">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row>
    <row r="652" spans="7:87" x14ac:dyDescent="0.25">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row>
    <row r="653" spans="7:87" x14ac:dyDescent="0.25">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row>
    <row r="654" spans="7:87" x14ac:dyDescent="0.25">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row>
    <row r="655" spans="7:87" x14ac:dyDescent="0.25">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row>
    <row r="656" spans="7:87" x14ac:dyDescent="0.25">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row>
    <row r="657" spans="7:87" x14ac:dyDescent="0.25">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row>
    <row r="658" spans="7:87" x14ac:dyDescent="0.25">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row>
    <row r="659" spans="7:87" x14ac:dyDescent="0.25">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row>
    <row r="660" spans="7:87" x14ac:dyDescent="0.25">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row>
    <row r="661" spans="7:87" x14ac:dyDescent="0.25">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row>
    <row r="662" spans="7:87" x14ac:dyDescent="0.25">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row>
    <row r="663" spans="7:87" x14ac:dyDescent="0.25">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row>
    <row r="664" spans="7:87" x14ac:dyDescent="0.25">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row>
    <row r="665" spans="7:87" x14ac:dyDescent="0.25">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row>
    <row r="666" spans="7:87" x14ac:dyDescent="0.25">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row>
    <row r="667" spans="7:87" x14ac:dyDescent="0.25">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row>
    <row r="668" spans="7:87" x14ac:dyDescent="0.25">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row>
    <row r="669" spans="7:87" x14ac:dyDescent="0.25">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row>
    <row r="670" spans="7:87" x14ac:dyDescent="0.25">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row>
    <row r="671" spans="7:87" x14ac:dyDescent="0.25">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row>
    <row r="672" spans="7:87" x14ac:dyDescent="0.25">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row>
    <row r="673" spans="7:87" x14ac:dyDescent="0.25">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row>
    <row r="674" spans="7:87" x14ac:dyDescent="0.25">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row>
    <row r="675" spans="7:87" x14ac:dyDescent="0.25">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row>
    <row r="676" spans="7:87" x14ac:dyDescent="0.25">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row>
    <row r="677" spans="7:87" x14ac:dyDescent="0.25">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row>
    <row r="678" spans="7:87" x14ac:dyDescent="0.25">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row>
    <row r="679" spans="7:87" x14ac:dyDescent="0.25">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row>
    <row r="680" spans="7:87" x14ac:dyDescent="0.25">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row>
    <row r="681" spans="7:87" x14ac:dyDescent="0.25">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row>
    <row r="682" spans="7:87" x14ac:dyDescent="0.25">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row>
    <row r="683" spans="7:87" x14ac:dyDescent="0.25">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row>
    <row r="684" spans="7:87" x14ac:dyDescent="0.25">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row>
    <row r="685" spans="7:87" x14ac:dyDescent="0.25">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row>
    <row r="686" spans="7:87" x14ac:dyDescent="0.25">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row>
    <row r="687" spans="7:87" x14ac:dyDescent="0.25">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row>
    <row r="688" spans="7:87" x14ac:dyDescent="0.25">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row>
    <row r="689" spans="7:87" x14ac:dyDescent="0.25">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row>
    <row r="690" spans="7:87" x14ac:dyDescent="0.25">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row>
    <row r="691" spans="7:87" x14ac:dyDescent="0.25">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row>
    <row r="692" spans="7:87" x14ac:dyDescent="0.25">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row>
    <row r="693" spans="7:87" x14ac:dyDescent="0.25">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row>
    <row r="694" spans="7:87" x14ac:dyDescent="0.25">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row>
    <row r="695" spans="7:87" x14ac:dyDescent="0.25">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row>
    <row r="696" spans="7:87" x14ac:dyDescent="0.25">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row>
    <row r="697" spans="7:87" x14ac:dyDescent="0.25">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row>
    <row r="698" spans="7:87" x14ac:dyDescent="0.25">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row>
    <row r="699" spans="7:87" x14ac:dyDescent="0.25">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row>
    <row r="700" spans="7:87" x14ac:dyDescent="0.25">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row>
    <row r="701" spans="7:87" x14ac:dyDescent="0.25">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row>
    <row r="702" spans="7:87" x14ac:dyDescent="0.25">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row>
    <row r="703" spans="7:87" x14ac:dyDescent="0.25">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row>
    <row r="704" spans="7:87" x14ac:dyDescent="0.25">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row>
    <row r="705" spans="7:87" x14ac:dyDescent="0.25">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row>
    <row r="706" spans="7:87" x14ac:dyDescent="0.25">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row>
    <row r="707" spans="7:87" x14ac:dyDescent="0.25">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row>
    <row r="708" spans="7:87" x14ac:dyDescent="0.25">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row>
    <row r="709" spans="7:87" x14ac:dyDescent="0.25">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row>
    <row r="710" spans="7:87" x14ac:dyDescent="0.25">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row>
    <row r="711" spans="7:87" x14ac:dyDescent="0.25">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row>
    <row r="712" spans="7:87" x14ac:dyDescent="0.25">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row>
    <row r="713" spans="7:87" x14ac:dyDescent="0.25">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row>
    <row r="714" spans="7:87" x14ac:dyDescent="0.25">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row>
    <row r="715" spans="7:87" x14ac:dyDescent="0.25">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row>
    <row r="716" spans="7:87" x14ac:dyDescent="0.25">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row>
    <row r="717" spans="7:87" x14ac:dyDescent="0.25">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row>
    <row r="718" spans="7:87" x14ac:dyDescent="0.25">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row>
    <row r="719" spans="7:87" x14ac:dyDescent="0.25">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row>
    <row r="720" spans="7:87" x14ac:dyDescent="0.25">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row>
    <row r="721" spans="7:87" x14ac:dyDescent="0.25">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row>
    <row r="722" spans="7:87" x14ac:dyDescent="0.25">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row>
    <row r="723" spans="7:87" x14ac:dyDescent="0.25">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row>
    <row r="724" spans="7:87" x14ac:dyDescent="0.25">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row>
    <row r="725" spans="7:87" x14ac:dyDescent="0.25">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row>
    <row r="726" spans="7:87" x14ac:dyDescent="0.25">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row>
    <row r="727" spans="7:87" x14ac:dyDescent="0.25">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row>
    <row r="728" spans="7:87" x14ac:dyDescent="0.25">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row>
    <row r="729" spans="7:87" x14ac:dyDescent="0.25">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row>
    <row r="730" spans="7:87" x14ac:dyDescent="0.25">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row>
    <row r="731" spans="7:87" x14ac:dyDescent="0.25">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row>
    <row r="732" spans="7:87" x14ac:dyDescent="0.25">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row>
    <row r="733" spans="7:87" x14ac:dyDescent="0.25">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row>
    <row r="734" spans="7:87" x14ac:dyDescent="0.25">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row>
    <row r="735" spans="7:87" x14ac:dyDescent="0.25">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row>
    <row r="736" spans="7:87" x14ac:dyDescent="0.25">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row>
    <row r="737" spans="7:87" x14ac:dyDescent="0.25">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row>
    <row r="738" spans="7:87" x14ac:dyDescent="0.25">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row>
    <row r="739" spans="7:87" x14ac:dyDescent="0.25">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row>
    <row r="740" spans="7:87" x14ac:dyDescent="0.25">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row>
    <row r="741" spans="7:87" x14ac:dyDescent="0.25">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row>
    <row r="742" spans="7:87" x14ac:dyDescent="0.25">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row>
    <row r="743" spans="7:87" x14ac:dyDescent="0.25">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row>
    <row r="744" spans="7:87" x14ac:dyDescent="0.25">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row>
    <row r="745" spans="7:87" x14ac:dyDescent="0.25">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row>
    <row r="746" spans="7:87" x14ac:dyDescent="0.25">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row>
    <row r="747" spans="7:87" x14ac:dyDescent="0.25">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row>
    <row r="748" spans="7:87" x14ac:dyDescent="0.25">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row>
    <row r="749" spans="7:87" x14ac:dyDescent="0.25">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row>
    <row r="750" spans="7:87" x14ac:dyDescent="0.25">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row>
    <row r="751" spans="7:87" x14ac:dyDescent="0.25">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row>
    <row r="752" spans="7:87" x14ac:dyDescent="0.25">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row>
    <row r="753" spans="7:87" x14ac:dyDescent="0.25">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row>
    <row r="754" spans="7:87" x14ac:dyDescent="0.25">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row>
    <row r="755" spans="7:87" x14ac:dyDescent="0.25">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row>
    <row r="756" spans="7:87" x14ac:dyDescent="0.25">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row>
    <row r="757" spans="7:87" x14ac:dyDescent="0.25">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row>
    <row r="758" spans="7:87" x14ac:dyDescent="0.25">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row>
    <row r="759" spans="7:87" x14ac:dyDescent="0.25">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row>
    <row r="760" spans="7:87" x14ac:dyDescent="0.25">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row>
    <row r="761" spans="7:87" x14ac:dyDescent="0.25">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row>
    <row r="762" spans="7:87" x14ac:dyDescent="0.25">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row>
    <row r="763" spans="7:87" x14ac:dyDescent="0.25">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row>
    <row r="764" spans="7:87" x14ac:dyDescent="0.25">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row>
    <row r="765" spans="7:87" x14ac:dyDescent="0.25">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row>
    <row r="766" spans="7:87" x14ac:dyDescent="0.25">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row>
    <row r="767" spans="7:87" x14ac:dyDescent="0.25">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row>
    <row r="768" spans="7:87" x14ac:dyDescent="0.25">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row>
    <row r="769" spans="7:87" x14ac:dyDescent="0.25">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row>
    <row r="770" spans="7:87" x14ac:dyDescent="0.25">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row>
    <row r="771" spans="7:87" x14ac:dyDescent="0.25">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row>
    <row r="772" spans="7:87" x14ac:dyDescent="0.25">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row>
    <row r="773" spans="7:87" x14ac:dyDescent="0.25">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row>
    <row r="774" spans="7:87" x14ac:dyDescent="0.25">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row>
    <row r="775" spans="7:87" x14ac:dyDescent="0.25">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row>
    <row r="776" spans="7:87" x14ac:dyDescent="0.25">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row>
    <row r="777" spans="7:87" x14ac:dyDescent="0.25">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row>
    <row r="778" spans="7:87" x14ac:dyDescent="0.25">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row>
    <row r="779" spans="7:87" x14ac:dyDescent="0.25">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row>
    <row r="780" spans="7:87" x14ac:dyDescent="0.25">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row>
    <row r="781" spans="7:87" x14ac:dyDescent="0.25">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row>
    <row r="782" spans="7:87" x14ac:dyDescent="0.25">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row>
    <row r="783" spans="7:87" x14ac:dyDescent="0.25">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row>
    <row r="784" spans="7:87" x14ac:dyDescent="0.25">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row>
    <row r="785" spans="7:87" x14ac:dyDescent="0.25">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row>
    <row r="786" spans="7:87" x14ac:dyDescent="0.25">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row>
    <row r="787" spans="7:87" x14ac:dyDescent="0.25">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row>
    <row r="788" spans="7:87" x14ac:dyDescent="0.25">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row>
    <row r="789" spans="7:87" x14ac:dyDescent="0.25">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row>
    <row r="790" spans="7:87" x14ac:dyDescent="0.25">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row>
    <row r="791" spans="7:87" x14ac:dyDescent="0.25">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row>
    <row r="792" spans="7:87" x14ac:dyDescent="0.25">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row>
    <row r="793" spans="7:87" x14ac:dyDescent="0.25">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row>
    <row r="794" spans="7:87" x14ac:dyDescent="0.25">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row>
    <row r="795" spans="7:87" x14ac:dyDescent="0.25">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row>
    <row r="796" spans="7:87" x14ac:dyDescent="0.25">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row>
    <row r="797" spans="7:87" x14ac:dyDescent="0.25">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row>
    <row r="798" spans="7:87" x14ac:dyDescent="0.25">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row>
    <row r="799" spans="7:87" x14ac:dyDescent="0.25">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row>
    <row r="800" spans="7:87" x14ac:dyDescent="0.25">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row>
    <row r="801" spans="7:87" x14ac:dyDescent="0.25">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row>
    <row r="802" spans="7:87" x14ac:dyDescent="0.25">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row>
    <row r="803" spans="7:87" x14ac:dyDescent="0.25">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row>
    <row r="804" spans="7:87" x14ac:dyDescent="0.25">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row>
    <row r="805" spans="7:87" x14ac:dyDescent="0.25">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row>
    <row r="806" spans="7:87" x14ac:dyDescent="0.25">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row>
    <row r="807" spans="7:87" x14ac:dyDescent="0.25">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row>
    <row r="808" spans="7:87" x14ac:dyDescent="0.25">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row>
    <row r="809" spans="7:87" x14ac:dyDescent="0.25">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row>
    <row r="810" spans="7:87" x14ac:dyDescent="0.25">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row>
    <row r="811" spans="7:87" x14ac:dyDescent="0.25">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row>
    <row r="812" spans="7:87" x14ac:dyDescent="0.25">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row>
    <row r="813" spans="7:87" x14ac:dyDescent="0.25">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row>
    <row r="814" spans="7:87" x14ac:dyDescent="0.25">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row>
    <row r="815" spans="7:87" x14ac:dyDescent="0.25">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row>
    <row r="816" spans="7:87" x14ac:dyDescent="0.25">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row>
    <row r="817" spans="7:87" x14ac:dyDescent="0.25">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row>
    <row r="818" spans="7:87" x14ac:dyDescent="0.25">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row>
    <row r="819" spans="7:87" x14ac:dyDescent="0.25">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row>
    <row r="820" spans="7:87" x14ac:dyDescent="0.25">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row>
    <row r="821" spans="7:87" x14ac:dyDescent="0.25">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row>
    <row r="822" spans="7:87" x14ac:dyDescent="0.25">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row>
    <row r="823" spans="7:87" x14ac:dyDescent="0.25">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row>
    <row r="824" spans="7:87" x14ac:dyDescent="0.25">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row>
    <row r="825" spans="7:87" x14ac:dyDescent="0.25">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row>
    <row r="826" spans="7:87" x14ac:dyDescent="0.25">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row>
    <row r="827" spans="7:87" x14ac:dyDescent="0.25">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row>
    <row r="828" spans="7:87" x14ac:dyDescent="0.25">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row>
    <row r="829" spans="7:87" x14ac:dyDescent="0.25">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row>
    <row r="830" spans="7:87" x14ac:dyDescent="0.25">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row>
    <row r="831" spans="7:87" x14ac:dyDescent="0.25">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row>
    <row r="832" spans="7:87" x14ac:dyDescent="0.25">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row>
    <row r="833" spans="7:87" x14ac:dyDescent="0.25">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row>
    <row r="834" spans="7:87" x14ac:dyDescent="0.25">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row>
    <row r="835" spans="7:87" x14ac:dyDescent="0.25">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row>
    <row r="836" spans="7:87" x14ac:dyDescent="0.25">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row>
    <row r="837" spans="7:87" x14ac:dyDescent="0.25">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row>
    <row r="838" spans="7:87" x14ac:dyDescent="0.25">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row>
    <row r="839" spans="7:87" x14ac:dyDescent="0.25">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row>
    <row r="840" spans="7:87" x14ac:dyDescent="0.25">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row>
    <row r="841" spans="7:87" x14ac:dyDescent="0.25">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row>
    <row r="842" spans="7:87" x14ac:dyDescent="0.25">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row>
    <row r="843" spans="7:87" x14ac:dyDescent="0.25">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row>
    <row r="844" spans="7:87" x14ac:dyDescent="0.25">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row>
    <row r="845" spans="7:87" x14ac:dyDescent="0.25">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row>
    <row r="846" spans="7:87" x14ac:dyDescent="0.25">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row>
    <row r="847" spans="7:87" x14ac:dyDescent="0.25">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row>
    <row r="848" spans="7:87" x14ac:dyDescent="0.25">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row>
    <row r="849" spans="7:87" x14ac:dyDescent="0.25">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row>
    <row r="850" spans="7:87" x14ac:dyDescent="0.25">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row>
    <row r="851" spans="7:87" x14ac:dyDescent="0.25">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row>
    <row r="852" spans="7:87" x14ac:dyDescent="0.25">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row>
    <row r="853" spans="7:87" x14ac:dyDescent="0.25">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row>
    <row r="854" spans="7:87" x14ac:dyDescent="0.25">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row>
    <row r="855" spans="7:87" x14ac:dyDescent="0.25">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row>
    <row r="856" spans="7:87" x14ac:dyDescent="0.25">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row>
    <row r="857" spans="7:87" x14ac:dyDescent="0.25">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row>
    <row r="858" spans="7:87" x14ac:dyDescent="0.25">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row>
    <row r="859" spans="7:87" x14ac:dyDescent="0.25">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row>
    <row r="860" spans="7:87" x14ac:dyDescent="0.25">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row>
    <row r="861" spans="7:87" x14ac:dyDescent="0.25">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row>
    <row r="862" spans="7:87" x14ac:dyDescent="0.25">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row>
    <row r="863" spans="7:87" x14ac:dyDescent="0.25">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row>
    <row r="864" spans="7:87" x14ac:dyDescent="0.25">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row>
    <row r="865" spans="7:87" x14ac:dyDescent="0.25">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row>
    <row r="866" spans="7:87" x14ac:dyDescent="0.25">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row>
    <row r="867" spans="7:87" x14ac:dyDescent="0.25">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row>
    <row r="868" spans="7:87" x14ac:dyDescent="0.25">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row>
    <row r="869" spans="7:87" x14ac:dyDescent="0.25">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row>
    <row r="870" spans="7:87" x14ac:dyDescent="0.25">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row>
    <row r="871" spans="7:87" x14ac:dyDescent="0.25">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row>
    <row r="872" spans="7:87" x14ac:dyDescent="0.25">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row>
    <row r="873" spans="7:87" x14ac:dyDescent="0.25">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row>
    <row r="874" spans="7:87" x14ac:dyDescent="0.25">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row>
    <row r="875" spans="7:87" x14ac:dyDescent="0.25">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row>
    <row r="876" spans="7:87" x14ac:dyDescent="0.25">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row>
    <row r="877" spans="7:87" x14ac:dyDescent="0.25">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row>
    <row r="878" spans="7:87" x14ac:dyDescent="0.25">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row>
    <row r="879" spans="7:87" x14ac:dyDescent="0.25">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row>
    <row r="880" spans="7:87" x14ac:dyDescent="0.25">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row>
    <row r="881" spans="7:87" x14ac:dyDescent="0.25">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row>
    <row r="882" spans="7:87" x14ac:dyDescent="0.25">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row>
    <row r="883" spans="7:87" x14ac:dyDescent="0.25">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row>
    <row r="884" spans="7:87" x14ac:dyDescent="0.25">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row>
    <row r="885" spans="7:87" x14ac:dyDescent="0.25">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row>
    <row r="886" spans="7:87" x14ac:dyDescent="0.25">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row>
    <row r="887" spans="7:87" x14ac:dyDescent="0.25">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row>
    <row r="888" spans="7:87" x14ac:dyDescent="0.25">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row>
    <row r="889" spans="7:87" x14ac:dyDescent="0.25">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row>
    <row r="890" spans="7:87" x14ac:dyDescent="0.25">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row>
    <row r="891" spans="7:87" x14ac:dyDescent="0.25">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row>
    <row r="892" spans="7:87" x14ac:dyDescent="0.25">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row>
    <row r="893" spans="7:87" x14ac:dyDescent="0.25">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row>
    <row r="894" spans="7:87" x14ac:dyDescent="0.25">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row>
    <row r="895" spans="7:87" x14ac:dyDescent="0.25">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row>
    <row r="896" spans="7:87" x14ac:dyDescent="0.25">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row>
    <row r="897" spans="7:87" x14ac:dyDescent="0.25">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row>
    <row r="898" spans="7:87" x14ac:dyDescent="0.25">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row>
    <row r="899" spans="7:87" x14ac:dyDescent="0.25">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row>
    <row r="900" spans="7:87" x14ac:dyDescent="0.25">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row>
    <row r="901" spans="7:87" x14ac:dyDescent="0.25">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row>
    <row r="902" spans="7:87" x14ac:dyDescent="0.25">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row>
    <row r="903" spans="7:87" x14ac:dyDescent="0.25">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row>
    <row r="904" spans="7:87" x14ac:dyDescent="0.25">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row>
    <row r="905" spans="7:87" x14ac:dyDescent="0.25">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row>
    <row r="906" spans="7:87" x14ac:dyDescent="0.25">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row>
    <row r="907" spans="7:87" x14ac:dyDescent="0.25">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row>
    <row r="908" spans="7:87" x14ac:dyDescent="0.25">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row>
    <row r="909" spans="7:87" x14ac:dyDescent="0.25">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row>
    <row r="910" spans="7:87" x14ac:dyDescent="0.25">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row>
    <row r="911" spans="7:87" x14ac:dyDescent="0.25">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row>
    <row r="912" spans="7:87" x14ac:dyDescent="0.25">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row>
    <row r="913" spans="7:87" x14ac:dyDescent="0.25">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row>
    <row r="914" spans="7:87" x14ac:dyDescent="0.25">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row>
    <row r="915" spans="7:87" x14ac:dyDescent="0.25">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row>
    <row r="916" spans="7:87" x14ac:dyDescent="0.25">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row>
    <row r="917" spans="7:87" x14ac:dyDescent="0.25">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row>
    <row r="918" spans="7:87" x14ac:dyDescent="0.25">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row>
    <row r="919" spans="7:87" x14ac:dyDescent="0.25">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row>
    <row r="920" spans="7:87" x14ac:dyDescent="0.25">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row>
    <row r="921" spans="7:87" x14ac:dyDescent="0.25">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row>
    <row r="922" spans="7:87" x14ac:dyDescent="0.25">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row>
    <row r="923" spans="7:87" x14ac:dyDescent="0.25">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row>
    <row r="924" spans="7:87" x14ac:dyDescent="0.25">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row>
    <row r="925" spans="7:87" x14ac:dyDescent="0.25">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row>
    <row r="926" spans="7:87" x14ac:dyDescent="0.25">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row>
    <row r="927" spans="7:87" x14ac:dyDescent="0.25">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row>
    <row r="928" spans="7:87" x14ac:dyDescent="0.25">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row>
    <row r="929" spans="7:87" x14ac:dyDescent="0.25">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row>
    <row r="930" spans="7:87" x14ac:dyDescent="0.25">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row>
    <row r="931" spans="7:87" x14ac:dyDescent="0.25">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row>
    <row r="932" spans="7:87" x14ac:dyDescent="0.25">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row>
    <row r="933" spans="7:87" x14ac:dyDescent="0.25">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row>
    <row r="934" spans="7:87" x14ac:dyDescent="0.25">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row>
    <row r="935" spans="7:87" x14ac:dyDescent="0.25">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row>
    <row r="936" spans="7:87" x14ac:dyDescent="0.25">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row>
    <row r="937" spans="7:87" x14ac:dyDescent="0.25">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row>
    <row r="938" spans="7:87" x14ac:dyDescent="0.25">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row>
    <row r="939" spans="7:87" x14ac:dyDescent="0.25">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row>
    <row r="940" spans="7:87" x14ac:dyDescent="0.25">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row>
    <row r="941" spans="7:87" x14ac:dyDescent="0.25">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row>
    <row r="942" spans="7:87" x14ac:dyDescent="0.25">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row>
    <row r="943" spans="7:87" x14ac:dyDescent="0.25">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row>
    <row r="944" spans="7:87" x14ac:dyDescent="0.25">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row>
    <row r="945" spans="7:87" x14ac:dyDescent="0.25">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row>
    <row r="946" spans="7:87" x14ac:dyDescent="0.25">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row>
    <row r="947" spans="7:87" x14ac:dyDescent="0.25">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row>
    <row r="948" spans="7:87" x14ac:dyDescent="0.25">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row>
    <row r="949" spans="7:87" x14ac:dyDescent="0.25">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row>
    <row r="950" spans="7:87" x14ac:dyDescent="0.25">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row>
    <row r="951" spans="7:87" x14ac:dyDescent="0.25">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row>
    <row r="952" spans="7:87" x14ac:dyDescent="0.25">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row>
    <row r="953" spans="7:87" x14ac:dyDescent="0.25">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row>
    <row r="954" spans="7:87" x14ac:dyDescent="0.25">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row>
    <row r="955" spans="7:87" x14ac:dyDescent="0.25">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row>
    <row r="956" spans="7:87" x14ac:dyDescent="0.25">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row>
    <row r="957" spans="7:87" x14ac:dyDescent="0.25">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row>
    <row r="958" spans="7:87" x14ac:dyDescent="0.25">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row>
    <row r="959" spans="7:87" x14ac:dyDescent="0.25">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row>
    <row r="960" spans="7:87" x14ac:dyDescent="0.25">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row>
    <row r="961" spans="7:87" x14ac:dyDescent="0.25">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row>
    <row r="962" spans="7:87" x14ac:dyDescent="0.25">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row>
    <row r="963" spans="7:87" x14ac:dyDescent="0.25">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row>
    <row r="964" spans="7:87" x14ac:dyDescent="0.25">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row>
    <row r="965" spans="7:87" x14ac:dyDescent="0.25">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row>
    <row r="966" spans="7:87" x14ac:dyDescent="0.25">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row>
    <row r="967" spans="7:87" x14ac:dyDescent="0.25">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row>
    <row r="968" spans="7:87" x14ac:dyDescent="0.25">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row>
    <row r="969" spans="7:87" x14ac:dyDescent="0.25">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row>
    <row r="970" spans="7:87" x14ac:dyDescent="0.25">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row>
    <row r="971" spans="7:87" x14ac:dyDescent="0.25">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row>
    <row r="972" spans="7:87" x14ac:dyDescent="0.25">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row>
    <row r="973" spans="7:87" x14ac:dyDescent="0.25">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row>
    <row r="974" spans="7:87" x14ac:dyDescent="0.25">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row>
    <row r="975" spans="7:87" x14ac:dyDescent="0.25">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row>
    <row r="976" spans="7:87" x14ac:dyDescent="0.25">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row>
    <row r="977" spans="7:87" x14ac:dyDescent="0.25">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row>
    <row r="978" spans="7:87" x14ac:dyDescent="0.25">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row>
    <row r="979" spans="7:87" x14ac:dyDescent="0.25">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row>
    <row r="980" spans="7:87" x14ac:dyDescent="0.25">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row>
    <row r="981" spans="7:87" x14ac:dyDescent="0.25">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row>
    <row r="982" spans="7:87" x14ac:dyDescent="0.25">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row>
    <row r="983" spans="7:87" x14ac:dyDescent="0.25">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row>
    <row r="984" spans="7:87" x14ac:dyDescent="0.25">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row>
    <row r="985" spans="7:87" x14ac:dyDescent="0.25">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row>
    <row r="986" spans="7:87" x14ac:dyDescent="0.25">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row>
    <row r="987" spans="7:87" x14ac:dyDescent="0.25">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row>
    <row r="988" spans="7:87" x14ac:dyDescent="0.25">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row>
    <row r="989" spans="7:87" x14ac:dyDescent="0.25">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row>
    <row r="990" spans="7:87" x14ac:dyDescent="0.25">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row>
    <row r="991" spans="7:87" x14ac:dyDescent="0.25">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row>
    <row r="992" spans="7:87" x14ac:dyDescent="0.25">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row>
    <row r="993" spans="7:87" x14ac:dyDescent="0.25">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row>
    <row r="994" spans="7:87" x14ac:dyDescent="0.25">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row>
    <row r="995" spans="7:87" x14ac:dyDescent="0.25">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row>
    <row r="996" spans="7:87" x14ac:dyDescent="0.25">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row>
    <row r="997" spans="7:87" x14ac:dyDescent="0.25">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row>
    <row r="998" spans="7:87" x14ac:dyDescent="0.25">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row>
    <row r="999" spans="7:87" x14ac:dyDescent="0.25">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row>
    <row r="1000" spans="7:87" x14ac:dyDescent="0.25">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row>
    <row r="1001" spans="7:87" x14ac:dyDescent="0.25">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row>
    <row r="1002" spans="7:87" x14ac:dyDescent="0.25">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row>
    <row r="1003" spans="7:87" x14ac:dyDescent="0.25">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row>
    <row r="1004" spans="7:87" x14ac:dyDescent="0.25">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row>
    <row r="1005" spans="7:87" x14ac:dyDescent="0.25">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row>
    <row r="1006" spans="7:87" x14ac:dyDescent="0.25">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row>
    <row r="1007" spans="7:87" x14ac:dyDescent="0.25">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row>
    <row r="1008" spans="7:87" x14ac:dyDescent="0.25">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row>
    <row r="1009" spans="7:87" x14ac:dyDescent="0.25">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row>
    <row r="1010" spans="7:87" x14ac:dyDescent="0.25">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row>
    <row r="1011" spans="7:87" x14ac:dyDescent="0.25">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row>
    <row r="1012" spans="7:87" x14ac:dyDescent="0.25">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row>
    <row r="1013" spans="7:87" x14ac:dyDescent="0.25">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row>
    <row r="1014" spans="7:87" x14ac:dyDescent="0.25">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row>
    <row r="1015" spans="7:87" x14ac:dyDescent="0.25">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row>
    <row r="1016" spans="7:87" x14ac:dyDescent="0.25">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row>
    <row r="1017" spans="7:87" x14ac:dyDescent="0.25">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row>
    <row r="1018" spans="7:87" x14ac:dyDescent="0.25">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row>
    <row r="1019" spans="7:87" x14ac:dyDescent="0.25">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row>
    <row r="1020" spans="7:87" x14ac:dyDescent="0.25">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row>
    <row r="1021" spans="7:87" x14ac:dyDescent="0.25">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row>
    <row r="1022" spans="7:87" x14ac:dyDescent="0.25">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row>
    <row r="1023" spans="7:87" x14ac:dyDescent="0.25">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row>
    <row r="1024" spans="7:87" x14ac:dyDescent="0.25">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row>
    <row r="1025" spans="7:87" x14ac:dyDescent="0.25">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row>
    <row r="1026" spans="7:87" x14ac:dyDescent="0.25">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row>
    <row r="1027" spans="7:87" x14ac:dyDescent="0.25">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row>
  </sheetData>
  <sheetProtection algorithmName="SHA-512" hashValue="JNoyS1YJ83j0sFmiHt3N/khUjAfYMzhTrtSNdhPskHOytEyb+GceXii91yw4XphLUgcn3UCo2jOQfJ9ExQEmHw==" saltValue="ySI0/ZU/zdObjNM4sOPruA==" spinCount="100000" sheet="1" objects="1" scenarios="1"/>
  <mergeCells count="23">
    <mergeCell ref="D15:F15"/>
    <mergeCell ref="D2:D3"/>
    <mergeCell ref="D7:F7"/>
    <mergeCell ref="D23:F23"/>
    <mergeCell ref="D24:F24"/>
    <mergeCell ref="D5:F5"/>
    <mergeCell ref="D8:F8"/>
    <mergeCell ref="E2:F2"/>
    <mergeCell ref="E3:F3"/>
    <mergeCell ref="D10:F10"/>
    <mergeCell ref="D9:F9"/>
    <mergeCell ref="D30:F30"/>
    <mergeCell ref="D19:F19"/>
    <mergeCell ref="D20:F20"/>
    <mergeCell ref="D21:F21"/>
    <mergeCell ref="D16:F16"/>
    <mergeCell ref="D17:F17"/>
    <mergeCell ref="D18:F18"/>
    <mergeCell ref="D25:F25"/>
    <mergeCell ref="D26:F26"/>
    <mergeCell ref="D29:F29"/>
    <mergeCell ref="D27:F27"/>
    <mergeCell ref="D28:F28"/>
  </mergeCells>
  <dataValidations count="4">
    <dataValidation type="textLength" errorStyle="warning" operator="lessThanOrEqual" allowBlank="1" showInputMessage="1" showErrorMessage="1" error="Please reduce the text lenght" prompt="Fill in this cell and any additional row, as necessary. _x000a__x000a_Maximum 300 characters (with spaces)" sqref="D17:F17" xr:uid="{C518506B-6843-4DD2-A1DE-A2B1EA1366B5}">
      <formula1>300</formula1>
    </dataValidation>
    <dataValidation type="textLength" errorStyle="warning" operator="lessThanOrEqual" allowBlank="1" showInputMessage="1" showErrorMessage="1" error="Please reduce text lenght" prompt="This information is mandatory if there are any bottles collected together with other waste (i.e.if cell E9 within the sheet &quot;SUP bottles-Separate collection has been filled in&quot;). _x000a__x000a_You can use more rows as necessary._x000a__x000a_Maximum 300 characters (with spaces)." sqref="D26:F26" xr:uid="{4D3E5F5F-B7A9-4B98-9E28-8E8DC80DC915}">
      <formula1>300</formula1>
    </dataValidation>
    <dataValidation type="textLength" errorStyle="warning" operator="lessThanOrEqual" allowBlank="1" showInputMessage="1" showErrorMessage="1" error="Please reduce the text lenght" prompt="Maximum 300 characters (with spaces)" sqref="D27:F30 D18:F21" xr:uid="{51FC6DD4-05AA-4ED2-B5CB-C7C8000042C3}">
      <formula1>300</formula1>
    </dataValidation>
    <dataValidation type="textLength" errorStyle="warning" operator="lessThanOrEqual" allowBlank="1" showInputMessage="1" showErrorMessage="1" error="Please fill in this value when reporting based on waste generation, with a maximum of 300 characters (without spaces)" prompt="This value is mandatory when reporting based on waste generation. _x000a__x000a_Maximum lenght of 300 characters (with spaces)." sqref="E12:F13" xr:uid="{E311C1B7-AD17-4EFD-B1FF-264C6F359AA3}">
      <formula1>300</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 id="{880D2430-8413-4CCB-AF4A-0254DCA94048}">
            <xm:f>'SUP bottles-Separate collection'!$E$9&gt;0</xm:f>
            <x14:dxf>
              <fill>
                <patternFill>
                  <bgColor rgb="FF009591"/>
                </patternFill>
              </fill>
            </x14:dxf>
          </x14:cfRule>
          <xm:sqref>D26:F26</xm:sqref>
        </x14:conditionalFormatting>
        <x14:conditionalFormatting xmlns:xm="http://schemas.microsoft.com/office/excel/2006/main">
          <x14:cfRule type="expression" priority="1" id="{980660BC-3C60-4B35-BA4D-C1394F0E9F10}">
            <xm:f>COUNTIFS('SUP bottles-PoM'!$E$29:$E$32, "&lt;&gt;0", 'SUP bottles-PoM'!$E$29:$E$32, "&lt;&gt;") &gt; 0</xm:f>
            <x14:dxf>
              <fill>
                <patternFill>
                  <bgColor rgb="FF009999"/>
                </patternFill>
              </fill>
            </x14:dxf>
          </x14:cfRule>
          <xm:sqref>E12:F13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A4CE8-736B-48D2-A6BB-D724439DF7DA}">
  <sheetPr>
    <tabColor rgb="FFDAEFC3"/>
  </sheetPr>
  <dimension ref="A1:BN1585"/>
  <sheetViews>
    <sheetView workbookViewId="0">
      <selection activeCell="I5" sqref="I5"/>
    </sheetView>
  </sheetViews>
  <sheetFormatPr defaultRowHeight="15" x14ac:dyDescent="0.25"/>
  <cols>
    <col min="1" max="1" width="3.7109375" style="2" customWidth="1"/>
    <col min="2" max="2" width="16.5703125" style="2" customWidth="1"/>
    <col min="3" max="3" width="10.7109375" style="1" customWidth="1"/>
    <col min="4" max="4" width="52.5703125" style="1" customWidth="1"/>
    <col min="5" max="5" width="19.28515625" style="1" customWidth="1"/>
    <col min="6" max="7" width="21.5703125" style="1" customWidth="1"/>
    <col min="8" max="8" width="30.28515625" style="1" customWidth="1"/>
    <col min="9" max="9" width="27.28515625" style="1" customWidth="1"/>
    <col min="10" max="10" width="36.5703125" style="1" customWidth="1"/>
  </cols>
  <sheetData>
    <row r="1" spans="1:66" ht="15.75" thickBot="1" x14ac:dyDescent="0.3">
      <c r="A1" s="54"/>
      <c r="B1" s="54"/>
      <c r="C1" s="54"/>
      <c r="D1" s="60"/>
      <c r="E1" s="60"/>
      <c r="F1" s="60"/>
      <c r="G1" s="60"/>
      <c r="H1" s="60"/>
      <c r="I1" s="54"/>
      <c r="J1" s="54"/>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row>
    <row r="2" spans="1:66" ht="64.900000000000006" customHeight="1" thickBot="1" x14ac:dyDescent="0.3">
      <c r="A2" s="54"/>
      <c r="B2" s="54"/>
      <c r="C2" s="61"/>
      <c r="D2" s="196" t="s">
        <v>23</v>
      </c>
      <c r="E2" s="179" t="s">
        <v>87</v>
      </c>
      <c r="F2" s="198"/>
      <c r="G2" s="198"/>
      <c r="H2" s="180"/>
      <c r="I2" s="62"/>
      <c r="J2" s="54"/>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row>
    <row r="3" spans="1:66" ht="21.6" customHeight="1" thickBot="1" x14ac:dyDescent="0.3">
      <c r="A3" s="54"/>
      <c r="B3" s="54"/>
      <c r="C3" s="61"/>
      <c r="D3" s="197"/>
      <c r="E3" s="181" t="s">
        <v>54</v>
      </c>
      <c r="F3" s="199"/>
      <c r="G3" s="199"/>
      <c r="H3" s="182"/>
      <c r="I3" s="62"/>
      <c r="J3" s="54"/>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row>
    <row r="4" spans="1:66" ht="15.75" thickBot="1" x14ac:dyDescent="0.3">
      <c r="A4" s="54"/>
      <c r="B4" s="54"/>
      <c r="C4" s="54"/>
      <c r="D4" s="63"/>
      <c r="E4" s="63"/>
      <c r="F4" s="63"/>
      <c r="G4" s="63"/>
      <c r="H4" s="63"/>
      <c r="I4" s="54"/>
      <c r="J4" s="54"/>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row>
    <row r="5" spans="1:66" ht="40.15" customHeight="1" thickBot="1" x14ac:dyDescent="0.3">
      <c r="A5" s="54"/>
      <c r="B5" s="54"/>
      <c r="C5" s="54"/>
      <c r="D5" s="146" t="s">
        <v>88</v>
      </c>
      <c r="E5" s="178"/>
      <c r="F5" s="147"/>
      <c r="G5" s="54"/>
      <c r="H5" s="54"/>
      <c r="I5" s="54"/>
      <c r="J5" s="54"/>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row>
    <row r="6" spans="1:66" x14ac:dyDescent="0.25">
      <c r="A6" s="54"/>
      <c r="B6" s="54"/>
      <c r="C6" s="54"/>
      <c r="D6" s="54"/>
      <c r="E6" s="54"/>
      <c r="F6" s="54"/>
      <c r="G6" s="54"/>
      <c r="H6" s="54"/>
      <c r="I6" s="54"/>
      <c r="J6" s="54"/>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row>
    <row r="7" spans="1:66" ht="28.9" customHeight="1" x14ac:dyDescent="0.25">
      <c r="A7" s="54"/>
      <c r="B7" s="54"/>
      <c r="C7" s="54"/>
      <c r="D7" s="200" t="s">
        <v>89</v>
      </c>
      <c r="E7" s="201"/>
      <c r="F7" s="201"/>
      <c r="G7" s="201"/>
      <c r="H7" s="201"/>
      <c r="I7" s="201"/>
      <c r="J7" s="20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row>
    <row r="8" spans="1:66" ht="33" customHeight="1" thickBot="1" x14ac:dyDescent="0.3">
      <c r="A8" s="54"/>
      <c r="B8" s="54"/>
      <c r="C8" s="70"/>
      <c r="D8" s="175" t="s">
        <v>90</v>
      </c>
      <c r="E8" s="176"/>
      <c r="F8" s="176"/>
      <c r="G8" s="176"/>
      <c r="H8" s="176"/>
      <c r="I8" s="176"/>
      <c r="J8" s="177"/>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row>
    <row r="9" spans="1:66" ht="15.75" thickBot="1" x14ac:dyDescent="0.3">
      <c r="A9" s="54"/>
      <c r="B9" s="54"/>
      <c r="C9" s="54"/>
      <c r="D9" s="192" t="s">
        <v>91</v>
      </c>
      <c r="E9" s="183" t="s">
        <v>92</v>
      </c>
      <c r="F9" s="184"/>
      <c r="G9" s="184"/>
      <c r="H9" s="184"/>
      <c r="I9" s="185"/>
      <c r="J9" s="192" t="s">
        <v>93</v>
      </c>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row>
    <row r="10" spans="1:66" ht="141" customHeight="1" thickBot="1" x14ac:dyDescent="0.3">
      <c r="A10" s="54"/>
      <c r="B10" s="64" t="s">
        <v>34</v>
      </c>
      <c r="C10" s="64" t="s">
        <v>35</v>
      </c>
      <c r="D10" s="193"/>
      <c r="E10" s="72" t="s">
        <v>94</v>
      </c>
      <c r="F10" s="72" t="s">
        <v>95</v>
      </c>
      <c r="G10" s="72" t="s">
        <v>96</v>
      </c>
      <c r="H10" s="72" t="s">
        <v>97</v>
      </c>
      <c r="I10" s="72" t="s">
        <v>98</v>
      </c>
      <c r="J10" s="193"/>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row>
    <row r="11" spans="1:66" ht="15.75" thickBot="1" x14ac:dyDescent="0.3">
      <c r="A11" s="54"/>
      <c r="B11" s="79" t="str">
        <f>IF('SUP bottles-PoM'!$E$7="&lt; Please select &gt;","&lt; Not selected &gt;",'SUP bottles-PoM'!$E$7)</f>
        <v>&lt; Not selected &gt;</v>
      </c>
      <c r="C11" s="56">
        <f>'SUP bottles-PoM'!$E$8</f>
        <v>2023</v>
      </c>
      <c r="D11" s="8" t="s">
        <v>99</v>
      </c>
      <c r="E11" s="46" t="s">
        <v>100</v>
      </c>
      <c r="F11" s="46" t="s">
        <v>100</v>
      </c>
      <c r="G11" s="46" t="s">
        <v>100</v>
      </c>
      <c r="H11" s="46" t="s">
        <v>100</v>
      </c>
      <c r="I11" s="46" t="s">
        <v>100</v>
      </c>
      <c r="J11" s="48"/>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row>
    <row r="12" spans="1:66" ht="15.75" thickBot="1" x14ac:dyDescent="0.3">
      <c r="A12" s="54"/>
      <c r="B12" s="79" t="str">
        <f>IF('SUP bottles-PoM'!$E$7="&lt; Please select &gt;","&lt; Not selected &gt;",'SUP bottles-PoM'!$E$7)</f>
        <v>&lt; Not selected &gt;</v>
      </c>
      <c r="C12" s="56">
        <f>'SUP bottles-PoM'!$E$8</f>
        <v>2023</v>
      </c>
      <c r="D12" s="8" t="s">
        <v>101</v>
      </c>
      <c r="E12" s="46" t="s">
        <v>100</v>
      </c>
      <c r="F12" s="46" t="s">
        <v>100</v>
      </c>
      <c r="G12" s="46" t="s">
        <v>100</v>
      </c>
      <c r="H12" s="46" t="s">
        <v>100</v>
      </c>
      <c r="I12" s="46" t="s">
        <v>100</v>
      </c>
      <c r="J12" s="48"/>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row>
    <row r="13" spans="1:66" ht="15.75" thickBot="1" x14ac:dyDescent="0.3">
      <c r="A13" s="54"/>
      <c r="B13" s="79" t="str">
        <f>IF('SUP bottles-PoM'!$E$7="&lt; Please select &gt;","&lt; Not selected &gt;",'SUP bottles-PoM'!$E$7)</f>
        <v>&lt; Not selected &gt;</v>
      </c>
      <c r="C13" s="56">
        <f>'SUP bottles-PoM'!$E$8</f>
        <v>2023</v>
      </c>
      <c r="D13" s="8" t="s">
        <v>102</v>
      </c>
      <c r="E13" s="46" t="s">
        <v>100</v>
      </c>
      <c r="F13" s="46" t="s">
        <v>100</v>
      </c>
      <c r="G13" s="46" t="s">
        <v>100</v>
      </c>
      <c r="H13" s="46" t="s">
        <v>100</v>
      </c>
      <c r="I13" s="46" t="s">
        <v>100</v>
      </c>
      <c r="J13" s="48"/>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row>
    <row r="14" spans="1:66" ht="15.75" thickBot="1" x14ac:dyDescent="0.3">
      <c r="A14" s="54"/>
      <c r="B14" s="79" t="str">
        <f>IF('SUP bottles-PoM'!$E$7="&lt; Please select &gt;","&lt; Not selected &gt;",'SUP bottles-PoM'!$E$7)</f>
        <v>&lt; Not selected &gt;</v>
      </c>
      <c r="C14" s="56">
        <f>'SUP bottles-PoM'!$E$8</f>
        <v>2023</v>
      </c>
      <c r="D14" s="8" t="s">
        <v>103</v>
      </c>
      <c r="E14" s="46" t="s">
        <v>100</v>
      </c>
      <c r="F14" s="46" t="s">
        <v>100</v>
      </c>
      <c r="G14" s="46" t="s">
        <v>100</v>
      </c>
      <c r="H14" s="46" t="s">
        <v>100</v>
      </c>
      <c r="I14" s="46" t="s">
        <v>100</v>
      </c>
      <c r="J14" s="48"/>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row>
    <row r="15" spans="1:66" ht="15.75" thickBot="1" x14ac:dyDescent="0.3">
      <c r="A15" s="54"/>
      <c r="B15" s="79" t="str">
        <f>IF('SUP bottles-PoM'!$E$7="&lt; Please select &gt;","&lt; Not selected &gt;",'SUP bottles-PoM'!$E$7)</f>
        <v>&lt; Not selected &gt;</v>
      </c>
      <c r="C15" s="56">
        <f>'SUP bottles-PoM'!$E$8</f>
        <v>2023</v>
      </c>
      <c r="D15" s="8" t="s">
        <v>104</v>
      </c>
      <c r="E15" s="46" t="s">
        <v>100</v>
      </c>
      <c r="F15" s="46" t="s">
        <v>100</v>
      </c>
      <c r="G15" s="46" t="s">
        <v>100</v>
      </c>
      <c r="H15" s="46" t="s">
        <v>100</v>
      </c>
      <c r="I15" s="46" t="s">
        <v>100</v>
      </c>
      <c r="J15" s="48"/>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row>
    <row r="16" spans="1:66" ht="6" customHeight="1" x14ac:dyDescent="0.25">
      <c r="A16" s="54"/>
      <c r="B16" s="54"/>
      <c r="C16" s="54"/>
      <c r="D16" s="54"/>
      <c r="E16" s="60"/>
      <c r="F16" s="60"/>
      <c r="G16" s="60"/>
      <c r="H16" s="60"/>
      <c r="I16" s="60"/>
      <c r="J16" s="60"/>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row>
    <row r="17" spans="1:66" ht="21" customHeight="1" x14ac:dyDescent="0.25">
      <c r="A17" s="54"/>
      <c r="B17" s="54"/>
      <c r="C17" s="70"/>
      <c r="D17" s="73" t="s">
        <v>105</v>
      </c>
      <c r="E17" s="195" t="s">
        <v>106</v>
      </c>
      <c r="F17" s="195"/>
      <c r="G17" s="195"/>
      <c r="H17" s="195"/>
      <c r="I17" s="195"/>
      <c r="J17" s="195"/>
      <c r="K17" s="7"/>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row>
    <row r="18" spans="1:66" ht="15.6" customHeight="1" x14ac:dyDescent="0.25">
      <c r="A18" s="54"/>
      <c r="B18" s="54"/>
      <c r="C18" s="54"/>
      <c r="D18" s="54"/>
      <c r="E18" s="63"/>
      <c r="F18" s="63"/>
      <c r="G18" s="63"/>
      <c r="H18" s="63"/>
      <c r="I18" s="63"/>
      <c r="J18" s="63"/>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row>
    <row r="19" spans="1:66" ht="70.900000000000006" customHeight="1" thickBot="1" x14ac:dyDescent="0.3">
      <c r="A19" s="54"/>
      <c r="B19" s="54"/>
      <c r="C19" s="54"/>
      <c r="D19" s="175" t="s">
        <v>107</v>
      </c>
      <c r="E19" s="176"/>
      <c r="F19" s="176"/>
      <c r="G19" s="176"/>
      <c r="H19" s="177"/>
      <c r="I19" s="54"/>
      <c r="J19" s="54"/>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row>
    <row r="20" spans="1:66" ht="15" customHeight="1" thickBot="1" x14ac:dyDescent="0.3">
      <c r="A20" s="54"/>
      <c r="B20" s="203" t="s">
        <v>34</v>
      </c>
      <c r="C20" s="205" t="s">
        <v>35</v>
      </c>
      <c r="D20" s="192" t="s">
        <v>108</v>
      </c>
      <c r="E20" s="183" t="s">
        <v>109</v>
      </c>
      <c r="F20" s="184"/>
      <c r="G20" s="184"/>
      <c r="H20" s="192" t="s">
        <v>110</v>
      </c>
      <c r="I20" s="54"/>
      <c r="J20" s="54"/>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row>
    <row r="21" spans="1:66" ht="72" customHeight="1" thickBot="1" x14ac:dyDescent="0.3">
      <c r="A21" s="54"/>
      <c r="B21" s="204"/>
      <c r="C21" s="206"/>
      <c r="D21" s="193"/>
      <c r="E21" s="72" t="s">
        <v>94</v>
      </c>
      <c r="F21" s="72" t="s">
        <v>95</v>
      </c>
      <c r="G21" s="72" t="s">
        <v>111</v>
      </c>
      <c r="H21" s="194"/>
      <c r="I21" s="54"/>
      <c r="J21" s="54"/>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row>
    <row r="22" spans="1:66" ht="30.75" thickBot="1" x14ac:dyDescent="0.3">
      <c r="A22" s="54"/>
      <c r="B22" s="79" t="str">
        <f>IF('SUP bottles-PoM'!$E$7="&lt; Please select &gt;","&lt; Not selected &gt;",'SUP bottles-PoM'!$E$7)</f>
        <v>&lt; Not selected &gt;</v>
      </c>
      <c r="C22" s="82">
        <f>'SUP bottles-PoM'!$E$8</f>
        <v>2023</v>
      </c>
      <c r="D22" s="8" t="s">
        <v>112</v>
      </c>
      <c r="E22" s="46" t="s">
        <v>100</v>
      </c>
      <c r="F22" s="46" t="s">
        <v>100</v>
      </c>
      <c r="G22" s="46" t="s">
        <v>100</v>
      </c>
      <c r="H22" s="48"/>
      <c r="I22" s="54"/>
      <c r="J22" s="54"/>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row>
    <row r="23" spans="1:66" ht="30.75" thickBot="1" x14ac:dyDescent="0.3">
      <c r="A23" s="54"/>
      <c r="B23" s="79" t="str">
        <f>IF('SUP bottles-PoM'!$E$7="&lt; Please select &gt;","&lt; Not selected &gt;",'SUP bottles-PoM'!$E$7)</f>
        <v>&lt; Not selected &gt;</v>
      </c>
      <c r="C23" s="82">
        <f>'SUP bottles-PoM'!$E$8</f>
        <v>2023</v>
      </c>
      <c r="D23" s="8" t="s">
        <v>113</v>
      </c>
      <c r="E23" s="46" t="s">
        <v>100</v>
      </c>
      <c r="F23" s="46" t="s">
        <v>100</v>
      </c>
      <c r="G23" s="46" t="s">
        <v>100</v>
      </c>
      <c r="H23" s="48"/>
      <c r="I23" s="54"/>
      <c r="J23" s="54"/>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row>
    <row r="24" spans="1:66" ht="45.75" thickBot="1" x14ac:dyDescent="0.3">
      <c r="A24" s="54"/>
      <c r="B24" s="79" t="str">
        <f>IF('SUP bottles-PoM'!$E$7="&lt; Please select &gt;","&lt; Not selected &gt;",'SUP bottles-PoM'!$E$7)</f>
        <v>&lt; Not selected &gt;</v>
      </c>
      <c r="C24" s="82">
        <f>'SUP bottles-PoM'!$E$8</f>
        <v>2023</v>
      </c>
      <c r="D24" s="8" t="s">
        <v>114</v>
      </c>
      <c r="E24" s="46" t="s">
        <v>100</v>
      </c>
      <c r="F24" s="46" t="s">
        <v>100</v>
      </c>
      <c r="G24" s="46" t="s">
        <v>100</v>
      </c>
      <c r="H24" s="48"/>
      <c r="I24" s="54"/>
      <c r="J24" s="54"/>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row>
    <row r="25" spans="1:66" ht="30.75" thickBot="1" x14ac:dyDescent="0.3">
      <c r="A25" s="54"/>
      <c r="B25" s="79" t="str">
        <f>IF('SUP bottles-PoM'!$E$7="&lt; Please select &gt;","&lt; Not selected &gt;",'SUP bottles-PoM'!$E$7)</f>
        <v>&lt; Not selected &gt;</v>
      </c>
      <c r="C25" s="82">
        <f>'SUP bottles-PoM'!$E$8</f>
        <v>2023</v>
      </c>
      <c r="D25" s="8" t="s">
        <v>115</v>
      </c>
      <c r="E25" s="46" t="s">
        <v>100</v>
      </c>
      <c r="F25" s="46" t="s">
        <v>100</v>
      </c>
      <c r="G25" s="46" t="s">
        <v>100</v>
      </c>
      <c r="H25" s="48"/>
      <c r="I25" s="54"/>
      <c r="J25" s="54"/>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row>
    <row r="26" spans="1:66" ht="30.75" thickBot="1" x14ac:dyDescent="0.3">
      <c r="A26" s="54"/>
      <c r="B26" s="79" t="str">
        <f>IF('SUP bottles-PoM'!$E$7="&lt; Please select &gt;","&lt; Not selected &gt;",'SUP bottles-PoM'!$E$7)</f>
        <v>&lt; Not selected &gt;</v>
      </c>
      <c r="C26" s="82">
        <f>'SUP bottles-PoM'!$E$8</f>
        <v>2023</v>
      </c>
      <c r="D26" s="8" t="s">
        <v>116</v>
      </c>
      <c r="E26" s="46" t="s">
        <v>100</v>
      </c>
      <c r="F26" s="46" t="s">
        <v>100</v>
      </c>
      <c r="G26" s="46" t="s">
        <v>100</v>
      </c>
      <c r="H26" s="48"/>
      <c r="I26" s="54"/>
      <c r="J26" s="54"/>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row>
    <row r="27" spans="1:66" ht="15.75" thickBot="1" x14ac:dyDescent="0.3">
      <c r="A27" s="54"/>
      <c r="B27" s="79" t="str">
        <f>IF('SUP bottles-PoM'!$E$7="&lt; Please select &gt;","&lt; Not selected &gt;",'SUP bottles-PoM'!$E$7)</f>
        <v>&lt; Not selected &gt;</v>
      </c>
      <c r="C27" s="82">
        <f>'SUP bottles-PoM'!$E$8</f>
        <v>2023</v>
      </c>
      <c r="D27" s="8" t="s">
        <v>117</v>
      </c>
      <c r="E27" s="46" t="s">
        <v>100</v>
      </c>
      <c r="F27" s="46" t="s">
        <v>100</v>
      </c>
      <c r="G27" s="46" t="s">
        <v>100</v>
      </c>
      <c r="H27" s="48"/>
      <c r="I27" s="54"/>
      <c r="J27" s="54"/>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row>
    <row r="28" spans="1:66" ht="15.75" thickBot="1" x14ac:dyDescent="0.3">
      <c r="A28" s="54"/>
      <c r="B28" s="79" t="str">
        <f>IF('SUP bottles-PoM'!$E$7="&lt; Please select &gt;","&lt; Not selected &gt;",'SUP bottles-PoM'!$E$7)</f>
        <v>&lt; Not selected &gt;</v>
      </c>
      <c r="C28" s="82">
        <f>'SUP bottles-PoM'!$E$8</f>
        <v>2023</v>
      </c>
      <c r="D28" s="8" t="s">
        <v>118</v>
      </c>
      <c r="E28" s="46" t="s">
        <v>100</v>
      </c>
      <c r="F28" s="46" t="s">
        <v>100</v>
      </c>
      <c r="G28" s="46" t="s">
        <v>100</v>
      </c>
      <c r="H28" s="48"/>
      <c r="I28" s="54"/>
      <c r="J28" s="54"/>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row>
    <row r="29" spans="1:66" ht="15.75" thickBot="1" x14ac:dyDescent="0.3">
      <c r="A29" s="54"/>
      <c r="B29" s="79" t="str">
        <f>IF('SUP bottles-PoM'!$E$7="&lt; Please select &gt;","&lt; Not selected &gt;",'SUP bottles-PoM'!$E$7)</f>
        <v>&lt; Not selected &gt;</v>
      </c>
      <c r="C29" s="82">
        <f>'SUP bottles-PoM'!$E$8</f>
        <v>2023</v>
      </c>
      <c r="D29" s="8" t="s">
        <v>119</v>
      </c>
      <c r="E29" s="46" t="s">
        <v>100</v>
      </c>
      <c r="F29" s="46" t="s">
        <v>100</v>
      </c>
      <c r="G29" s="46" t="s">
        <v>100</v>
      </c>
      <c r="H29" s="48"/>
      <c r="I29" s="54"/>
      <c r="J29" s="54"/>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row>
    <row r="30" spans="1:66" x14ac:dyDescent="0.25">
      <c r="A30" s="54"/>
      <c r="B30" s="54"/>
      <c r="C30" s="54"/>
      <c r="D30" s="54"/>
      <c r="E30" s="60"/>
      <c r="F30" s="60"/>
      <c r="G30" s="60"/>
      <c r="H30" s="60"/>
      <c r="I30" s="54"/>
      <c r="J30" s="54"/>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row>
    <row r="31" spans="1:66" ht="23.25" customHeight="1" x14ac:dyDescent="0.25">
      <c r="A31" s="54"/>
      <c r="B31" s="54"/>
      <c r="C31" s="54"/>
      <c r="D31" s="73" t="s">
        <v>105</v>
      </c>
      <c r="E31" s="207" t="s">
        <v>120</v>
      </c>
      <c r="F31" s="207"/>
      <c r="G31" s="207"/>
      <c r="H31" s="207"/>
      <c r="I31" s="62"/>
      <c r="J31" s="54"/>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row>
    <row r="32" spans="1:66" ht="24" customHeight="1" x14ac:dyDescent="0.25">
      <c r="A32" s="54"/>
      <c r="B32" s="54"/>
      <c r="C32" s="54"/>
      <c r="D32" s="73" t="s">
        <v>121</v>
      </c>
      <c r="E32" s="207" t="s">
        <v>122</v>
      </c>
      <c r="F32" s="207"/>
      <c r="G32" s="207"/>
      <c r="H32" s="207"/>
      <c r="I32" s="62"/>
      <c r="J32" s="54"/>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row>
    <row r="33" spans="1:66" ht="21" customHeight="1" x14ac:dyDescent="0.25">
      <c r="A33" s="54"/>
      <c r="B33" s="54"/>
      <c r="C33" s="54"/>
      <c r="D33" s="73" t="s">
        <v>123</v>
      </c>
      <c r="E33" s="207" t="s">
        <v>124</v>
      </c>
      <c r="F33" s="207"/>
      <c r="G33" s="207"/>
      <c r="H33" s="207"/>
      <c r="I33" s="62"/>
      <c r="J33" s="54"/>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row>
    <row r="34" spans="1:66" ht="30" customHeight="1" x14ac:dyDescent="0.25">
      <c r="A34" s="54"/>
      <c r="B34" s="54"/>
      <c r="C34" s="54"/>
      <c r="D34" s="73" t="s">
        <v>125</v>
      </c>
      <c r="E34" s="207" t="s">
        <v>126</v>
      </c>
      <c r="F34" s="207"/>
      <c r="G34" s="207"/>
      <c r="H34" s="207"/>
      <c r="I34" s="62"/>
      <c r="J34" s="54"/>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row>
    <row r="35" spans="1:66" ht="30" customHeight="1" x14ac:dyDescent="0.25">
      <c r="A35" s="54"/>
      <c r="B35" s="54"/>
      <c r="C35" s="54"/>
      <c r="D35" s="73" t="s">
        <v>127</v>
      </c>
      <c r="E35" s="207" t="s">
        <v>128</v>
      </c>
      <c r="F35" s="207"/>
      <c r="G35" s="207"/>
      <c r="H35" s="207"/>
      <c r="I35" s="62"/>
      <c r="J35" s="54"/>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row>
    <row r="36" spans="1:66" ht="16.5" customHeight="1" x14ac:dyDescent="0.25">
      <c r="A36" s="54"/>
      <c r="B36" s="54"/>
      <c r="C36" s="54"/>
      <c r="D36" s="73" t="s">
        <v>129</v>
      </c>
      <c r="E36" s="207" t="s">
        <v>130</v>
      </c>
      <c r="F36" s="207"/>
      <c r="G36" s="207"/>
      <c r="H36" s="207"/>
      <c r="I36" s="62"/>
      <c r="J36" s="54"/>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row>
    <row r="37" spans="1:66" ht="21.6" customHeight="1" x14ac:dyDescent="0.25">
      <c r="A37" s="54"/>
      <c r="B37" s="54"/>
      <c r="C37" s="54"/>
      <c r="D37" s="73" t="s">
        <v>131</v>
      </c>
      <c r="E37" s="207" t="s">
        <v>132</v>
      </c>
      <c r="F37" s="207"/>
      <c r="G37" s="207"/>
      <c r="H37" s="207"/>
      <c r="I37" s="62"/>
      <c r="J37" s="54"/>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row>
    <row r="38" spans="1:66" ht="15.75" thickBot="1" x14ac:dyDescent="0.3">
      <c r="A38" s="54"/>
      <c r="B38" s="54"/>
      <c r="C38" s="54"/>
      <c r="D38" s="54"/>
      <c r="E38" s="63"/>
      <c r="F38" s="63"/>
      <c r="G38" s="63"/>
      <c r="H38" s="63"/>
      <c r="I38" s="54"/>
      <c r="J38" s="54"/>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row>
    <row r="39" spans="1:66" ht="55.9" customHeight="1" thickBot="1" x14ac:dyDescent="0.3">
      <c r="A39" s="54"/>
      <c r="B39" s="64" t="s">
        <v>34</v>
      </c>
      <c r="C39" s="64" t="s">
        <v>35</v>
      </c>
      <c r="D39" s="189" t="s">
        <v>133</v>
      </c>
      <c r="E39" s="190"/>
      <c r="F39" s="190"/>
      <c r="G39" s="190"/>
      <c r="H39" s="191"/>
      <c r="I39" s="54"/>
      <c r="J39" s="54"/>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row>
    <row r="40" spans="1:66" ht="15.75" thickBot="1" x14ac:dyDescent="0.3">
      <c r="A40" s="54"/>
      <c r="B40" s="79" t="str">
        <f>IF('SUP bottles-PoM'!$E$7="&lt; Please select &gt;","&lt; Not selected &gt;",'SUP bottles-PoM'!$E$7)</f>
        <v>&lt; Not selected &gt;</v>
      </c>
      <c r="C40" s="82">
        <f>'SUP bottles-PoM'!$E$8</f>
        <v>2023</v>
      </c>
      <c r="D40" s="186"/>
      <c r="E40" s="187"/>
      <c r="F40" s="187"/>
      <c r="G40" s="187"/>
      <c r="H40" s="188"/>
      <c r="I40" s="54"/>
      <c r="J40" s="54"/>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row>
    <row r="41" spans="1:66" ht="15.75" thickBot="1" x14ac:dyDescent="0.3">
      <c r="A41" s="54"/>
      <c r="B41" s="79" t="str">
        <f>IF('SUP bottles-PoM'!$E$7="&lt; Please select &gt;","&lt; Not selected &gt;",'SUP bottles-PoM'!$E$7)</f>
        <v>&lt; Not selected &gt;</v>
      </c>
      <c r="C41" s="82">
        <f>'SUP bottles-PoM'!$E$8</f>
        <v>2023</v>
      </c>
      <c r="D41" s="186"/>
      <c r="E41" s="187"/>
      <c r="F41" s="187"/>
      <c r="G41" s="187"/>
      <c r="H41" s="188"/>
      <c r="I41" s="54"/>
      <c r="J41" s="54"/>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row>
    <row r="42" spans="1:66" ht="15.75" thickBot="1" x14ac:dyDescent="0.3">
      <c r="A42" s="54"/>
      <c r="B42" s="79" t="str">
        <f>IF('SUP bottles-PoM'!$E$7="&lt; Please select &gt;","&lt; Not selected &gt;",'SUP bottles-PoM'!$E$7)</f>
        <v>&lt; Not selected &gt;</v>
      </c>
      <c r="C42" s="82">
        <f>'SUP bottles-PoM'!$E$8</f>
        <v>2023</v>
      </c>
      <c r="D42" s="186"/>
      <c r="E42" s="187"/>
      <c r="F42" s="187"/>
      <c r="G42" s="187"/>
      <c r="H42" s="188"/>
      <c r="I42" s="54"/>
      <c r="J42" s="54"/>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row>
    <row r="43" spans="1:66" ht="15.75" thickBot="1" x14ac:dyDescent="0.3">
      <c r="A43" s="54"/>
      <c r="B43" s="79" t="str">
        <f>IF('SUP bottles-PoM'!$E$7="&lt; Please select &gt;","&lt; Not selected &gt;",'SUP bottles-PoM'!$E$7)</f>
        <v>&lt; Not selected &gt;</v>
      </c>
      <c r="C43" s="82">
        <f>'SUP bottles-PoM'!$E$8</f>
        <v>2023</v>
      </c>
      <c r="D43" s="186"/>
      <c r="E43" s="187"/>
      <c r="F43" s="187"/>
      <c r="G43" s="187"/>
      <c r="H43" s="188"/>
      <c r="I43" s="54"/>
      <c r="J43" s="54"/>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row>
    <row r="44" spans="1:66" ht="15.75" thickBot="1" x14ac:dyDescent="0.3">
      <c r="A44" s="54"/>
      <c r="B44" s="79" t="str">
        <f>IF('SUP bottles-PoM'!$E$7="&lt; Please select &gt;","&lt; Not selected &gt;",'SUP bottles-PoM'!$E$7)</f>
        <v>&lt; Not selected &gt;</v>
      </c>
      <c r="C44" s="82">
        <f>'SUP bottles-PoM'!$E$8</f>
        <v>2023</v>
      </c>
      <c r="D44" s="186"/>
      <c r="E44" s="187"/>
      <c r="F44" s="187"/>
      <c r="G44" s="187"/>
      <c r="H44" s="188"/>
      <c r="I44" s="54"/>
      <c r="J44" s="54"/>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row>
    <row r="45" spans="1:66" ht="29.25" customHeight="1" x14ac:dyDescent="0.25">
      <c r="A45" s="54"/>
      <c r="B45" s="54"/>
      <c r="C45" s="54"/>
      <c r="D45" s="54"/>
      <c r="E45" s="54"/>
      <c r="F45" s="54"/>
      <c r="G45" s="54"/>
      <c r="H45" s="54"/>
      <c r="I45" s="54"/>
      <c r="J45" s="54"/>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row>
    <row r="46" spans="1:66" ht="43.15" customHeight="1" thickBot="1" x14ac:dyDescent="0.3">
      <c r="A46" s="54"/>
      <c r="C46" s="2"/>
      <c r="D46" s="189" t="s">
        <v>134</v>
      </c>
      <c r="E46" s="190"/>
      <c r="F46" s="190"/>
      <c r="G46" s="190"/>
      <c r="H46" s="191"/>
      <c r="I46" s="54"/>
      <c r="J46" s="54"/>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row>
    <row r="47" spans="1:66" ht="37.15" customHeight="1" thickBot="1" x14ac:dyDescent="0.3">
      <c r="A47" s="54"/>
      <c r="B47" s="77" t="s">
        <v>34</v>
      </c>
      <c r="C47" s="77" t="s">
        <v>35</v>
      </c>
      <c r="D47" s="211" t="s">
        <v>135</v>
      </c>
      <c r="E47" s="212"/>
      <c r="F47" s="212"/>
      <c r="G47" s="212"/>
      <c r="H47" s="213"/>
      <c r="I47" s="54"/>
      <c r="J47" s="54"/>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row>
    <row r="48" spans="1:66" ht="15.75" thickBot="1" x14ac:dyDescent="0.3">
      <c r="A48" s="54"/>
      <c r="B48" s="79" t="str">
        <f>IF('SUP bottles-PoM'!$E$7="&lt; Please select &gt;","&lt; Not selected &gt;",'SUP bottles-PoM'!$E$7)</f>
        <v>&lt; Not selected &gt;</v>
      </c>
      <c r="C48" s="82">
        <f>'SUP bottles-PoM'!$E$8</f>
        <v>2023</v>
      </c>
      <c r="D48" s="186"/>
      <c r="E48" s="187"/>
      <c r="F48" s="187"/>
      <c r="G48" s="187"/>
      <c r="H48" s="188"/>
      <c r="I48" s="54"/>
      <c r="J48" s="54"/>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row>
    <row r="49" spans="1:66" ht="15.75" thickBot="1" x14ac:dyDescent="0.3">
      <c r="A49" s="54"/>
      <c r="B49" s="79" t="str">
        <f>IF('SUP bottles-PoM'!$E$7="&lt; Please select &gt;","&lt; Not selected &gt;",'SUP bottles-PoM'!$E$7)</f>
        <v>&lt; Not selected &gt;</v>
      </c>
      <c r="C49" s="82">
        <f>'SUP bottles-PoM'!$E$8</f>
        <v>2023</v>
      </c>
      <c r="D49" s="186"/>
      <c r="E49" s="187"/>
      <c r="F49" s="187"/>
      <c r="G49" s="187"/>
      <c r="H49" s="188"/>
      <c r="I49" s="54"/>
      <c r="J49" s="54"/>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row>
    <row r="50" spans="1:66" ht="15.75" thickBot="1" x14ac:dyDescent="0.3">
      <c r="B50" s="79" t="str">
        <f>IF('SUP bottles-PoM'!$E$7="&lt; Please select &gt;","&lt; Not selected &gt;",'SUP bottles-PoM'!$E$7)</f>
        <v>&lt; Not selected &gt;</v>
      </c>
      <c r="C50" s="82">
        <f>'SUP bottles-PoM'!$E$8</f>
        <v>2023</v>
      </c>
      <c r="D50" s="186"/>
      <c r="E50" s="187"/>
      <c r="F50" s="187"/>
      <c r="G50" s="187"/>
      <c r="H50" s="188"/>
      <c r="I50" s="2"/>
      <c r="J50" s="54"/>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row>
    <row r="51" spans="1:66" ht="15.75" thickBot="1" x14ac:dyDescent="0.3">
      <c r="B51" s="79" t="str">
        <f>IF('SUP bottles-PoM'!$E$7="&lt; Please select &gt;","&lt; Not selected &gt;",'SUP bottles-PoM'!$E$7)</f>
        <v>&lt; Not selected &gt;</v>
      </c>
      <c r="C51" s="82">
        <f>'SUP bottles-PoM'!$E$8</f>
        <v>2023</v>
      </c>
      <c r="D51" s="186"/>
      <c r="E51" s="187"/>
      <c r="F51" s="187"/>
      <c r="G51" s="187"/>
      <c r="H51" s="188"/>
      <c r="I51" s="2"/>
      <c r="J51" s="54"/>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row>
    <row r="52" spans="1:66" x14ac:dyDescent="0.25">
      <c r="C52" s="2"/>
      <c r="D52" s="2"/>
      <c r="E52" s="2"/>
      <c r="F52" s="2"/>
      <c r="G52" s="2"/>
      <c r="H52" s="2"/>
      <c r="I52" s="2"/>
      <c r="J52" s="54"/>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row>
    <row r="53" spans="1:66" ht="52.9" customHeight="1" x14ac:dyDescent="0.25">
      <c r="C53" s="2"/>
      <c r="D53" s="189" t="s">
        <v>136</v>
      </c>
      <c r="E53" s="190"/>
      <c r="F53" s="190"/>
      <c r="G53" s="190"/>
      <c r="H53" s="191"/>
      <c r="I53" s="2"/>
      <c r="J53" s="54"/>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row>
    <row r="54" spans="1:66" ht="52.9" customHeight="1" thickBot="1" x14ac:dyDescent="0.3">
      <c r="C54" s="2"/>
      <c r="D54" s="208" t="s">
        <v>254</v>
      </c>
      <c r="E54" s="209"/>
      <c r="F54" s="209"/>
      <c r="G54" s="209"/>
      <c r="H54" s="210"/>
      <c r="I54" s="2"/>
      <c r="J54" s="54"/>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row>
    <row r="55" spans="1:66" ht="54.75" customHeight="1" thickBot="1" x14ac:dyDescent="0.3">
      <c r="B55" s="77" t="s">
        <v>34</v>
      </c>
      <c r="C55" s="77" t="s">
        <v>35</v>
      </c>
      <c r="D55" s="78" t="s">
        <v>255</v>
      </c>
      <c r="E55" s="100" t="s">
        <v>137</v>
      </c>
      <c r="F55" s="100" t="s">
        <v>138</v>
      </c>
      <c r="G55" s="78" t="s">
        <v>139</v>
      </c>
      <c r="H55" s="86" t="s">
        <v>140</v>
      </c>
      <c r="I55" s="2"/>
      <c r="J55" s="5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row>
    <row r="56" spans="1:66" ht="79.5" customHeight="1" thickBot="1" x14ac:dyDescent="0.3">
      <c r="B56" s="79" t="str">
        <f>IF('SUP bottles-PoM'!$E$7="&lt; Please select &gt;","&lt; Not selected &gt;",'SUP bottles-PoM'!$E$7)</f>
        <v>&lt; Not selected &gt;</v>
      </c>
      <c r="C56" s="82">
        <f>'SUP bottles-PoM'!$E$8</f>
        <v>2023</v>
      </c>
      <c r="D56" s="128" t="s">
        <v>256</v>
      </c>
      <c r="E56" s="129">
        <f>IF(B56="Portugal","Confidential",SUMIF('2022_PoM'!$C$11:$C$35,$B$56,'2022_PoM'!$F$11:$F$36))</f>
        <v>0</v>
      </c>
      <c r="F56" s="129" t="str">
        <f>IF('SUP bottles-PoM'!E11="&lt; Please select &gt;","Please select reporting base in sheet ''SUP bottles-PoM'' ",'SUP bottles-PoM'!E15)</f>
        <v xml:space="preserve">Please select reporting base in sheet ''SUP bottles-PoM'' </v>
      </c>
      <c r="G56" s="130" t="str">
        <f>IFERROR(IF(AND(E56=0,F56=0),0,IF(E56=0,"No value for 2022",(F56-E56)/ABS(E56))),"No variation can be calculated")</f>
        <v>No value for 2022</v>
      </c>
      <c r="H56" s="87"/>
      <c r="I56" s="2"/>
      <c r="J56" s="5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row>
    <row r="57" spans="1:66" ht="79.5" customHeight="1" thickBot="1" x14ac:dyDescent="0.3">
      <c r="B57" s="79" t="str">
        <f>IF('SUP bottles-PoM'!$E$7="&lt; Please select &gt;","&lt; Not selected &gt;",'SUP bottles-PoM'!$E$7)</f>
        <v>&lt; Not selected &gt;</v>
      </c>
      <c r="C57" s="82">
        <f>'SUP bottles-PoM'!$E$8</f>
        <v>2023</v>
      </c>
      <c r="D57" s="101" t="s">
        <v>141</v>
      </c>
      <c r="E57" s="129">
        <f>IF(B56="Portugal","Confidential",SUMIF('2022_PoM'!$C$41:$C$435,$B$57,'2022_PoM'!$F$41:$F$435))</f>
        <v>0</v>
      </c>
      <c r="F57" s="129">
        <f>SUM('SUP bottles-PoM'!E29:E32)</f>
        <v>0</v>
      </c>
      <c r="G57" s="130">
        <f>IFERROR(IF(AND(E57=0,F57=0),0,IF(E57=0,"No value for 2022",(F57-E57)/ABS(E57))),"No variation can be calculated")</f>
        <v>0</v>
      </c>
      <c r="H57" s="87"/>
      <c r="I57" s="2"/>
      <c r="J57" s="5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row>
    <row r="58" spans="1:66" ht="30.75" thickBot="1" x14ac:dyDescent="0.3">
      <c r="B58" s="79" t="str">
        <f>IF('SUP bottles-PoM'!$E$7="&lt; Please select &gt;","&lt; Not selected &gt;",'SUP bottles-PoM'!$E$7)</f>
        <v>&lt; Not selected &gt;</v>
      </c>
      <c r="C58" s="82">
        <f>'SUP bottles-PoM'!$E$8</f>
        <v>2023</v>
      </c>
      <c r="D58" s="128" t="s">
        <v>142</v>
      </c>
      <c r="E58" s="129">
        <f>IF(B56="Portugal","Confidential",SUMIF('2022_SEPCol'!B:B,B56,'2022_SEPCol'!E:E))</f>
        <v>0</v>
      </c>
      <c r="F58" s="129">
        <f>SUM('SUP bottles-Separate collection'!E8:E9)</f>
        <v>0</v>
      </c>
      <c r="G58" s="130">
        <f>IFERROR(IF(AND(E58=0,F58=0),0,IF(E58=0,"No value for 2022",(F58-E58)/ABS(E58))),"No variation can be calculated")</f>
        <v>0</v>
      </c>
      <c r="H58" s="87"/>
      <c r="I58" s="2"/>
      <c r="J58" s="54"/>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row>
    <row r="59" spans="1:66" x14ac:dyDescent="0.25">
      <c r="C59" s="2"/>
      <c r="D59" s="2"/>
      <c r="E59" s="2"/>
      <c r="F59" s="2"/>
      <c r="G59" s="2"/>
      <c r="H59" s="2"/>
      <c r="I59" s="2"/>
      <c r="J59" s="54"/>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row>
    <row r="60" spans="1:66" x14ac:dyDescent="0.2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row>
    <row r="61" spans="1:66" x14ac:dyDescent="0.2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row>
    <row r="62" spans="1:66" x14ac:dyDescent="0.2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row>
    <row r="63" spans="1:66" x14ac:dyDescent="0.2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row>
    <row r="64" spans="1:66" x14ac:dyDescent="0.2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row>
    <row r="65" spans="3:66" x14ac:dyDescent="0.2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row>
    <row r="66" spans="3:66" x14ac:dyDescent="0.2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row>
    <row r="67" spans="3:66" x14ac:dyDescent="0.2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row>
    <row r="68" spans="3:66" x14ac:dyDescent="0.2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row>
    <row r="69" spans="3:66" x14ac:dyDescent="0.2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row>
    <row r="70" spans="3:66" x14ac:dyDescent="0.2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row>
    <row r="71" spans="3:66" x14ac:dyDescent="0.2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row>
    <row r="72" spans="3:66" x14ac:dyDescent="0.2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row>
    <row r="73" spans="3:66" x14ac:dyDescent="0.2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row>
    <row r="74" spans="3:66" x14ac:dyDescent="0.2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row>
    <row r="75" spans="3:66" x14ac:dyDescent="0.2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row>
    <row r="76" spans="3:66" x14ac:dyDescent="0.2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row>
    <row r="77" spans="3:66" x14ac:dyDescent="0.2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row>
    <row r="78" spans="3:66" x14ac:dyDescent="0.2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row>
    <row r="79" spans="3:66" x14ac:dyDescent="0.2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row>
    <row r="80" spans="3:66" x14ac:dyDescent="0.2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row>
    <row r="81" spans="3:66" x14ac:dyDescent="0.2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row>
    <row r="82" spans="3:66" x14ac:dyDescent="0.2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row>
    <row r="83" spans="3:66" x14ac:dyDescent="0.2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row>
    <row r="84" spans="3:66" x14ac:dyDescent="0.2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row>
    <row r="85" spans="3:66" x14ac:dyDescent="0.2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row>
    <row r="86" spans="3:66" x14ac:dyDescent="0.2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row>
    <row r="87" spans="3:66" x14ac:dyDescent="0.2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row>
    <row r="88" spans="3:66" x14ac:dyDescent="0.2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row>
    <row r="89" spans="3:66" x14ac:dyDescent="0.2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row>
    <row r="90" spans="3:66" x14ac:dyDescent="0.2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row>
    <row r="91" spans="3:66" x14ac:dyDescent="0.2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row>
    <row r="92" spans="3:66" x14ac:dyDescent="0.2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row>
    <row r="93" spans="3:66" x14ac:dyDescent="0.2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row>
    <row r="94" spans="3:66" x14ac:dyDescent="0.2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row>
    <row r="95" spans="3:66" x14ac:dyDescent="0.2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row>
    <row r="96" spans="3:66" x14ac:dyDescent="0.2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row>
    <row r="97" spans="3:66" x14ac:dyDescent="0.2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row>
    <row r="98" spans="3:66" x14ac:dyDescent="0.2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row>
    <row r="99" spans="3:66" x14ac:dyDescent="0.2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row>
    <row r="100" spans="3:66" x14ac:dyDescent="0.2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row>
    <row r="101" spans="3:66" x14ac:dyDescent="0.2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row>
    <row r="102" spans="3:66" x14ac:dyDescent="0.2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row>
    <row r="103" spans="3:66" x14ac:dyDescent="0.2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row>
    <row r="104" spans="3:66" x14ac:dyDescent="0.2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row>
    <row r="105" spans="3:66" x14ac:dyDescent="0.2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row>
    <row r="106" spans="3:66" x14ac:dyDescent="0.2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row>
    <row r="107" spans="3:66" x14ac:dyDescent="0.2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row>
    <row r="108" spans="3:66" x14ac:dyDescent="0.2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row>
    <row r="109" spans="3:66" x14ac:dyDescent="0.2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row>
    <row r="110" spans="3:66" x14ac:dyDescent="0.2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row>
    <row r="111" spans="3:66" x14ac:dyDescent="0.2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row>
    <row r="112" spans="3:66" x14ac:dyDescent="0.2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row>
    <row r="113" spans="3:66" x14ac:dyDescent="0.2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row>
    <row r="114" spans="3:66" x14ac:dyDescent="0.2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row>
    <row r="115" spans="3:66" x14ac:dyDescent="0.2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row>
    <row r="116" spans="3:66" x14ac:dyDescent="0.2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row>
    <row r="117" spans="3:66" x14ac:dyDescent="0.2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row>
    <row r="118" spans="3:66" x14ac:dyDescent="0.2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row>
    <row r="119" spans="3:66" x14ac:dyDescent="0.2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row>
    <row r="120" spans="3:66" x14ac:dyDescent="0.2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row>
    <row r="121" spans="3:66" x14ac:dyDescent="0.2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row>
    <row r="122" spans="3:66" x14ac:dyDescent="0.2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row>
    <row r="123" spans="3:66" x14ac:dyDescent="0.2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row>
    <row r="124" spans="3:66" x14ac:dyDescent="0.2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row>
    <row r="125" spans="3:66" x14ac:dyDescent="0.2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row>
    <row r="126" spans="3:66" x14ac:dyDescent="0.2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row>
    <row r="127" spans="3:66" x14ac:dyDescent="0.2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row>
    <row r="128" spans="3:66" x14ac:dyDescent="0.2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row>
    <row r="129" spans="3:66" x14ac:dyDescent="0.2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row>
    <row r="130" spans="3:66" x14ac:dyDescent="0.2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row>
    <row r="131" spans="3:66" x14ac:dyDescent="0.2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row>
    <row r="132" spans="3:66" x14ac:dyDescent="0.2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row>
    <row r="133" spans="3:66" x14ac:dyDescent="0.2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row>
    <row r="134" spans="3:66" x14ac:dyDescent="0.2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row>
    <row r="135" spans="3:66" x14ac:dyDescent="0.2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row>
    <row r="136" spans="3:66" x14ac:dyDescent="0.2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row>
    <row r="137" spans="3:66" x14ac:dyDescent="0.2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row>
    <row r="138" spans="3:66" x14ac:dyDescent="0.2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row>
    <row r="139" spans="3:66" x14ac:dyDescent="0.2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row>
    <row r="140" spans="3:66" x14ac:dyDescent="0.2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row>
    <row r="141" spans="3:66" x14ac:dyDescent="0.2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row>
    <row r="142" spans="3:66" x14ac:dyDescent="0.2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row>
    <row r="143" spans="3:66" x14ac:dyDescent="0.2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row>
    <row r="144" spans="3:66" x14ac:dyDescent="0.2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row>
    <row r="145" spans="3:66" x14ac:dyDescent="0.2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row>
    <row r="146" spans="3:66" x14ac:dyDescent="0.2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row>
    <row r="147" spans="3:66" x14ac:dyDescent="0.2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row>
    <row r="148" spans="3:66" x14ac:dyDescent="0.2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row>
    <row r="149" spans="3:66" x14ac:dyDescent="0.2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row>
    <row r="150" spans="3:66" x14ac:dyDescent="0.2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row>
    <row r="151" spans="3:66" x14ac:dyDescent="0.2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row>
    <row r="152" spans="3:66" x14ac:dyDescent="0.2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row>
    <row r="153" spans="3:66" x14ac:dyDescent="0.2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row>
    <row r="154" spans="3:66" x14ac:dyDescent="0.2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row>
    <row r="155" spans="3:66" x14ac:dyDescent="0.2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row>
    <row r="156" spans="3:66" x14ac:dyDescent="0.2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row>
    <row r="157" spans="3:66" x14ac:dyDescent="0.2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row>
    <row r="158" spans="3:66" x14ac:dyDescent="0.2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row>
    <row r="159" spans="3:66" x14ac:dyDescent="0.2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row>
    <row r="160" spans="3:66" x14ac:dyDescent="0.2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row>
    <row r="161" spans="3:66" x14ac:dyDescent="0.2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row>
    <row r="162" spans="3:66" x14ac:dyDescent="0.2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row>
    <row r="163" spans="3:66" x14ac:dyDescent="0.2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row>
    <row r="164" spans="3:66" x14ac:dyDescent="0.2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row>
    <row r="165" spans="3:66" x14ac:dyDescent="0.2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row>
    <row r="166" spans="3:66" x14ac:dyDescent="0.2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row>
    <row r="167" spans="3:66" x14ac:dyDescent="0.2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row>
    <row r="168" spans="3:66" x14ac:dyDescent="0.2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row>
    <row r="169" spans="3:66" x14ac:dyDescent="0.2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row>
    <row r="170" spans="3:66" x14ac:dyDescent="0.2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row>
    <row r="171" spans="3:66" x14ac:dyDescent="0.2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row>
    <row r="172" spans="3:66" x14ac:dyDescent="0.2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row>
    <row r="173" spans="3:66" x14ac:dyDescent="0.2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row>
    <row r="174" spans="3:66" x14ac:dyDescent="0.2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row>
    <row r="175" spans="3:66" x14ac:dyDescent="0.25">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row>
    <row r="176" spans="3:66" x14ac:dyDescent="0.25">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row>
    <row r="177" spans="3:66" x14ac:dyDescent="0.25">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row>
    <row r="178" spans="3:66" x14ac:dyDescent="0.25">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row>
    <row r="179" spans="3:66" x14ac:dyDescent="0.25">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row>
    <row r="180" spans="3:66" x14ac:dyDescent="0.25">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row>
    <row r="181" spans="3:66" x14ac:dyDescent="0.25">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row>
    <row r="182" spans="3:66" x14ac:dyDescent="0.25">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row>
    <row r="183" spans="3:66" x14ac:dyDescent="0.25">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row>
    <row r="184" spans="3:66" x14ac:dyDescent="0.25">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row>
    <row r="185" spans="3:66" x14ac:dyDescent="0.25">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row>
    <row r="186" spans="3:66" x14ac:dyDescent="0.25">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row>
    <row r="187" spans="3:66" x14ac:dyDescent="0.25">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row>
    <row r="188" spans="3:66" x14ac:dyDescent="0.25">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row>
    <row r="189" spans="3:66" x14ac:dyDescent="0.25">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row>
    <row r="190" spans="3:66" x14ac:dyDescent="0.25">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row>
    <row r="191" spans="3:66" x14ac:dyDescent="0.25">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row>
    <row r="192" spans="3:66" x14ac:dyDescent="0.25">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row>
    <row r="193" spans="6:66" x14ac:dyDescent="0.25">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row>
    <row r="194" spans="6:66" x14ac:dyDescent="0.25">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row>
    <row r="195" spans="6:66" x14ac:dyDescent="0.25">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row>
    <row r="196" spans="6:66" x14ac:dyDescent="0.25">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row>
    <row r="197" spans="6:66" x14ac:dyDescent="0.25">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row>
    <row r="198" spans="6:66" x14ac:dyDescent="0.25">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row>
    <row r="199" spans="6:66" x14ac:dyDescent="0.25">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row>
    <row r="200" spans="6:66" x14ac:dyDescent="0.25">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row>
    <row r="201" spans="6:66" x14ac:dyDescent="0.25">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row>
    <row r="202" spans="6:66" x14ac:dyDescent="0.25">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row>
    <row r="203" spans="6:66" x14ac:dyDescent="0.25">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row>
    <row r="204" spans="6:66" x14ac:dyDescent="0.25">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row>
    <row r="205" spans="6:66" x14ac:dyDescent="0.25">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row>
    <row r="206" spans="6:66" x14ac:dyDescent="0.25">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row>
    <row r="207" spans="6:66" x14ac:dyDescent="0.25">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row>
    <row r="208" spans="6:66" x14ac:dyDescent="0.25">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row>
    <row r="209" spans="6:66" x14ac:dyDescent="0.25">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row>
    <row r="210" spans="6:66" x14ac:dyDescent="0.25">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row>
    <row r="211" spans="6:66" x14ac:dyDescent="0.25">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row>
    <row r="212" spans="6:66" x14ac:dyDescent="0.25">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row>
    <row r="213" spans="6:66" x14ac:dyDescent="0.25">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row>
    <row r="214" spans="6:66" x14ac:dyDescent="0.25">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row>
    <row r="215" spans="6:66" x14ac:dyDescent="0.25">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row>
    <row r="216" spans="6:66" x14ac:dyDescent="0.25">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row>
    <row r="217" spans="6:66" x14ac:dyDescent="0.25">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row>
    <row r="218" spans="6:66" x14ac:dyDescent="0.25">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row>
    <row r="219" spans="6:66" x14ac:dyDescent="0.25">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row>
    <row r="220" spans="6:66" x14ac:dyDescent="0.25">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row>
    <row r="221" spans="6:66" x14ac:dyDescent="0.25">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row>
    <row r="222" spans="6:66" x14ac:dyDescent="0.25">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row>
    <row r="223" spans="6:66" x14ac:dyDescent="0.25">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row>
    <row r="224" spans="6:66" x14ac:dyDescent="0.25">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row>
    <row r="225" spans="6:66" x14ac:dyDescent="0.25">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row>
    <row r="226" spans="6:66" x14ac:dyDescent="0.25">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row>
    <row r="227" spans="6:66" x14ac:dyDescent="0.25">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row>
    <row r="228" spans="6:66" x14ac:dyDescent="0.25">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row>
    <row r="229" spans="6:66" x14ac:dyDescent="0.25">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row>
    <row r="230" spans="6:66" x14ac:dyDescent="0.25">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row>
    <row r="231" spans="6:66" x14ac:dyDescent="0.25">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row>
    <row r="232" spans="6:66" x14ac:dyDescent="0.25">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row>
    <row r="233" spans="6:66" x14ac:dyDescent="0.25">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row>
    <row r="234" spans="6:66" x14ac:dyDescent="0.25">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row>
    <row r="235" spans="6:66" x14ac:dyDescent="0.25">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row>
    <row r="236" spans="6:66" x14ac:dyDescent="0.25">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row>
    <row r="237" spans="6:66" x14ac:dyDescent="0.25">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row>
    <row r="238" spans="6:66" x14ac:dyDescent="0.25">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row>
    <row r="239" spans="6:66" x14ac:dyDescent="0.25">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row>
    <row r="240" spans="6:66" x14ac:dyDescent="0.25">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row>
    <row r="241" spans="6:66" x14ac:dyDescent="0.25">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row>
    <row r="242" spans="6:66" x14ac:dyDescent="0.25">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row>
    <row r="243" spans="6:66" x14ac:dyDescent="0.25">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row>
    <row r="244" spans="6:66" x14ac:dyDescent="0.25">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row>
    <row r="245" spans="6:66" x14ac:dyDescent="0.25">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row>
    <row r="246" spans="6:66" x14ac:dyDescent="0.25">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row>
    <row r="247" spans="6:66" x14ac:dyDescent="0.25">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row>
    <row r="248" spans="6:66" x14ac:dyDescent="0.25">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row>
    <row r="249" spans="6:66" x14ac:dyDescent="0.25">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row>
    <row r="250" spans="6:66" x14ac:dyDescent="0.25">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row>
    <row r="251" spans="6:66" x14ac:dyDescent="0.25">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row>
    <row r="252" spans="6:66" x14ac:dyDescent="0.25">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row>
    <row r="253" spans="6:66" x14ac:dyDescent="0.25">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row>
    <row r="254" spans="6:66" x14ac:dyDescent="0.25">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row>
    <row r="255" spans="6:66" x14ac:dyDescent="0.25">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row>
    <row r="256" spans="6:66" x14ac:dyDescent="0.25">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row>
    <row r="257" spans="6:66" x14ac:dyDescent="0.25">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row>
    <row r="258" spans="6:66" x14ac:dyDescent="0.25">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row>
    <row r="259" spans="6:66" x14ac:dyDescent="0.25">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row>
    <row r="260" spans="6:66" x14ac:dyDescent="0.25">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row>
    <row r="261" spans="6:66" x14ac:dyDescent="0.25">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row>
    <row r="262" spans="6:66" x14ac:dyDescent="0.25">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row>
    <row r="263" spans="6:66" x14ac:dyDescent="0.25">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row>
    <row r="264" spans="6:66" x14ac:dyDescent="0.25">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row>
    <row r="265" spans="6:66" x14ac:dyDescent="0.25">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row>
    <row r="266" spans="6:66" x14ac:dyDescent="0.25">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row>
    <row r="267" spans="6:66" x14ac:dyDescent="0.25">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row>
    <row r="268" spans="6:66" x14ac:dyDescent="0.25">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row>
    <row r="269" spans="6:66" x14ac:dyDescent="0.25">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row>
    <row r="270" spans="6:66" x14ac:dyDescent="0.25">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row>
    <row r="271" spans="6:66" x14ac:dyDescent="0.25">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row>
    <row r="272" spans="6:66" x14ac:dyDescent="0.25">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row>
    <row r="273" spans="6:66" x14ac:dyDescent="0.25">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row>
    <row r="274" spans="6:66" x14ac:dyDescent="0.25">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row>
    <row r="275" spans="6:66" x14ac:dyDescent="0.25">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row>
    <row r="276" spans="6:66" x14ac:dyDescent="0.25">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row>
    <row r="277" spans="6:66" x14ac:dyDescent="0.25">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row>
    <row r="278" spans="6:66" x14ac:dyDescent="0.25">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row>
    <row r="279" spans="6:66" x14ac:dyDescent="0.25">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row>
    <row r="280" spans="6:66" x14ac:dyDescent="0.25">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row>
    <row r="281" spans="6:66" x14ac:dyDescent="0.25">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row>
    <row r="282" spans="6:66" x14ac:dyDescent="0.25">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row>
    <row r="283" spans="6:66" x14ac:dyDescent="0.25">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row>
    <row r="284" spans="6:66" x14ac:dyDescent="0.25">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row>
    <row r="285" spans="6:66" x14ac:dyDescent="0.25">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row>
    <row r="286" spans="6:66" x14ac:dyDescent="0.25">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row>
    <row r="287" spans="6:66" x14ac:dyDescent="0.25">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row>
    <row r="288" spans="6:66" x14ac:dyDescent="0.25">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row>
    <row r="289" spans="6:66" x14ac:dyDescent="0.25">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row>
    <row r="290" spans="6:66" x14ac:dyDescent="0.25">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row>
    <row r="291" spans="6:66" x14ac:dyDescent="0.25">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row>
    <row r="292" spans="6:66" x14ac:dyDescent="0.25">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row>
    <row r="293" spans="6:66" x14ac:dyDescent="0.25">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row>
    <row r="294" spans="6:66" x14ac:dyDescent="0.25">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row>
    <row r="295" spans="6:66" x14ac:dyDescent="0.25">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row>
    <row r="296" spans="6:66" x14ac:dyDescent="0.25">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row>
    <row r="297" spans="6:66" x14ac:dyDescent="0.25">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row>
    <row r="298" spans="6:66" x14ac:dyDescent="0.25">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row>
    <row r="299" spans="6:66" x14ac:dyDescent="0.25">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row>
    <row r="300" spans="6:66" x14ac:dyDescent="0.25">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row>
    <row r="301" spans="6:66" x14ac:dyDescent="0.25">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row>
    <row r="302" spans="6:66" x14ac:dyDescent="0.25">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row>
    <row r="303" spans="6:66" x14ac:dyDescent="0.25">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row>
    <row r="304" spans="6:66" x14ac:dyDescent="0.25">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row>
    <row r="305" spans="9:66" x14ac:dyDescent="0.25">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row>
    <row r="306" spans="9:66" x14ac:dyDescent="0.25">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row>
    <row r="307" spans="9:66" x14ac:dyDescent="0.25">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row>
    <row r="308" spans="9:66" x14ac:dyDescent="0.25">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row>
    <row r="309" spans="9:66" x14ac:dyDescent="0.25">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row>
    <row r="310" spans="9:66" x14ac:dyDescent="0.25">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row>
    <row r="311" spans="9:66" x14ac:dyDescent="0.25">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row>
    <row r="312" spans="9:66" x14ac:dyDescent="0.25">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row>
    <row r="313" spans="9:66" x14ac:dyDescent="0.25">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row>
    <row r="314" spans="9:66" x14ac:dyDescent="0.25">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row>
    <row r="315" spans="9:66" x14ac:dyDescent="0.25">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row>
    <row r="316" spans="9:66" x14ac:dyDescent="0.25">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row>
    <row r="317" spans="9:66" x14ac:dyDescent="0.25">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row>
    <row r="318" spans="9:66" x14ac:dyDescent="0.25">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row>
    <row r="319" spans="9:66" x14ac:dyDescent="0.25">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row>
    <row r="320" spans="9:66" x14ac:dyDescent="0.25">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row>
    <row r="321" spans="9:66" x14ac:dyDescent="0.25">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row>
    <row r="322" spans="9:66" x14ac:dyDescent="0.25">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row>
    <row r="323" spans="9:66" x14ac:dyDescent="0.25">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row>
    <row r="324" spans="9:66" x14ac:dyDescent="0.25">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row>
    <row r="325" spans="9:66" x14ac:dyDescent="0.25">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row>
    <row r="326" spans="9:66" x14ac:dyDescent="0.25">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row>
    <row r="327" spans="9:66" x14ac:dyDescent="0.25">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row>
    <row r="328" spans="9:66" x14ac:dyDescent="0.25">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row>
    <row r="329" spans="9:66" x14ac:dyDescent="0.25">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row>
    <row r="330" spans="9:66" x14ac:dyDescent="0.25">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row>
    <row r="331" spans="9:66" x14ac:dyDescent="0.25">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row>
    <row r="332" spans="9:66" x14ac:dyDescent="0.25">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row>
    <row r="333" spans="9:66" x14ac:dyDescent="0.25">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row>
    <row r="334" spans="9:66" x14ac:dyDescent="0.25">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row>
    <row r="335" spans="9:66" x14ac:dyDescent="0.25">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row>
    <row r="336" spans="9:66" x14ac:dyDescent="0.25">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row>
    <row r="337" spans="9:66" x14ac:dyDescent="0.25">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row>
    <row r="338" spans="9:66" x14ac:dyDescent="0.25">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row>
    <row r="339" spans="9:66" x14ac:dyDescent="0.25">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row>
    <row r="340" spans="9:66" x14ac:dyDescent="0.25">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row>
    <row r="341" spans="9:66" x14ac:dyDescent="0.25">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row>
    <row r="342" spans="9:66" x14ac:dyDescent="0.25">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row>
    <row r="343" spans="9:66" x14ac:dyDescent="0.25">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row>
    <row r="344" spans="9:66" x14ac:dyDescent="0.25">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row>
    <row r="345" spans="9:66" x14ac:dyDescent="0.25">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row>
    <row r="346" spans="9:66" x14ac:dyDescent="0.25">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row>
    <row r="347" spans="9:66" x14ac:dyDescent="0.25">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row>
    <row r="348" spans="9:66" x14ac:dyDescent="0.25">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row>
    <row r="349" spans="9:66" x14ac:dyDescent="0.25">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row>
    <row r="350" spans="9:66" x14ac:dyDescent="0.25">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row>
    <row r="351" spans="9:66" x14ac:dyDescent="0.25">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row>
    <row r="352" spans="9:66" x14ac:dyDescent="0.25">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row>
    <row r="353" spans="9:66" x14ac:dyDescent="0.25">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row>
    <row r="354" spans="9:66" x14ac:dyDescent="0.25">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row>
    <row r="355" spans="9:66" x14ac:dyDescent="0.25">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row>
    <row r="356" spans="9:66" x14ac:dyDescent="0.25">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row>
    <row r="357" spans="9:66" x14ac:dyDescent="0.25">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row>
    <row r="358" spans="9:66" x14ac:dyDescent="0.25">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row>
    <row r="359" spans="9:66" x14ac:dyDescent="0.25">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row>
    <row r="360" spans="9:66" x14ac:dyDescent="0.25">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row>
    <row r="361" spans="9:66" x14ac:dyDescent="0.25">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row>
    <row r="362" spans="9:66" x14ac:dyDescent="0.25">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row>
    <row r="363" spans="9:66" x14ac:dyDescent="0.25">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row>
    <row r="364" spans="9:66" x14ac:dyDescent="0.25">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row>
    <row r="365" spans="9:66" x14ac:dyDescent="0.25">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row>
    <row r="366" spans="9:66" x14ac:dyDescent="0.25">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row>
    <row r="367" spans="9:66" x14ac:dyDescent="0.25">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row>
    <row r="368" spans="9:66" x14ac:dyDescent="0.25">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row>
    <row r="369" spans="9:66" x14ac:dyDescent="0.25">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row>
    <row r="370" spans="9:66" x14ac:dyDescent="0.25">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row>
    <row r="371" spans="9:66" x14ac:dyDescent="0.25">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row>
    <row r="372" spans="9:66" x14ac:dyDescent="0.25">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row>
    <row r="373" spans="9:66" x14ac:dyDescent="0.25">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row>
    <row r="374" spans="9:66" x14ac:dyDescent="0.25">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row>
    <row r="375" spans="9:66" x14ac:dyDescent="0.25">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row>
    <row r="376" spans="9:66" x14ac:dyDescent="0.25">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row>
    <row r="377" spans="9:66" x14ac:dyDescent="0.25">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row>
    <row r="378" spans="9:66" x14ac:dyDescent="0.25">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row>
    <row r="379" spans="9:66" x14ac:dyDescent="0.25">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row>
    <row r="380" spans="9:66" x14ac:dyDescent="0.25">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row>
    <row r="381" spans="9:66" x14ac:dyDescent="0.25">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row>
    <row r="382" spans="9:66" x14ac:dyDescent="0.25">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row>
    <row r="383" spans="9:66" x14ac:dyDescent="0.25">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row>
    <row r="384" spans="9:66" x14ac:dyDescent="0.25">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row>
    <row r="385" spans="9:66" x14ac:dyDescent="0.25">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row>
    <row r="386" spans="9:66" x14ac:dyDescent="0.25">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row>
    <row r="387" spans="9:66" x14ac:dyDescent="0.25">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row>
    <row r="388" spans="9:66" x14ac:dyDescent="0.25">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row>
    <row r="389" spans="9:66" x14ac:dyDescent="0.25">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row>
    <row r="390" spans="9:66" x14ac:dyDescent="0.25">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row>
    <row r="391" spans="9:66" x14ac:dyDescent="0.25">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row>
    <row r="392" spans="9:66" x14ac:dyDescent="0.25">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row>
    <row r="393" spans="9:66" x14ac:dyDescent="0.25">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row>
    <row r="394" spans="9:66" x14ac:dyDescent="0.25">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row>
    <row r="395" spans="9:66" x14ac:dyDescent="0.25">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row>
    <row r="396" spans="9:66" x14ac:dyDescent="0.25">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row>
    <row r="397" spans="9:66" x14ac:dyDescent="0.25">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row>
    <row r="398" spans="9:66" x14ac:dyDescent="0.25">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row>
    <row r="399" spans="9:66" x14ac:dyDescent="0.25">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row>
    <row r="400" spans="9:66" x14ac:dyDescent="0.25">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row>
    <row r="401" spans="9:66" x14ac:dyDescent="0.25">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row>
    <row r="402" spans="9:66" x14ac:dyDescent="0.25">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row>
    <row r="403" spans="9:66" x14ac:dyDescent="0.25">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row>
    <row r="404" spans="9:66" x14ac:dyDescent="0.25">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row>
    <row r="405" spans="9:66" x14ac:dyDescent="0.25">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row>
    <row r="406" spans="9:66" x14ac:dyDescent="0.25">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row>
    <row r="407" spans="9:66" x14ac:dyDescent="0.25">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row>
    <row r="408" spans="9:66" x14ac:dyDescent="0.25">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row>
    <row r="409" spans="9:66" x14ac:dyDescent="0.25">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row>
    <row r="410" spans="9:66" x14ac:dyDescent="0.25">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row>
    <row r="411" spans="9:66" x14ac:dyDescent="0.25">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row>
    <row r="412" spans="9:66" x14ac:dyDescent="0.25">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row>
    <row r="413" spans="9:66" x14ac:dyDescent="0.25">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row>
    <row r="414" spans="9:66" x14ac:dyDescent="0.25">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row>
    <row r="415" spans="9:66" x14ac:dyDescent="0.25">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row>
    <row r="416" spans="9:66" x14ac:dyDescent="0.25">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row>
    <row r="417" spans="9:66" x14ac:dyDescent="0.25">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row>
    <row r="418" spans="9:66" x14ac:dyDescent="0.25">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row>
    <row r="419" spans="9:66" x14ac:dyDescent="0.25">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row>
    <row r="420" spans="9:66" x14ac:dyDescent="0.25">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row>
    <row r="421" spans="9:66" x14ac:dyDescent="0.25">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row>
    <row r="422" spans="9:66" x14ac:dyDescent="0.25">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row>
    <row r="423" spans="9:66" x14ac:dyDescent="0.25">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row>
    <row r="424" spans="9:66" x14ac:dyDescent="0.25">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row>
    <row r="425" spans="9:66" x14ac:dyDescent="0.25">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row>
    <row r="426" spans="9:66" x14ac:dyDescent="0.25">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row>
    <row r="427" spans="9:66" x14ac:dyDescent="0.25">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row>
    <row r="428" spans="9:66" x14ac:dyDescent="0.25">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row>
    <row r="429" spans="9:66" x14ac:dyDescent="0.25">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row>
    <row r="430" spans="9:66" x14ac:dyDescent="0.25">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row>
    <row r="431" spans="9:66" x14ac:dyDescent="0.25">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row>
    <row r="432" spans="9:66" x14ac:dyDescent="0.25">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row>
    <row r="433" spans="9:66" x14ac:dyDescent="0.25">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row>
    <row r="434" spans="9:66" x14ac:dyDescent="0.25">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row>
    <row r="435" spans="9:66" x14ac:dyDescent="0.25">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row>
    <row r="436" spans="9:66" x14ac:dyDescent="0.25">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row>
    <row r="437" spans="9:66" x14ac:dyDescent="0.25">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row>
    <row r="438" spans="9:66" x14ac:dyDescent="0.25">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row>
    <row r="439" spans="9:66" x14ac:dyDescent="0.25">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row>
    <row r="440" spans="9:66" x14ac:dyDescent="0.25">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row>
    <row r="441" spans="9:66" x14ac:dyDescent="0.25">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row>
    <row r="442" spans="9:66" x14ac:dyDescent="0.25">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row>
    <row r="443" spans="9:66" x14ac:dyDescent="0.25">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row>
    <row r="444" spans="9:66" x14ac:dyDescent="0.25">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row>
    <row r="445" spans="9:66" x14ac:dyDescent="0.25">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row>
    <row r="446" spans="9:66" x14ac:dyDescent="0.25">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row>
    <row r="447" spans="9:66" x14ac:dyDescent="0.25">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row>
    <row r="448" spans="9:66" x14ac:dyDescent="0.25">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row>
    <row r="449" spans="9:66" x14ac:dyDescent="0.25">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row>
    <row r="450" spans="9:66" x14ac:dyDescent="0.25">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row>
    <row r="451" spans="9:66" x14ac:dyDescent="0.25">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row>
    <row r="452" spans="9:66" x14ac:dyDescent="0.25">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row>
    <row r="453" spans="9:66" x14ac:dyDescent="0.25">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row>
    <row r="454" spans="9:66" x14ac:dyDescent="0.25">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row>
    <row r="455" spans="9:66" x14ac:dyDescent="0.25">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row>
    <row r="456" spans="9:66" x14ac:dyDescent="0.25">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row>
    <row r="457" spans="9:66" x14ac:dyDescent="0.25">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row>
    <row r="458" spans="9:66" x14ac:dyDescent="0.25">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row>
    <row r="459" spans="9:66" x14ac:dyDescent="0.25">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row>
    <row r="460" spans="9:66" x14ac:dyDescent="0.25">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row>
    <row r="461" spans="9:66" x14ac:dyDescent="0.25">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row>
    <row r="462" spans="9:66" x14ac:dyDescent="0.25">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row>
    <row r="463" spans="9:66" x14ac:dyDescent="0.25">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row>
    <row r="464" spans="9:66" x14ac:dyDescent="0.25">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row>
    <row r="465" spans="9:66" x14ac:dyDescent="0.25">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row>
    <row r="466" spans="9:66" x14ac:dyDescent="0.25">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row>
    <row r="467" spans="9:66" x14ac:dyDescent="0.25">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row>
    <row r="468" spans="9:66" x14ac:dyDescent="0.25">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row>
    <row r="469" spans="9:66" x14ac:dyDescent="0.25">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row>
    <row r="470" spans="9:66" x14ac:dyDescent="0.25">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row>
    <row r="471" spans="9:66" x14ac:dyDescent="0.25">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row>
    <row r="472" spans="9:66" x14ac:dyDescent="0.25">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row>
    <row r="473" spans="9:66" x14ac:dyDescent="0.25">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row>
    <row r="474" spans="9:66" x14ac:dyDescent="0.25">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row>
    <row r="475" spans="9:66" x14ac:dyDescent="0.25">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row>
    <row r="476" spans="9:66" x14ac:dyDescent="0.25">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row>
    <row r="477" spans="9:66" x14ac:dyDescent="0.25">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row>
    <row r="478" spans="9:66" x14ac:dyDescent="0.25">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row>
    <row r="479" spans="9:66" x14ac:dyDescent="0.25">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row>
    <row r="480" spans="9:66" x14ac:dyDescent="0.25">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row>
    <row r="481" spans="9:66" x14ac:dyDescent="0.25">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row>
    <row r="482" spans="9:66" x14ac:dyDescent="0.25">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row>
    <row r="483" spans="9:66" x14ac:dyDescent="0.25">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row>
    <row r="484" spans="9:66" x14ac:dyDescent="0.25">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row>
    <row r="485" spans="9:66" x14ac:dyDescent="0.25">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row>
    <row r="486" spans="9:66" x14ac:dyDescent="0.25">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row>
    <row r="487" spans="9:66" x14ac:dyDescent="0.25">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row>
    <row r="488" spans="9:66" x14ac:dyDescent="0.25">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row>
    <row r="489" spans="9:66" x14ac:dyDescent="0.25">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row>
    <row r="490" spans="9:66" x14ac:dyDescent="0.25">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row>
    <row r="491" spans="9:66" x14ac:dyDescent="0.25">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row>
    <row r="492" spans="9:66" x14ac:dyDescent="0.25">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row>
    <row r="493" spans="9:66" x14ac:dyDescent="0.25">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row>
    <row r="494" spans="9:66" x14ac:dyDescent="0.25">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row>
    <row r="495" spans="9:66" x14ac:dyDescent="0.25">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row>
    <row r="496" spans="9:66" x14ac:dyDescent="0.25">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row>
    <row r="497" spans="9:66" x14ac:dyDescent="0.25">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row>
    <row r="498" spans="9:66" x14ac:dyDescent="0.25">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row>
    <row r="499" spans="9:66" x14ac:dyDescent="0.25">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row>
    <row r="500" spans="9:66" x14ac:dyDescent="0.25">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row>
    <row r="501" spans="9:66" x14ac:dyDescent="0.25">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row>
    <row r="502" spans="9:66" x14ac:dyDescent="0.25">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row>
    <row r="503" spans="9:66" x14ac:dyDescent="0.25">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row>
    <row r="504" spans="9:66" x14ac:dyDescent="0.25">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row>
    <row r="505" spans="9:66" x14ac:dyDescent="0.25">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row>
    <row r="506" spans="9:66" x14ac:dyDescent="0.25">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row>
    <row r="507" spans="9:66" x14ac:dyDescent="0.25">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row>
    <row r="508" spans="9:66" x14ac:dyDescent="0.25">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row>
    <row r="509" spans="9:66" x14ac:dyDescent="0.25">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row>
    <row r="510" spans="9:66" x14ac:dyDescent="0.25">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row>
    <row r="511" spans="9:66" x14ac:dyDescent="0.25">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row>
    <row r="512" spans="9:66" x14ac:dyDescent="0.25">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row>
    <row r="513" spans="9:66" x14ac:dyDescent="0.25">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row>
    <row r="514" spans="9:66" x14ac:dyDescent="0.25">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row>
    <row r="515" spans="9:66" x14ac:dyDescent="0.25">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row>
    <row r="516" spans="9:66" x14ac:dyDescent="0.25">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row>
    <row r="517" spans="9:66" x14ac:dyDescent="0.25">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row>
    <row r="518" spans="9:66" x14ac:dyDescent="0.25">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row>
    <row r="519" spans="9:66" x14ac:dyDescent="0.25">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row>
    <row r="520" spans="9:66" x14ac:dyDescent="0.25">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row>
    <row r="521" spans="9:66" x14ac:dyDescent="0.25">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row>
    <row r="522" spans="9:66" x14ac:dyDescent="0.25">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row>
    <row r="523" spans="9:66" x14ac:dyDescent="0.25">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row>
    <row r="524" spans="9:66" x14ac:dyDescent="0.25">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row>
    <row r="525" spans="9:66" x14ac:dyDescent="0.25">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row>
    <row r="526" spans="9:66" x14ac:dyDescent="0.25">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row>
    <row r="527" spans="9:66" x14ac:dyDescent="0.25">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row>
    <row r="528" spans="9:66" x14ac:dyDescent="0.25">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row>
    <row r="529" spans="9:66" x14ac:dyDescent="0.25">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row>
    <row r="530" spans="9:66" x14ac:dyDescent="0.25">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row>
    <row r="531" spans="9:66" x14ac:dyDescent="0.25">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row>
    <row r="532" spans="9:66" x14ac:dyDescent="0.25">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row>
    <row r="533" spans="9:66" x14ac:dyDescent="0.25">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row>
    <row r="534" spans="9:66" x14ac:dyDescent="0.25">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row>
    <row r="535" spans="9:66" x14ac:dyDescent="0.25">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row>
    <row r="536" spans="9:66" x14ac:dyDescent="0.25">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row>
    <row r="537" spans="9:66" x14ac:dyDescent="0.25">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row>
    <row r="538" spans="9:66" x14ac:dyDescent="0.25">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row>
    <row r="539" spans="9:66" x14ac:dyDescent="0.25">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row>
    <row r="540" spans="9:66" x14ac:dyDescent="0.25">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row>
    <row r="541" spans="9:66" x14ac:dyDescent="0.25">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row>
    <row r="542" spans="9:66" x14ac:dyDescent="0.25">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row>
    <row r="543" spans="9:66" x14ac:dyDescent="0.25">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row>
    <row r="544" spans="9:66" x14ac:dyDescent="0.25">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row>
    <row r="545" spans="9:66" x14ac:dyDescent="0.25">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row>
    <row r="546" spans="9:66" x14ac:dyDescent="0.25">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row>
    <row r="547" spans="9:66" x14ac:dyDescent="0.25">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row>
    <row r="548" spans="9:66" x14ac:dyDescent="0.25">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row>
    <row r="549" spans="9:66" x14ac:dyDescent="0.25">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row>
    <row r="550" spans="9:66" x14ac:dyDescent="0.25">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row>
    <row r="551" spans="9:66" x14ac:dyDescent="0.25">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row>
    <row r="552" spans="9:66" x14ac:dyDescent="0.25">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row>
    <row r="553" spans="9:66" x14ac:dyDescent="0.25">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row>
    <row r="554" spans="9:66" x14ac:dyDescent="0.25">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row>
    <row r="555" spans="9:66" x14ac:dyDescent="0.25">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row>
    <row r="556" spans="9:66" x14ac:dyDescent="0.25">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row>
    <row r="557" spans="9:66" x14ac:dyDescent="0.25">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row>
    <row r="558" spans="9:66" x14ac:dyDescent="0.25">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row>
    <row r="559" spans="9:66" x14ac:dyDescent="0.25">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row>
    <row r="560" spans="9:66" x14ac:dyDescent="0.25">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row>
    <row r="561" spans="9:66" x14ac:dyDescent="0.25">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row>
    <row r="562" spans="9:66" x14ac:dyDescent="0.25">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row>
    <row r="563" spans="9:66" x14ac:dyDescent="0.25">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row>
    <row r="564" spans="9:66" x14ac:dyDescent="0.25">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row>
    <row r="565" spans="9:66" x14ac:dyDescent="0.25">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row>
    <row r="566" spans="9:66" x14ac:dyDescent="0.25">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row>
    <row r="567" spans="9:66" x14ac:dyDescent="0.25">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row>
    <row r="568" spans="9:66" x14ac:dyDescent="0.25">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row>
    <row r="569" spans="9:66" x14ac:dyDescent="0.25">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row>
    <row r="570" spans="9:66" x14ac:dyDescent="0.25">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row>
    <row r="571" spans="9:66" x14ac:dyDescent="0.25">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row>
    <row r="572" spans="9:66" x14ac:dyDescent="0.25">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row>
    <row r="573" spans="9:66" x14ac:dyDescent="0.25">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row>
    <row r="574" spans="9:66" x14ac:dyDescent="0.25">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row>
    <row r="575" spans="9:66" x14ac:dyDescent="0.25">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row>
    <row r="576" spans="9:66" x14ac:dyDescent="0.25">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row>
    <row r="577" spans="9:66" x14ac:dyDescent="0.25">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row>
    <row r="578" spans="9:66" x14ac:dyDescent="0.25">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row>
    <row r="579" spans="9:66" x14ac:dyDescent="0.25">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row>
    <row r="580" spans="9:66" x14ac:dyDescent="0.25">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row>
    <row r="581" spans="9:66" x14ac:dyDescent="0.25">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row>
    <row r="582" spans="9:66" x14ac:dyDescent="0.25">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row>
    <row r="583" spans="9:66" x14ac:dyDescent="0.25">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row>
    <row r="584" spans="9:66" x14ac:dyDescent="0.25">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row>
    <row r="585" spans="9:66" x14ac:dyDescent="0.25">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row>
    <row r="586" spans="9:66" x14ac:dyDescent="0.25">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row>
    <row r="587" spans="9:66" x14ac:dyDescent="0.25">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row>
    <row r="588" spans="9:66" x14ac:dyDescent="0.25">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row>
    <row r="589" spans="9:66" x14ac:dyDescent="0.25">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row>
    <row r="590" spans="9:66" x14ac:dyDescent="0.25">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row>
    <row r="591" spans="9:66" x14ac:dyDescent="0.25">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row>
    <row r="592" spans="9:66" x14ac:dyDescent="0.25">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row>
    <row r="593" spans="9:66" x14ac:dyDescent="0.25">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row>
    <row r="594" spans="9:66" x14ac:dyDescent="0.25">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row>
    <row r="595" spans="9:66" x14ac:dyDescent="0.25">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row>
    <row r="596" spans="9:66" x14ac:dyDescent="0.25">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row>
    <row r="597" spans="9:66" x14ac:dyDescent="0.25">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row>
    <row r="598" spans="9:66" x14ac:dyDescent="0.25">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row>
    <row r="599" spans="9:66" x14ac:dyDescent="0.25">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row>
    <row r="600" spans="9:66" x14ac:dyDescent="0.25">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row>
    <row r="601" spans="9:66" x14ac:dyDescent="0.25">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row>
    <row r="602" spans="9:66" x14ac:dyDescent="0.25">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row>
    <row r="603" spans="9:66" x14ac:dyDescent="0.25">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row>
    <row r="604" spans="9:66" x14ac:dyDescent="0.25">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row>
    <row r="605" spans="9:66" x14ac:dyDescent="0.25">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row>
    <row r="606" spans="9:66" x14ac:dyDescent="0.25">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row>
    <row r="607" spans="9:66" x14ac:dyDescent="0.25">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row>
    <row r="608" spans="9:66" x14ac:dyDescent="0.25">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row>
    <row r="609" spans="9:66" x14ac:dyDescent="0.25">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row>
    <row r="610" spans="9:66" x14ac:dyDescent="0.25">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row>
    <row r="611" spans="9:66" x14ac:dyDescent="0.25">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row>
    <row r="612" spans="9:66" x14ac:dyDescent="0.25">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row>
    <row r="613" spans="9:66" x14ac:dyDescent="0.25">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row>
    <row r="614" spans="9:66" x14ac:dyDescent="0.25">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row>
    <row r="615" spans="9:66" x14ac:dyDescent="0.25">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row>
    <row r="616" spans="9:66" x14ac:dyDescent="0.25">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row>
    <row r="617" spans="9:66" x14ac:dyDescent="0.25">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row>
    <row r="618" spans="9:66" x14ac:dyDescent="0.25">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row>
    <row r="619" spans="9:66" x14ac:dyDescent="0.25">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row>
    <row r="620" spans="9:66" x14ac:dyDescent="0.25">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row>
    <row r="621" spans="9:66" x14ac:dyDescent="0.25">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row>
    <row r="622" spans="9:66" x14ac:dyDescent="0.25">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row>
    <row r="623" spans="9:66" x14ac:dyDescent="0.25">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row>
    <row r="624" spans="9:66" x14ac:dyDescent="0.25">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row>
    <row r="625" spans="9:66" x14ac:dyDescent="0.25">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row>
    <row r="626" spans="9:66" x14ac:dyDescent="0.25">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row>
    <row r="627" spans="9:66" x14ac:dyDescent="0.25">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row>
    <row r="628" spans="9:66" x14ac:dyDescent="0.25">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row>
    <row r="629" spans="9:66" x14ac:dyDescent="0.25">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row>
    <row r="630" spans="9:66" x14ac:dyDescent="0.25">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row>
    <row r="631" spans="9:66" x14ac:dyDescent="0.25">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row>
    <row r="632" spans="9:66" x14ac:dyDescent="0.25">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row>
    <row r="633" spans="9:66" x14ac:dyDescent="0.25">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row>
    <row r="634" spans="9:66" x14ac:dyDescent="0.25">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row>
    <row r="635" spans="9:66" x14ac:dyDescent="0.25">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row>
    <row r="636" spans="9:66" x14ac:dyDescent="0.25">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row>
    <row r="637" spans="9:66" x14ac:dyDescent="0.25">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row>
    <row r="638" spans="9:66" x14ac:dyDescent="0.25">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row>
    <row r="639" spans="9:66" x14ac:dyDescent="0.25">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row>
    <row r="640" spans="9:66" x14ac:dyDescent="0.25">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row>
    <row r="641" spans="9:66" x14ac:dyDescent="0.25">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row>
    <row r="642" spans="9:66" x14ac:dyDescent="0.25">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row>
    <row r="643" spans="9:66" x14ac:dyDescent="0.25">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row>
    <row r="644" spans="9:66" x14ac:dyDescent="0.25">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row>
    <row r="645" spans="9:66" x14ac:dyDescent="0.25">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row>
    <row r="646" spans="9:66" x14ac:dyDescent="0.25">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row>
    <row r="647" spans="9:66" x14ac:dyDescent="0.25">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row>
    <row r="648" spans="9:66" x14ac:dyDescent="0.25">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row>
    <row r="649" spans="9:66" x14ac:dyDescent="0.25">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row>
    <row r="650" spans="9:66" x14ac:dyDescent="0.25">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row>
    <row r="651" spans="9:66" x14ac:dyDescent="0.25">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row>
    <row r="652" spans="9:66" x14ac:dyDescent="0.25">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row>
    <row r="653" spans="9:66" x14ac:dyDescent="0.25">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row>
    <row r="654" spans="9:66" x14ac:dyDescent="0.25">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row>
    <row r="655" spans="9:66" x14ac:dyDescent="0.25">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row>
    <row r="656" spans="9:66" x14ac:dyDescent="0.25">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row>
    <row r="657" spans="9:66" x14ac:dyDescent="0.25">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row>
    <row r="658" spans="9:66" x14ac:dyDescent="0.25">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row>
    <row r="659" spans="9:66" x14ac:dyDescent="0.25">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row>
    <row r="660" spans="9:66" x14ac:dyDescent="0.25">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row>
    <row r="661" spans="9:66" x14ac:dyDescent="0.25">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row>
    <row r="662" spans="9:66" x14ac:dyDescent="0.25">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row>
    <row r="663" spans="9:66" x14ac:dyDescent="0.25">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row>
    <row r="664" spans="9:66" x14ac:dyDescent="0.25">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row>
    <row r="665" spans="9:66" x14ac:dyDescent="0.25">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row>
    <row r="666" spans="9:66" x14ac:dyDescent="0.25">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row>
    <row r="667" spans="9:66" x14ac:dyDescent="0.25">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row>
    <row r="668" spans="9:66" x14ac:dyDescent="0.25">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row>
    <row r="669" spans="9:66" x14ac:dyDescent="0.25">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row>
    <row r="670" spans="9:66" x14ac:dyDescent="0.25">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row>
    <row r="671" spans="9:66" x14ac:dyDescent="0.25">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row>
    <row r="672" spans="9:66" x14ac:dyDescent="0.25">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row>
    <row r="673" spans="9:66" x14ac:dyDescent="0.25">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row>
    <row r="674" spans="9:66" x14ac:dyDescent="0.25">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row>
    <row r="675" spans="9:66" x14ac:dyDescent="0.25">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row>
    <row r="676" spans="9:66" x14ac:dyDescent="0.25">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row>
    <row r="677" spans="9:66" x14ac:dyDescent="0.25">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row>
    <row r="678" spans="9:66" x14ac:dyDescent="0.25">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row>
    <row r="679" spans="9:66" x14ac:dyDescent="0.25">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row>
    <row r="680" spans="9:66" x14ac:dyDescent="0.25">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row>
    <row r="681" spans="9:66" x14ac:dyDescent="0.25">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row>
    <row r="682" spans="9:66" x14ac:dyDescent="0.25">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row>
    <row r="683" spans="9:66" x14ac:dyDescent="0.25">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row>
    <row r="684" spans="9:66" x14ac:dyDescent="0.25">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row>
    <row r="685" spans="9:66" x14ac:dyDescent="0.25">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row>
    <row r="686" spans="9:66" x14ac:dyDescent="0.25">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row>
    <row r="687" spans="9:66" x14ac:dyDescent="0.25">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row>
    <row r="688" spans="9:66" x14ac:dyDescent="0.25">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row>
    <row r="689" spans="9:66" x14ac:dyDescent="0.25">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row>
    <row r="690" spans="9:66" x14ac:dyDescent="0.25">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row>
    <row r="691" spans="9:66" x14ac:dyDescent="0.25">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row>
    <row r="692" spans="9:66" x14ac:dyDescent="0.25">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row>
    <row r="693" spans="9:66" x14ac:dyDescent="0.25">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row>
    <row r="694" spans="9:66" x14ac:dyDescent="0.25">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row>
    <row r="695" spans="9:66" x14ac:dyDescent="0.25">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row>
    <row r="696" spans="9:66" x14ac:dyDescent="0.25">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row>
    <row r="697" spans="9:66" x14ac:dyDescent="0.25">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row>
    <row r="698" spans="9:66" x14ac:dyDescent="0.25">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row>
    <row r="699" spans="9:66" x14ac:dyDescent="0.25">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row>
    <row r="700" spans="9:66" x14ac:dyDescent="0.25">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row>
    <row r="701" spans="9:66" x14ac:dyDescent="0.25">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row>
    <row r="702" spans="9:66" x14ac:dyDescent="0.25">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row>
    <row r="703" spans="9:66" x14ac:dyDescent="0.25">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row>
    <row r="704" spans="9:66" x14ac:dyDescent="0.25">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row>
    <row r="705" spans="9:66" x14ac:dyDescent="0.25">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row>
    <row r="706" spans="9:66" x14ac:dyDescent="0.25">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row>
    <row r="707" spans="9:66" x14ac:dyDescent="0.25">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row>
    <row r="708" spans="9:66" x14ac:dyDescent="0.25">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row>
    <row r="709" spans="9:66" x14ac:dyDescent="0.25">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row>
    <row r="710" spans="9:66" x14ac:dyDescent="0.25">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row>
    <row r="711" spans="9:66" x14ac:dyDescent="0.25">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row>
    <row r="712" spans="9:66" x14ac:dyDescent="0.25">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row>
    <row r="713" spans="9:66" x14ac:dyDescent="0.25">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row>
    <row r="714" spans="9:66" x14ac:dyDescent="0.25">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row>
    <row r="715" spans="9:66" x14ac:dyDescent="0.25">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row>
    <row r="716" spans="9:66" x14ac:dyDescent="0.25">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row>
    <row r="717" spans="9:66" x14ac:dyDescent="0.25">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row>
    <row r="718" spans="9:66" x14ac:dyDescent="0.25">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row>
    <row r="719" spans="9:66" x14ac:dyDescent="0.25">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row>
    <row r="720" spans="9:66" x14ac:dyDescent="0.25">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row>
    <row r="721" spans="9:66" x14ac:dyDescent="0.25">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row>
    <row r="722" spans="9:66" x14ac:dyDescent="0.25">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row>
    <row r="723" spans="9:66" x14ac:dyDescent="0.25">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row>
    <row r="724" spans="9:66" x14ac:dyDescent="0.25">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row>
    <row r="725" spans="9:66" x14ac:dyDescent="0.25">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row>
    <row r="726" spans="9:66" x14ac:dyDescent="0.25">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row>
    <row r="727" spans="9:66" x14ac:dyDescent="0.25">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row>
    <row r="728" spans="9:66" x14ac:dyDescent="0.25">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row>
    <row r="729" spans="9:66" x14ac:dyDescent="0.25">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row>
    <row r="730" spans="9:66" x14ac:dyDescent="0.25">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row>
    <row r="731" spans="9:66" x14ac:dyDescent="0.25">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row>
    <row r="732" spans="9:66" x14ac:dyDescent="0.25">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row>
    <row r="733" spans="9:66" x14ac:dyDescent="0.25">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row>
    <row r="734" spans="9:66" x14ac:dyDescent="0.25">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row>
    <row r="735" spans="9:66" x14ac:dyDescent="0.25">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row>
    <row r="736" spans="9:66" x14ac:dyDescent="0.25">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row>
    <row r="737" spans="9:66" x14ac:dyDescent="0.25">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row>
    <row r="738" spans="9:66" x14ac:dyDescent="0.25">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row>
    <row r="739" spans="9:66" x14ac:dyDescent="0.25">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row>
    <row r="740" spans="9:66" x14ac:dyDescent="0.25">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row>
    <row r="741" spans="9:66" x14ac:dyDescent="0.25">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row>
    <row r="742" spans="9:66" x14ac:dyDescent="0.25">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row>
    <row r="743" spans="9:66" x14ac:dyDescent="0.25">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row>
    <row r="744" spans="9:66" x14ac:dyDescent="0.25">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row>
    <row r="745" spans="9:66" x14ac:dyDescent="0.25">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row>
    <row r="746" spans="9:66" x14ac:dyDescent="0.25">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row>
    <row r="747" spans="9:66" x14ac:dyDescent="0.25">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row>
    <row r="748" spans="9:66" x14ac:dyDescent="0.25">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row>
    <row r="749" spans="9:66" x14ac:dyDescent="0.25">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row>
    <row r="750" spans="9:66" x14ac:dyDescent="0.25">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row>
    <row r="751" spans="9:66" x14ac:dyDescent="0.25">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row>
    <row r="752" spans="9:66" x14ac:dyDescent="0.25">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row>
    <row r="753" spans="9:66" x14ac:dyDescent="0.25">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row>
    <row r="754" spans="9:66" x14ac:dyDescent="0.25">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row>
    <row r="755" spans="9:66" x14ac:dyDescent="0.25">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row>
    <row r="756" spans="9:66" x14ac:dyDescent="0.25">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row>
    <row r="757" spans="9:66" x14ac:dyDescent="0.25">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row>
    <row r="758" spans="9:66" x14ac:dyDescent="0.25">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row>
    <row r="759" spans="9:66" x14ac:dyDescent="0.25">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row>
    <row r="760" spans="9:66" x14ac:dyDescent="0.25">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row>
    <row r="761" spans="9:66" x14ac:dyDescent="0.25">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row>
    <row r="762" spans="9:66" x14ac:dyDescent="0.25">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row>
    <row r="763" spans="9:66" x14ac:dyDescent="0.25">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row>
    <row r="764" spans="9:66" x14ac:dyDescent="0.25">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row>
    <row r="765" spans="9:66" x14ac:dyDescent="0.25">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row>
    <row r="766" spans="9:66" x14ac:dyDescent="0.25">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row>
    <row r="767" spans="9:66" x14ac:dyDescent="0.25">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row>
    <row r="768" spans="9:66" x14ac:dyDescent="0.25">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row>
    <row r="769" spans="9:66" x14ac:dyDescent="0.25">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row>
    <row r="770" spans="9:66" x14ac:dyDescent="0.25">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row>
    <row r="771" spans="9:66" x14ac:dyDescent="0.25">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row>
    <row r="772" spans="9:66" x14ac:dyDescent="0.25">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row>
    <row r="773" spans="9:66" x14ac:dyDescent="0.25">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row>
    <row r="774" spans="9:66" x14ac:dyDescent="0.25">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row>
    <row r="775" spans="9:66" x14ac:dyDescent="0.25">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row>
    <row r="776" spans="9:66" x14ac:dyDescent="0.25">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row>
    <row r="777" spans="9:66" x14ac:dyDescent="0.25">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row>
    <row r="778" spans="9:66" x14ac:dyDescent="0.25">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row>
    <row r="779" spans="9:66" x14ac:dyDescent="0.25">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row>
    <row r="780" spans="9:66" x14ac:dyDescent="0.25">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row>
    <row r="781" spans="9:66" x14ac:dyDescent="0.25">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row>
    <row r="782" spans="9:66" x14ac:dyDescent="0.25">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row>
    <row r="783" spans="9:66" x14ac:dyDescent="0.25">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row>
    <row r="784" spans="9:66" x14ac:dyDescent="0.25">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row>
    <row r="785" spans="9:66" x14ac:dyDescent="0.25">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row>
    <row r="786" spans="9:66" x14ac:dyDescent="0.25">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row>
    <row r="787" spans="9:66" x14ac:dyDescent="0.25">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row>
    <row r="788" spans="9:66" x14ac:dyDescent="0.25">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row>
    <row r="789" spans="9:66" x14ac:dyDescent="0.25">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row>
    <row r="790" spans="9:66" x14ac:dyDescent="0.25">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row>
    <row r="791" spans="9:66" x14ac:dyDescent="0.25">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row>
    <row r="792" spans="9:66" x14ac:dyDescent="0.25">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row>
    <row r="793" spans="9:66" x14ac:dyDescent="0.25">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row>
    <row r="794" spans="9:66" x14ac:dyDescent="0.25">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row>
    <row r="795" spans="9:66" x14ac:dyDescent="0.25">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row>
    <row r="796" spans="9:66" x14ac:dyDescent="0.25">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row>
    <row r="797" spans="9:66" x14ac:dyDescent="0.25">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row>
    <row r="798" spans="9:66" x14ac:dyDescent="0.25">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row>
    <row r="799" spans="9:66" x14ac:dyDescent="0.25">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row>
    <row r="800" spans="9:66" x14ac:dyDescent="0.25">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row>
    <row r="801" spans="9:66" x14ac:dyDescent="0.25">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row>
    <row r="802" spans="9:66" x14ac:dyDescent="0.25">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row>
    <row r="803" spans="9:66" x14ac:dyDescent="0.25">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row>
    <row r="804" spans="9:66" x14ac:dyDescent="0.25">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row>
    <row r="805" spans="9:66" x14ac:dyDescent="0.25">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row>
    <row r="806" spans="9:66" x14ac:dyDescent="0.25">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row>
    <row r="807" spans="9:66" x14ac:dyDescent="0.25">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row>
    <row r="808" spans="9:66" x14ac:dyDescent="0.25">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row>
    <row r="809" spans="9:66" x14ac:dyDescent="0.25">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row>
    <row r="810" spans="9:66" x14ac:dyDescent="0.25">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row>
    <row r="811" spans="9:66" x14ac:dyDescent="0.25">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row>
    <row r="812" spans="9:66" x14ac:dyDescent="0.25">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row>
    <row r="813" spans="9:66" x14ac:dyDescent="0.25">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row>
    <row r="814" spans="9:66" x14ac:dyDescent="0.25">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row>
    <row r="815" spans="9:66" x14ac:dyDescent="0.25">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row>
    <row r="816" spans="9:66" x14ac:dyDescent="0.25">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row>
    <row r="817" spans="9:66" x14ac:dyDescent="0.25">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row>
    <row r="818" spans="9:66" x14ac:dyDescent="0.25">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row>
    <row r="819" spans="9:66" x14ac:dyDescent="0.25">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row>
    <row r="820" spans="9:66" x14ac:dyDescent="0.25">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row>
    <row r="821" spans="9:66" x14ac:dyDescent="0.25">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row>
    <row r="822" spans="9:66" x14ac:dyDescent="0.25">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row>
    <row r="823" spans="9:66" x14ac:dyDescent="0.25">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row>
    <row r="824" spans="9:66" x14ac:dyDescent="0.25">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row>
    <row r="825" spans="9:66" x14ac:dyDescent="0.25">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row>
    <row r="826" spans="9:66" x14ac:dyDescent="0.25">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row>
    <row r="827" spans="9:66" x14ac:dyDescent="0.25">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row>
    <row r="828" spans="9:66" x14ac:dyDescent="0.25">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row>
    <row r="829" spans="9:66" x14ac:dyDescent="0.25">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row>
    <row r="830" spans="9:66" x14ac:dyDescent="0.25">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row>
    <row r="831" spans="9:66" x14ac:dyDescent="0.25">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row>
    <row r="832" spans="9:66" x14ac:dyDescent="0.25">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row>
    <row r="833" spans="9:66" x14ac:dyDescent="0.25">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row>
    <row r="834" spans="9:66" x14ac:dyDescent="0.25">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row>
    <row r="835" spans="9:66" x14ac:dyDescent="0.25">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row>
    <row r="836" spans="9:66" x14ac:dyDescent="0.25">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row>
    <row r="837" spans="9:66" x14ac:dyDescent="0.25">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row>
    <row r="838" spans="9:66" x14ac:dyDescent="0.25">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row>
    <row r="839" spans="9:66" x14ac:dyDescent="0.25">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row>
    <row r="840" spans="9:66" x14ac:dyDescent="0.25">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row>
    <row r="841" spans="9:66" x14ac:dyDescent="0.25">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row>
    <row r="842" spans="9:66" x14ac:dyDescent="0.25">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row>
    <row r="843" spans="9:66" x14ac:dyDescent="0.25">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row>
    <row r="844" spans="9:66" x14ac:dyDescent="0.25">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row>
    <row r="845" spans="9:66" x14ac:dyDescent="0.25">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row>
    <row r="846" spans="9:66" x14ac:dyDescent="0.25">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row>
    <row r="847" spans="9:66" x14ac:dyDescent="0.25">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row>
    <row r="848" spans="9:66" x14ac:dyDescent="0.25">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row>
    <row r="849" spans="9:66" x14ac:dyDescent="0.25">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row>
    <row r="850" spans="9:66" x14ac:dyDescent="0.25">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row>
    <row r="851" spans="9:66" x14ac:dyDescent="0.25">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row>
    <row r="852" spans="9:66" x14ac:dyDescent="0.25">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row>
    <row r="853" spans="9:66" x14ac:dyDescent="0.25">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row>
    <row r="854" spans="9:66" x14ac:dyDescent="0.25">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row>
    <row r="855" spans="9:66" x14ac:dyDescent="0.25">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row>
    <row r="856" spans="9:66" x14ac:dyDescent="0.25">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row>
    <row r="857" spans="9:66" x14ac:dyDescent="0.25">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row>
    <row r="858" spans="9:66" x14ac:dyDescent="0.25">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row>
    <row r="859" spans="9:66" x14ac:dyDescent="0.25">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row>
    <row r="860" spans="9:66" x14ac:dyDescent="0.25">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row>
    <row r="861" spans="9:66" x14ac:dyDescent="0.25">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row>
    <row r="862" spans="9:66" x14ac:dyDescent="0.25">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row>
    <row r="863" spans="9:66" x14ac:dyDescent="0.25">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row>
    <row r="864" spans="9:66" x14ac:dyDescent="0.25">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row>
    <row r="865" spans="9:66" x14ac:dyDescent="0.25">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row>
    <row r="866" spans="9:66" x14ac:dyDescent="0.25">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row>
    <row r="867" spans="9:66" x14ac:dyDescent="0.25">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row>
    <row r="868" spans="9:66" x14ac:dyDescent="0.25">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row>
    <row r="869" spans="9:66" x14ac:dyDescent="0.25">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row>
    <row r="870" spans="9:66" x14ac:dyDescent="0.25">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row>
    <row r="871" spans="9:66" x14ac:dyDescent="0.25">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row>
    <row r="872" spans="9:66" x14ac:dyDescent="0.25">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row>
    <row r="873" spans="9:66" x14ac:dyDescent="0.25">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row>
    <row r="874" spans="9:66" x14ac:dyDescent="0.25">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row>
    <row r="875" spans="9:66" x14ac:dyDescent="0.25">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row>
    <row r="876" spans="9:66" x14ac:dyDescent="0.25">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row>
    <row r="877" spans="9:66" x14ac:dyDescent="0.25">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row>
    <row r="878" spans="9:66" x14ac:dyDescent="0.25">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row>
    <row r="879" spans="9:66" x14ac:dyDescent="0.25">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row>
    <row r="880" spans="9:66" x14ac:dyDescent="0.25">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row>
    <row r="881" spans="9:66" x14ac:dyDescent="0.25">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row>
    <row r="882" spans="9:66" x14ac:dyDescent="0.25">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row>
    <row r="883" spans="9:66" x14ac:dyDescent="0.25">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row>
    <row r="884" spans="9:66" x14ac:dyDescent="0.25">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row>
    <row r="885" spans="9:66" x14ac:dyDescent="0.25">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row>
    <row r="886" spans="9:66" x14ac:dyDescent="0.25">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row>
    <row r="887" spans="9:66" x14ac:dyDescent="0.25">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row>
    <row r="888" spans="9:66" x14ac:dyDescent="0.25">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row>
    <row r="889" spans="9:66" x14ac:dyDescent="0.25">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row>
    <row r="890" spans="9:66" x14ac:dyDescent="0.25">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row>
    <row r="891" spans="9:66" x14ac:dyDescent="0.25">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row>
    <row r="892" spans="9:66" x14ac:dyDescent="0.25">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row>
    <row r="893" spans="9:66" x14ac:dyDescent="0.25">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row>
    <row r="894" spans="9:66" x14ac:dyDescent="0.25">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row>
    <row r="895" spans="9:66" x14ac:dyDescent="0.25">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row>
    <row r="896" spans="9:66" x14ac:dyDescent="0.25">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row>
    <row r="897" spans="9:66" x14ac:dyDescent="0.25">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row>
    <row r="898" spans="9:66" x14ac:dyDescent="0.25">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row>
    <row r="899" spans="9:66" x14ac:dyDescent="0.25">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row>
    <row r="900" spans="9:66" x14ac:dyDescent="0.25">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row>
    <row r="901" spans="9:66" x14ac:dyDescent="0.25">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row>
    <row r="902" spans="9:66" x14ac:dyDescent="0.25">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row>
    <row r="903" spans="9:66" x14ac:dyDescent="0.25">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row>
    <row r="904" spans="9:66" x14ac:dyDescent="0.25">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row>
    <row r="905" spans="9:66" x14ac:dyDescent="0.25">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row>
    <row r="906" spans="9:66" x14ac:dyDescent="0.25">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row>
    <row r="907" spans="9:66" x14ac:dyDescent="0.25">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row>
    <row r="908" spans="9:66" x14ac:dyDescent="0.25">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row>
    <row r="909" spans="9:66" x14ac:dyDescent="0.25">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row>
    <row r="910" spans="9:66" x14ac:dyDescent="0.25">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row>
    <row r="911" spans="9:66" x14ac:dyDescent="0.25">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row>
    <row r="912" spans="9:66" x14ac:dyDescent="0.25">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row>
    <row r="913" spans="9:66" x14ac:dyDescent="0.25">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row>
    <row r="914" spans="9:66" x14ac:dyDescent="0.25">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row>
    <row r="915" spans="9:66" x14ac:dyDescent="0.25">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row>
    <row r="916" spans="9:66" x14ac:dyDescent="0.25">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row>
    <row r="917" spans="9:66" x14ac:dyDescent="0.25">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row>
    <row r="918" spans="9:66" x14ac:dyDescent="0.25">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row>
    <row r="919" spans="9:66" x14ac:dyDescent="0.25">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row>
    <row r="920" spans="9:66" x14ac:dyDescent="0.25">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row>
    <row r="921" spans="9:66" x14ac:dyDescent="0.25">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row>
    <row r="922" spans="9:66" x14ac:dyDescent="0.25">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row>
    <row r="923" spans="9:66" x14ac:dyDescent="0.25">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row>
    <row r="924" spans="9:66" x14ac:dyDescent="0.25">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row>
    <row r="925" spans="9:66" x14ac:dyDescent="0.25">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row>
    <row r="926" spans="9:66" x14ac:dyDescent="0.25">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row>
    <row r="927" spans="9:66" x14ac:dyDescent="0.25">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row>
    <row r="928" spans="9:66" x14ac:dyDescent="0.25">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row>
    <row r="929" spans="9:66" x14ac:dyDescent="0.25">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row>
    <row r="930" spans="9:66" x14ac:dyDescent="0.25">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row>
    <row r="931" spans="9:66" x14ac:dyDescent="0.25">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row>
    <row r="932" spans="9:66" x14ac:dyDescent="0.25">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row>
    <row r="933" spans="9:66" x14ac:dyDescent="0.25">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row>
    <row r="934" spans="9:66" x14ac:dyDescent="0.25">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row>
    <row r="935" spans="9:66" x14ac:dyDescent="0.25">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row>
    <row r="936" spans="9:66" x14ac:dyDescent="0.25">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row>
    <row r="937" spans="9:66" x14ac:dyDescent="0.25">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row>
    <row r="938" spans="9:66" x14ac:dyDescent="0.25">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row>
    <row r="939" spans="9:66" x14ac:dyDescent="0.25">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row>
    <row r="940" spans="9:66" x14ac:dyDescent="0.25">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row>
    <row r="941" spans="9:66" x14ac:dyDescent="0.25">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row>
    <row r="942" spans="9:66" x14ac:dyDescent="0.25">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row>
    <row r="943" spans="9:66" x14ac:dyDescent="0.25">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row>
    <row r="944" spans="9:66" x14ac:dyDescent="0.25">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row>
    <row r="945" spans="9:66" x14ac:dyDescent="0.25">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row>
    <row r="946" spans="9:66" x14ac:dyDescent="0.25">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row>
    <row r="947" spans="9:66" x14ac:dyDescent="0.25">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row>
    <row r="948" spans="9:66" x14ac:dyDescent="0.25">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row>
    <row r="949" spans="9:66" x14ac:dyDescent="0.25">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row>
    <row r="950" spans="9:66" x14ac:dyDescent="0.25">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row>
    <row r="951" spans="9:66" x14ac:dyDescent="0.25">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row>
    <row r="952" spans="9:66" x14ac:dyDescent="0.25">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row>
    <row r="953" spans="9:66" x14ac:dyDescent="0.25">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row>
    <row r="954" spans="9:66" x14ac:dyDescent="0.25">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row>
    <row r="955" spans="9:66" x14ac:dyDescent="0.25">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row>
    <row r="956" spans="9:66" x14ac:dyDescent="0.25">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row>
    <row r="957" spans="9:66" x14ac:dyDescent="0.25">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row>
    <row r="958" spans="9:66" x14ac:dyDescent="0.25">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row>
    <row r="959" spans="9:66" x14ac:dyDescent="0.25">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row>
    <row r="960" spans="9:66" x14ac:dyDescent="0.25">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row>
    <row r="961" spans="9:66" x14ac:dyDescent="0.25">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row>
    <row r="962" spans="9:66" x14ac:dyDescent="0.25">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row>
    <row r="963" spans="9:66" x14ac:dyDescent="0.25">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row>
    <row r="964" spans="9:66" x14ac:dyDescent="0.25">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row>
    <row r="965" spans="9:66" x14ac:dyDescent="0.25">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row>
    <row r="966" spans="9:66" x14ac:dyDescent="0.25">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row>
    <row r="967" spans="9:66" x14ac:dyDescent="0.25">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row>
    <row r="968" spans="9:66" x14ac:dyDescent="0.25">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row>
    <row r="969" spans="9:66" x14ac:dyDescent="0.25">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row>
    <row r="970" spans="9:66" x14ac:dyDescent="0.25">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row>
    <row r="971" spans="9:66" x14ac:dyDescent="0.25">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row>
    <row r="972" spans="9:66" x14ac:dyDescent="0.25">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row>
    <row r="973" spans="9:66" x14ac:dyDescent="0.25">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row>
    <row r="974" spans="9:66" x14ac:dyDescent="0.25">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row>
    <row r="975" spans="9:66" x14ac:dyDescent="0.25">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row>
    <row r="976" spans="9:66" x14ac:dyDescent="0.25">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row>
    <row r="977" spans="9:66" x14ac:dyDescent="0.25">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row>
    <row r="978" spans="9:66" x14ac:dyDescent="0.25">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row>
    <row r="979" spans="9:66" x14ac:dyDescent="0.25">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row>
    <row r="980" spans="9:66" x14ac:dyDescent="0.25">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row>
    <row r="981" spans="9:66" x14ac:dyDescent="0.25">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row>
    <row r="982" spans="9:66" x14ac:dyDescent="0.25">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row>
    <row r="983" spans="9:66" x14ac:dyDescent="0.25">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row>
    <row r="984" spans="9:66" x14ac:dyDescent="0.25">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row>
    <row r="985" spans="9:66" x14ac:dyDescent="0.25">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row>
    <row r="986" spans="9:66" x14ac:dyDescent="0.25">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row>
    <row r="987" spans="9:66" x14ac:dyDescent="0.25">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row>
    <row r="988" spans="9:66" x14ac:dyDescent="0.25">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row>
    <row r="989" spans="9:66" x14ac:dyDescent="0.25">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row>
    <row r="990" spans="9:66" x14ac:dyDescent="0.25">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row>
    <row r="991" spans="9:66" x14ac:dyDescent="0.25">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row>
    <row r="992" spans="9:66" x14ac:dyDescent="0.25">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row>
    <row r="993" spans="9:66" x14ac:dyDescent="0.25">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row>
    <row r="994" spans="9:66" x14ac:dyDescent="0.25">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row>
    <row r="995" spans="9:66" x14ac:dyDescent="0.25">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row>
    <row r="996" spans="9:66" x14ac:dyDescent="0.25">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row>
    <row r="997" spans="9:66" x14ac:dyDescent="0.25">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row>
    <row r="998" spans="9:66" x14ac:dyDescent="0.25">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row>
    <row r="999" spans="9:66" x14ac:dyDescent="0.25">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row>
    <row r="1000" spans="9:66" x14ac:dyDescent="0.25">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row>
    <row r="1001" spans="9:66" x14ac:dyDescent="0.25">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row>
    <row r="1002" spans="9:66" x14ac:dyDescent="0.25">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row>
    <row r="1003" spans="9:66" x14ac:dyDescent="0.25">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row>
    <row r="1004" spans="9:66" x14ac:dyDescent="0.25">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row>
    <row r="1005" spans="9:66" x14ac:dyDescent="0.25">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row>
    <row r="1006" spans="9:66" x14ac:dyDescent="0.25">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row>
    <row r="1007" spans="9:66" x14ac:dyDescent="0.25">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row>
    <row r="1008" spans="9:66" x14ac:dyDescent="0.25">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row>
    <row r="1009" spans="9:66" x14ac:dyDescent="0.25">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row>
    <row r="1010" spans="9:66" x14ac:dyDescent="0.25">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row>
    <row r="1011" spans="9:66" x14ac:dyDescent="0.25">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row>
    <row r="1012" spans="9:66" x14ac:dyDescent="0.25">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row>
    <row r="1013" spans="9:66" x14ac:dyDescent="0.25">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row>
    <row r="1014" spans="9:66" x14ac:dyDescent="0.25">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row>
    <row r="1015" spans="9:66" x14ac:dyDescent="0.25">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row>
    <row r="1016" spans="9:66" x14ac:dyDescent="0.25">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row>
    <row r="1017" spans="9:66" x14ac:dyDescent="0.25">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row>
    <row r="1018" spans="9:66" x14ac:dyDescent="0.25">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row>
    <row r="1019" spans="9:66" x14ac:dyDescent="0.25">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row>
    <row r="1020" spans="9:66" x14ac:dyDescent="0.25">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row>
    <row r="1021" spans="9:66" x14ac:dyDescent="0.25">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row>
    <row r="1022" spans="9:66" x14ac:dyDescent="0.25">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row>
    <row r="1023" spans="9:66" x14ac:dyDescent="0.25">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row>
    <row r="1024" spans="9:66" x14ac:dyDescent="0.25">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row>
    <row r="1025" spans="9:66" x14ac:dyDescent="0.25">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row>
    <row r="1026" spans="9:66" x14ac:dyDescent="0.25">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row>
    <row r="1027" spans="9:66" x14ac:dyDescent="0.25">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row>
    <row r="1028" spans="9:66" x14ac:dyDescent="0.25">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row>
    <row r="1029" spans="9:66" x14ac:dyDescent="0.25">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row>
    <row r="1030" spans="9:66" x14ac:dyDescent="0.25">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row>
    <row r="1031" spans="9:66" x14ac:dyDescent="0.25">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row>
    <row r="1032" spans="9:66" x14ac:dyDescent="0.25">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row>
    <row r="1033" spans="9:66" x14ac:dyDescent="0.25">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row>
    <row r="1034" spans="9:66" x14ac:dyDescent="0.25">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row>
    <row r="1035" spans="9:66" x14ac:dyDescent="0.25">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row>
    <row r="1036" spans="9:66" x14ac:dyDescent="0.25">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row>
    <row r="1037" spans="9:66" x14ac:dyDescent="0.25">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row>
    <row r="1038" spans="9:66" x14ac:dyDescent="0.25">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row>
    <row r="1039" spans="9:66" x14ac:dyDescent="0.25">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row>
    <row r="1040" spans="9:66" x14ac:dyDescent="0.25">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row>
    <row r="1041" spans="9:66" x14ac:dyDescent="0.25">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row>
    <row r="1042" spans="9:66" x14ac:dyDescent="0.25">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row>
    <row r="1043" spans="9:66" x14ac:dyDescent="0.25">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row>
    <row r="1044" spans="9:66" x14ac:dyDescent="0.25">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row>
    <row r="1045" spans="9:66" x14ac:dyDescent="0.25">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row>
    <row r="1046" spans="9:66" x14ac:dyDescent="0.25">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row>
    <row r="1047" spans="9:66" x14ac:dyDescent="0.25">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row>
    <row r="1048" spans="9:66" x14ac:dyDescent="0.25">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row>
    <row r="1049" spans="9:66" x14ac:dyDescent="0.25">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row>
    <row r="1050" spans="9:66" x14ac:dyDescent="0.25">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row>
    <row r="1051" spans="9:66" x14ac:dyDescent="0.25">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row>
    <row r="1052" spans="9:66" x14ac:dyDescent="0.25">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row>
    <row r="1053" spans="9:66" x14ac:dyDescent="0.25">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row>
    <row r="1054" spans="9:66" x14ac:dyDescent="0.25">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row>
    <row r="1055" spans="9:66" x14ac:dyDescent="0.25">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row>
    <row r="1056" spans="9:66" x14ac:dyDescent="0.25">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row>
    <row r="1057" spans="9:66" x14ac:dyDescent="0.25">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row>
    <row r="1058" spans="9:66" x14ac:dyDescent="0.25">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row>
    <row r="1059" spans="9:66" x14ac:dyDescent="0.25">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row>
    <row r="1060" spans="9:66" x14ac:dyDescent="0.25">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row>
    <row r="1061" spans="9:66" x14ac:dyDescent="0.25">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row>
    <row r="1062" spans="9:66" x14ac:dyDescent="0.25">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row>
    <row r="1063" spans="9:66" x14ac:dyDescent="0.25">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row>
    <row r="1064" spans="9:66" x14ac:dyDescent="0.25">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row>
    <row r="1065" spans="9:66" x14ac:dyDescent="0.25">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row>
    <row r="1066" spans="9:66" x14ac:dyDescent="0.25">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row>
    <row r="1067" spans="9:66" x14ac:dyDescent="0.25">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row>
    <row r="1068" spans="9:66" x14ac:dyDescent="0.25">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row>
    <row r="1069" spans="9:66" x14ac:dyDescent="0.25">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row>
    <row r="1070" spans="9:66" x14ac:dyDescent="0.25">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row>
    <row r="1071" spans="9:66" x14ac:dyDescent="0.25">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row>
    <row r="1072" spans="9:66" x14ac:dyDescent="0.25">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row>
    <row r="1073" spans="9:66" x14ac:dyDescent="0.25">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row>
    <row r="1074" spans="9:66" x14ac:dyDescent="0.25">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row>
    <row r="1075" spans="9:66" x14ac:dyDescent="0.25">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row>
    <row r="1076" spans="9:66" x14ac:dyDescent="0.25">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row>
    <row r="1077" spans="9:66" x14ac:dyDescent="0.25">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row>
    <row r="1078" spans="9:66" x14ac:dyDescent="0.25">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row>
    <row r="1079" spans="9:66" x14ac:dyDescent="0.25">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row>
    <row r="1080" spans="9:66" x14ac:dyDescent="0.25">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row>
    <row r="1081" spans="9:66" x14ac:dyDescent="0.25">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row>
    <row r="1082" spans="9:66" x14ac:dyDescent="0.25">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row>
    <row r="1083" spans="9:66" x14ac:dyDescent="0.25">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row>
    <row r="1084" spans="9:66" x14ac:dyDescent="0.25">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row>
    <row r="1085" spans="9:66" x14ac:dyDescent="0.25">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row>
    <row r="1086" spans="9:66" x14ac:dyDescent="0.25">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row>
    <row r="1087" spans="9:66" x14ac:dyDescent="0.25">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row>
    <row r="1088" spans="9:66" x14ac:dyDescent="0.25">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row>
    <row r="1089" spans="9:66" x14ac:dyDescent="0.25">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row>
    <row r="1090" spans="9:66" x14ac:dyDescent="0.25">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row>
    <row r="1091" spans="9:66" x14ac:dyDescent="0.25">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row>
    <row r="1092" spans="9:66" x14ac:dyDescent="0.25">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row>
    <row r="1093" spans="9:66" x14ac:dyDescent="0.25">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row>
    <row r="1094" spans="9:66" x14ac:dyDescent="0.25">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row>
    <row r="1095" spans="9:66" x14ac:dyDescent="0.25">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row>
    <row r="1096" spans="9:66" x14ac:dyDescent="0.25">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row>
    <row r="1097" spans="9:66" x14ac:dyDescent="0.25">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row>
    <row r="1098" spans="9:66" x14ac:dyDescent="0.25">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row>
    <row r="1099" spans="9:66" x14ac:dyDescent="0.25">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row>
    <row r="1100" spans="9:66" x14ac:dyDescent="0.25">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row>
    <row r="1101" spans="9:66" x14ac:dyDescent="0.25">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row>
    <row r="1102" spans="9:66" x14ac:dyDescent="0.25">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row>
    <row r="1103" spans="9:66" x14ac:dyDescent="0.25">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row>
    <row r="1104" spans="9:66" x14ac:dyDescent="0.25">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row>
    <row r="1105" spans="9:66" x14ac:dyDescent="0.25">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row>
    <row r="1106" spans="9:66" x14ac:dyDescent="0.25">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row>
    <row r="1107" spans="9:66" x14ac:dyDescent="0.25">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row>
    <row r="1108" spans="9:66" x14ac:dyDescent="0.25">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row>
    <row r="1109" spans="9:66" x14ac:dyDescent="0.25">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row>
    <row r="1110" spans="9:66" x14ac:dyDescent="0.25">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row>
    <row r="1111" spans="9:66" x14ac:dyDescent="0.25">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row>
    <row r="1112" spans="9:66" x14ac:dyDescent="0.25">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row>
    <row r="1113" spans="9:66" x14ac:dyDescent="0.25">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row>
    <row r="1114" spans="9:66" x14ac:dyDescent="0.25">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row>
    <row r="1115" spans="9:66" x14ac:dyDescent="0.25">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row>
    <row r="1116" spans="9:66" x14ac:dyDescent="0.25">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row>
    <row r="1117" spans="9:66" x14ac:dyDescent="0.25">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row>
    <row r="1118" spans="9:66" x14ac:dyDescent="0.25">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row>
    <row r="1119" spans="9:66" x14ac:dyDescent="0.25">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row>
    <row r="1120" spans="9:66" x14ac:dyDescent="0.25">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row>
    <row r="1121" spans="9:66" x14ac:dyDescent="0.25">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row>
    <row r="1122" spans="9:66" x14ac:dyDescent="0.25">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row>
    <row r="1123" spans="9:66" x14ac:dyDescent="0.25">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row>
    <row r="1124" spans="9:66" x14ac:dyDescent="0.25">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row>
    <row r="1125" spans="9:66" x14ac:dyDescent="0.25">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row>
    <row r="1126" spans="9:66" x14ac:dyDescent="0.25">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row>
    <row r="1127" spans="9:66" x14ac:dyDescent="0.25">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row>
    <row r="1128" spans="9:66" x14ac:dyDescent="0.25">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row>
    <row r="1129" spans="9:66" x14ac:dyDescent="0.25">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row>
    <row r="1130" spans="9:66" x14ac:dyDescent="0.25">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row>
    <row r="1131" spans="9:66" x14ac:dyDescent="0.25">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row>
    <row r="1132" spans="9:66" x14ac:dyDescent="0.25">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row>
    <row r="1133" spans="9:66" x14ac:dyDescent="0.25">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row>
    <row r="1134" spans="9:66" x14ac:dyDescent="0.25">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row>
    <row r="1135" spans="9:66" x14ac:dyDescent="0.25">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row>
    <row r="1136" spans="9:66" x14ac:dyDescent="0.25">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row>
    <row r="1137" spans="9:66" x14ac:dyDescent="0.25">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row>
    <row r="1138" spans="9:66" x14ac:dyDescent="0.25">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row>
    <row r="1139" spans="9:66" x14ac:dyDescent="0.25">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row>
    <row r="1140" spans="9:66" x14ac:dyDescent="0.25">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row>
    <row r="1141" spans="9:66" x14ac:dyDescent="0.25">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row>
    <row r="1142" spans="9:66" x14ac:dyDescent="0.25">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row>
    <row r="1143" spans="9:66" x14ac:dyDescent="0.25">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row>
    <row r="1144" spans="9:66" x14ac:dyDescent="0.25">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row>
    <row r="1145" spans="9:66" x14ac:dyDescent="0.25">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row>
    <row r="1146" spans="9:66" x14ac:dyDescent="0.25">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row>
    <row r="1147" spans="9:66" x14ac:dyDescent="0.25">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row>
    <row r="1148" spans="9:66" x14ac:dyDescent="0.25">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row>
    <row r="1149" spans="9:66" x14ac:dyDescent="0.25">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row>
    <row r="1150" spans="9:66" x14ac:dyDescent="0.25">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row>
    <row r="1151" spans="9:66" x14ac:dyDescent="0.25">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row>
    <row r="1152" spans="9:66" x14ac:dyDescent="0.25">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row>
    <row r="1153" spans="9:66" x14ac:dyDescent="0.25">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row>
    <row r="1154" spans="9:66" x14ac:dyDescent="0.25">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row>
    <row r="1155" spans="9:66" x14ac:dyDescent="0.25">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row>
    <row r="1156" spans="9:66" x14ac:dyDescent="0.25">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row>
    <row r="1157" spans="9:66" x14ac:dyDescent="0.25">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row>
    <row r="1158" spans="9:66" x14ac:dyDescent="0.25">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row>
    <row r="1159" spans="9:66" x14ac:dyDescent="0.25">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row>
    <row r="1160" spans="9:66" x14ac:dyDescent="0.25">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row>
    <row r="1161" spans="9:66" x14ac:dyDescent="0.25">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row>
    <row r="1162" spans="9:66" x14ac:dyDescent="0.25">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row>
    <row r="1163" spans="9:66" x14ac:dyDescent="0.25">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row>
    <row r="1164" spans="9:66" x14ac:dyDescent="0.25">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row>
    <row r="1165" spans="9:66" x14ac:dyDescent="0.25">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row>
    <row r="1166" spans="9:66" x14ac:dyDescent="0.25">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row>
    <row r="1167" spans="9:66" x14ac:dyDescent="0.25">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row>
    <row r="1168" spans="9:66" x14ac:dyDescent="0.25">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row>
    <row r="1169" spans="9:66" x14ac:dyDescent="0.25">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row>
    <row r="1170" spans="9:66" x14ac:dyDescent="0.25">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row>
    <row r="1171" spans="9:66" x14ac:dyDescent="0.25">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row>
    <row r="1172" spans="9:66" x14ac:dyDescent="0.25">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row>
    <row r="1173" spans="9:66" x14ac:dyDescent="0.25">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row>
    <row r="1174" spans="9:66" x14ac:dyDescent="0.25">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row>
    <row r="1175" spans="9:66" x14ac:dyDescent="0.25">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row>
    <row r="1176" spans="9:66" x14ac:dyDescent="0.25">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row>
    <row r="1177" spans="9:66" x14ac:dyDescent="0.25">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row>
    <row r="1178" spans="9:66" x14ac:dyDescent="0.25">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row>
    <row r="1179" spans="9:66" x14ac:dyDescent="0.25">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row>
    <row r="1180" spans="9:66" x14ac:dyDescent="0.25">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row>
    <row r="1181" spans="9:66" x14ac:dyDescent="0.25">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row>
    <row r="1182" spans="9:66" x14ac:dyDescent="0.25">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row>
    <row r="1183" spans="9:66" x14ac:dyDescent="0.25">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row>
    <row r="1184" spans="9:66" x14ac:dyDescent="0.25">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row>
    <row r="1185" spans="11:66" x14ac:dyDescent="0.25">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row>
    <row r="1186" spans="11:66" x14ac:dyDescent="0.25">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row>
    <row r="1187" spans="11:66" x14ac:dyDescent="0.25">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row>
    <row r="1188" spans="11:66" x14ac:dyDescent="0.25">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row>
    <row r="1189" spans="11:66" x14ac:dyDescent="0.25">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row>
    <row r="1190" spans="11:66" x14ac:dyDescent="0.25">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row>
    <row r="1191" spans="11:66" x14ac:dyDescent="0.25">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row>
    <row r="1192" spans="11:66" x14ac:dyDescent="0.25">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row>
    <row r="1193" spans="11:66" x14ac:dyDescent="0.25">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row>
    <row r="1194" spans="11:66" x14ac:dyDescent="0.25">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row>
    <row r="1195" spans="11:66" x14ac:dyDescent="0.25">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row>
    <row r="1196" spans="11:66" x14ac:dyDescent="0.25">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row>
    <row r="1197" spans="11:66" x14ac:dyDescent="0.25">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row>
    <row r="1198" spans="11:66" x14ac:dyDescent="0.25">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row>
    <row r="1199" spans="11:66" x14ac:dyDescent="0.25">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row>
    <row r="1200" spans="11:66" x14ac:dyDescent="0.25">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row>
    <row r="1201" spans="11:66" x14ac:dyDescent="0.25">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row>
    <row r="1202" spans="11:66" x14ac:dyDescent="0.25">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row>
    <row r="1203" spans="11:66" x14ac:dyDescent="0.25">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row>
    <row r="1204" spans="11:66" x14ac:dyDescent="0.25">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row>
    <row r="1205" spans="11:66" x14ac:dyDescent="0.25">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row>
    <row r="1206" spans="11:66" x14ac:dyDescent="0.25">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row>
    <row r="1207" spans="11:66" x14ac:dyDescent="0.25">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row>
    <row r="1208" spans="11:66" x14ac:dyDescent="0.25">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row>
    <row r="1209" spans="11:66" x14ac:dyDescent="0.25">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row>
    <row r="1210" spans="11:66" x14ac:dyDescent="0.25">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row>
    <row r="1211" spans="11:66" x14ac:dyDescent="0.25">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row>
    <row r="1212" spans="11:66" x14ac:dyDescent="0.25">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row>
    <row r="1213" spans="11:66" x14ac:dyDescent="0.25">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row>
    <row r="1214" spans="11:66" x14ac:dyDescent="0.25">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row>
    <row r="1215" spans="11:66" x14ac:dyDescent="0.25">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row>
    <row r="1216" spans="11:66" x14ac:dyDescent="0.25">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row>
    <row r="1217" spans="11:66" x14ac:dyDescent="0.25">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row>
    <row r="1218" spans="11:66" x14ac:dyDescent="0.25">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row>
    <row r="1219" spans="11:66" x14ac:dyDescent="0.25">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row>
    <row r="1220" spans="11:66" x14ac:dyDescent="0.25">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row>
    <row r="1221" spans="11:66" x14ac:dyDescent="0.25">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row>
    <row r="1222" spans="11:66" x14ac:dyDescent="0.25">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row>
    <row r="1223" spans="11:66" x14ac:dyDescent="0.25">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row>
    <row r="1224" spans="11:66" x14ac:dyDescent="0.25">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row>
    <row r="1225" spans="11:66" x14ac:dyDescent="0.25">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row>
    <row r="1226" spans="11:66" x14ac:dyDescent="0.25">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row>
    <row r="1227" spans="11:66" x14ac:dyDescent="0.25">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row>
    <row r="1228" spans="11:66" x14ac:dyDescent="0.25">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row>
    <row r="1229" spans="11:66" x14ac:dyDescent="0.25">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row>
    <row r="1230" spans="11:66" x14ac:dyDescent="0.25">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row>
    <row r="1231" spans="11:66" x14ac:dyDescent="0.25">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row>
    <row r="1232" spans="11:66" x14ac:dyDescent="0.25">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row>
    <row r="1233" spans="11:66" x14ac:dyDescent="0.25">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row>
    <row r="1234" spans="11:66" x14ac:dyDescent="0.25">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row>
    <row r="1235" spans="11:66" x14ac:dyDescent="0.25">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row>
    <row r="1236" spans="11:66" x14ac:dyDescent="0.25">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row>
    <row r="1237" spans="11:66" x14ac:dyDescent="0.25">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row>
    <row r="1238" spans="11:66" x14ac:dyDescent="0.25">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row>
    <row r="1239" spans="11:66" x14ac:dyDescent="0.25">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row>
    <row r="1240" spans="11:66" x14ac:dyDescent="0.25">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row>
    <row r="1241" spans="11:66" x14ac:dyDescent="0.25">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row>
    <row r="1242" spans="11:66" x14ac:dyDescent="0.25">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row>
    <row r="1243" spans="11:66" x14ac:dyDescent="0.25">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row>
    <row r="1244" spans="11:66" x14ac:dyDescent="0.25">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row>
    <row r="1245" spans="11:66" x14ac:dyDescent="0.25">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row>
    <row r="1246" spans="11:66" x14ac:dyDescent="0.25">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row>
    <row r="1247" spans="11:66" x14ac:dyDescent="0.25">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row>
    <row r="1248" spans="11:66" x14ac:dyDescent="0.25">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row>
    <row r="1249" spans="11:66" x14ac:dyDescent="0.25">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row>
    <row r="1250" spans="11:66" x14ac:dyDescent="0.25">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row>
    <row r="1251" spans="11:66" x14ac:dyDescent="0.25">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row>
    <row r="1252" spans="11:66" x14ac:dyDescent="0.25">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row>
    <row r="1253" spans="11:66" x14ac:dyDescent="0.25">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row>
    <row r="1254" spans="11:66" x14ac:dyDescent="0.25">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row>
    <row r="1255" spans="11:66" x14ac:dyDescent="0.25">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row>
    <row r="1256" spans="11:66" x14ac:dyDescent="0.25">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row>
    <row r="1257" spans="11:66" x14ac:dyDescent="0.25">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row>
    <row r="1258" spans="11:66" x14ac:dyDescent="0.25">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row>
    <row r="1259" spans="11:66" x14ac:dyDescent="0.25">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row>
    <row r="1260" spans="11:66" x14ac:dyDescent="0.25">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row>
    <row r="1261" spans="11:66" x14ac:dyDescent="0.25">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row>
    <row r="1262" spans="11:66" x14ac:dyDescent="0.25">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row>
    <row r="1263" spans="11:66" x14ac:dyDescent="0.25">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row>
    <row r="1264" spans="11:66" x14ac:dyDescent="0.25">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row>
    <row r="1265" spans="11:66" x14ac:dyDescent="0.25">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row>
    <row r="1266" spans="11:66" x14ac:dyDescent="0.25">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row>
    <row r="1267" spans="11:66" x14ac:dyDescent="0.25">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row>
    <row r="1268" spans="11:66" x14ac:dyDescent="0.25">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row>
    <row r="1269" spans="11:66" x14ac:dyDescent="0.25">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row>
    <row r="1270" spans="11:66" x14ac:dyDescent="0.25">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row>
    <row r="1271" spans="11:66" x14ac:dyDescent="0.25">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row>
    <row r="1272" spans="11:66" x14ac:dyDescent="0.25">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row>
    <row r="1273" spans="11:66" x14ac:dyDescent="0.25">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row>
    <row r="1274" spans="11:66" x14ac:dyDescent="0.25">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row>
    <row r="1275" spans="11:66" x14ac:dyDescent="0.25">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row>
    <row r="1276" spans="11:66" x14ac:dyDescent="0.25">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row>
    <row r="1277" spans="11:66" x14ac:dyDescent="0.25">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row>
    <row r="1278" spans="11:66" x14ac:dyDescent="0.25">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row>
    <row r="1279" spans="11:66" x14ac:dyDescent="0.25">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row>
    <row r="1280" spans="11:66" x14ac:dyDescent="0.25">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row>
    <row r="1281" spans="11:66" x14ac:dyDescent="0.25">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row>
    <row r="1282" spans="11:66" x14ac:dyDescent="0.25">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row>
    <row r="1283" spans="11:66" x14ac:dyDescent="0.25">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row>
    <row r="1284" spans="11:66" x14ac:dyDescent="0.25">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row>
    <row r="1285" spans="11:66" x14ac:dyDescent="0.25">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row>
    <row r="1286" spans="11:66" x14ac:dyDescent="0.25">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row>
    <row r="1287" spans="11:66" x14ac:dyDescent="0.25">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row>
    <row r="1288" spans="11:66" x14ac:dyDescent="0.25">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row>
    <row r="1289" spans="11:66" x14ac:dyDescent="0.25">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row>
    <row r="1290" spans="11:66" x14ac:dyDescent="0.25">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row>
    <row r="1291" spans="11:66" x14ac:dyDescent="0.25">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row>
    <row r="1292" spans="11:66" x14ac:dyDescent="0.25">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row>
    <row r="1293" spans="11:66" x14ac:dyDescent="0.25">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row>
    <row r="1294" spans="11:66" x14ac:dyDescent="0.25">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row>
    <row r="1295" spans="11:66" x14ac:dyDescent="0.25">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row>
    <row r="1296" spans="11:66" x14ac:dyDescent="0.25">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row>
    <row r="1297" spans="11:66" x14ac:dyDescent="0.25">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row>
    <row r="1298" spans="11:66" x14ac:dyDescent="0.25">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row>
    <row r="1299" spans="11:66" x14ac:dyDescent="0.25">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row>
    <row r="1300" spans="11:66" x14ac:dyDescent="0.25">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row>
    <row r="1301" spans="11:66" x14ac:dyDescent="0.25">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row>
    <row r="1302" spans="11:66" x14ac:dyDescent="0.25">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row>
    <row r="1303" spans="11:66" x14ac:dyDescent="0.25">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row>
    <row r="1304" spans="11:66" x14ac:dyDescent="0.25">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row>
    <row r="1305" spans="11:66" x14ac:dyDescent="0.25">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row>
    <row r="1306" spans="11:66" x14ac:dyDescent="0.25">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row>
    <row r="1307" spans="11:66" x14ac:dyDescent="0.25">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row>
    <row r="1308" spans="11:66" x14ac:dyDescent="0.25">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row>
    <row r="1309" spans="11:66" x14ac:dyDescent="0.25">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row>
    <row r="1310" spans="11:66" x14ac:dyDescent="0.25">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row>
    <row r="1311" spans="11:66" x14ac:dyDescent="0.25">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row>
    <row r="1312" spans="11:66" x14ac:dyDescent="0.25">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row>
    <row r="1313" spans="11:66" x14ac:dyDescent="0.25">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row>
    <row r="1314" spans="11:66" x14ac:dyDescent="0.25">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row>
    <row r="1315" spans="11:66" x14ac:dyDescent="0.25">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row>
    <row r="1316" spans="11:66" x14ac:dyDescent="0.25">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row>
    <row r="1317" spans="11:66" x14ac:dyDescent="0.25">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row>
    <row r="1318" spans="11:66" x14ac:dyDescent="0.25">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row>
    <row r="1319" spans="11:66" x14ac:dyDescent="0.25">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row>
    <row r="1320" spans="11:66" x14ac:dyDescent="0.25">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row>
    <row r="1321" spans="11:66" x14ac:dyDescent="0.25">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row>
    <row r="1322" spans="11:66" x14ac:dyDescent="0.25">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row>
    <row r="1323" spans="11:66" x14ac:dyDescent="0.25">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row>
    <row r="1324" spans="11:66" x14ac:dyDescent="0.25">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row>
    <row r="1325" spans="11:66" x14ac:dyDescent="0.25">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row>
    <row r="1326" spans="11:66" x14ac:dyDescent="0.25">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row>
    <row r="1327" spans="11:66" x14ac:dyDescent="0.25">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row>
    <row r="1328" spans="11:66" x14ac:dyDescent="0.25">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row>
    <row r="1329" spans="11:66" x14ac:dyDescent="0.25">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row>
    <row r="1330" spans="11:66" x14ac:dyDescent="0.25">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row>
    <row r="1331" spans="11:66" x14ac:dyDescent="0.25">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row>
    <row r="1332" spans="11:66" x14ac:dyDescent="0.25">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row>
    <row r="1333" spans="11:66" x14ac:dyDescent="0.25">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row>
    <row r="1334" spans="11:66" x14ac:dyDescent="0.25">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row>
    <row r="1335" spans="11:66" x14ac:dyDescent="0.25">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row>
    <row r="1336" spans="11:66" x14ac:dyDescent="0.25">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row>
    <row r="1337" spans="11:66" x14ac:dyDescent="0.25">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row>
    <row r="1338" spans="11:66" x14ac:dyDescent="0.25">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row>
    <row r="1339" spans="11:66" x14ac:dyDescent="0.25">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row>
    <row r="1340" spans="11:66" x14ac:dyDescent="0.25">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row>
    <row r="1341" spans="11:66" x14ac:dyDescent="0.25">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row>
    <row r="1342" spans="11:66" x14ac:dyDescent="0.25">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row>
    <row r="1343" spans="11:66" x14ac:dyDescent="0.25">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row>
    <row r="1344" spans="11:66" x14ac:dyDescent="0.25">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row>
    <row r="1345" spans="11:66" x14ac:dyDescent="0.25">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row>
    <row r="1346" spans="11:66" x14ac:dyDescent="0.25">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row>
    <row r="1347" spans="11:66" x14ac:dyDescent="0.25">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row>
    <row r="1348" spans="11:66" x14ac:dyDescent="0.25">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row>
    <row r="1349" spans="11:66" x14ac:dyDescent="0.25">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row>
    <row r="1350" spans="11:66" x14ac:dyDescent="0.25">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row>
    <row r="1351" spans="11:66" x14ac:dyDescent="0.25">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row>
    <row r="1352" spans="11:66" x14ac:dyDescent="0.25">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row>
    <row r="1353" spans="11:66" x14ac:dyDescent="0.25">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row>
    <row r="1354" spans="11:66" x14ac:dyDescent="0.25">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row>
    <row r="1355" spans="11:66" x14ac:dyDescent="0.25">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row>
    <row r="1356" spans="11:66" x14ac:dyDescent="0.25">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row>
    <row r="1357" spans="11:66" x14ac:dyDescent="0.25">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row>
    <row r="1358" spans="11:66" x14ac:dyDescent="0.25">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row>
    <row r="1359" spans="11:66" x14ac:dyDescent="0.25">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row>
    <row r="1360" spans="11:66" x14ac:dyDescent="0.25">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row>
    <row r="1361" spans="11:66" x14ac:dyDescent="0.25">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row>
    <row r="1362" spans="11:66" x14ac:dyDescent="0.25">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row>
    <row r="1363" spans="11:66" x14ac:dyDescent="0.25">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row>
    <row r="1364" spans="11:66" x14ac:dyDescent="0.25">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row>
    <row r="1365" spans="11:66" x14ac:dyDescent="0.25">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row>
    <row r="1366" spans="11:66" x14ac:dyDescent="0.25">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row>
    <row r="1367" spans="11:66" x14ac:dyDescent="0.25">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row>
    <row r="1368" spans="11:66" x14ac:dyDescent="0.25">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row>
    <row r="1369" spans="11:66" x14ac:dyDescent="0.25">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row>
    <row r="1370" spans="11:66" x14ac:dyDescent="0.25">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row>
    <row r="1371" spans="11:66" x14ac:dyDescent="0.25">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row>
    <row r="1372" spans="11:66" x14ac:dyDescent="0.25">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row>
    <row r="1373" spans="11:66" x14ac:dyDescent="0.25">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row>
    <row r="1374" spans="11:66" x14ac:dyDescent="0.25">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row>
    <row r="1375" spans="11:66" x14ac:dyDescent="0.25">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row>
    <row r="1376" spans="11:66" x14ac:dyDescent="0.25">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row>
    <row r="1377" spans="11:66" x14ac:dyDescent="0.25">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row>
    <row r="1378" spans="11:66" x14ac:dyDescent="0.25">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row>
    <row r="1379" spans="11:66" x14ac:dyDescent="0.25">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row>
    <row r="1380" spans="11:66" x14ac:dyDescent="0.25">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row>
    <row r="1381" spans="11:66" x14ac:dyDescent="0.25">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row>
    <row r="1382" spans="11:66" x14ac:dyDescent="0.25">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row>
    <row r="1383" spans="11:66" x14ac:dyDescent="0.25">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row>
    <row r="1384" spans="11:66" x14ac:dyDescent="0.25">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row>
    <row r="1385" spans="11:66" x14ac:dyDescent="0.25">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row>
    <row r="1386" spans="11:66" x14ac:dyDescent="0.25">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row>
    <row r="1387" spans="11:66" x14ac:dyDescent="0.25">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row>
    <row r="1388" spans="11:66" x14ac:dyDescent="0.25">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row>
    <row r="1389" spans="11:66" x14ac:dyDescent="0.25">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row>
    <row r="1390" spans="11:66" x14ac:dyDescent="0.25">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row>
    <row r="1391" spans="11:66" x14ac:dyDescent="0.25">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row>
    <row r="1392" spans="11:66" x14ac:dyDescent="0.25">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row>
    <row r="1393" spans="11:66" x14ac:dyDescent="0.25">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row>
    <row r="1394" spans="11:66" x14ac:dyDescent="0.25">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row>
    <row r="1395" spans="11:66" x14ac:dyDescent="0.25">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row>
    <row r="1396" spans="11:66" x14ac:dyDescent="0.25">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row>
    <row r="1397" spans="11:66" x14ac:dyDescent="0.25">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row>
    <row r="1398" spans="11:66" x14ac:dyDescent="0.25">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row>
    <row r="1399" spans="11:66" x14ac:dyDescent="0.25">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row>
    <row r="1400" spans="11:66" x14ac:dyDescent="0.25">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row>
    <row r="1401" spans="11:66" x14ac:dyDescent="0.25">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row>
    <row r="1402" spans="11:66" x14ac:dyDescent="0.25">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row>
    <row r="1403" spans="11:66" x14ac:dyDescent="0.25">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row>
    <row r="1404" spans="11:66" x14ac:dyDescent="0.25">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row>
    <row r="1405" spans="11:66" x14ac:dyDescent="0.25">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row>
    <row r="1406" spans="11:66" x14ac:dyDescent="0.25">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row>
    <row r="1407" spans="11:66" x14ac:dyDescent="0.25">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row>
    <row r="1408" spans="11:66" x14ac:dyDescent="0.25">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row>
    <row r="1409" spans="11:66" x14ac:dyDescent="0.25">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row>
    <row r="1410" spans="11:66" x14ac:dyDescent="0.25">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row>
    <row r="1411" spans="11:66" x14ac:dyDescent="0.25">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row>
    <row r="1412" spans="11:66" x14ac:dyDescent="0.25">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row>
    <row r="1413" spans="11:66" x14ac:dyDescent="0.25">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row>
    <row r="1414" spans="11:66" x14ac:dyDescent="0.25">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row>
    <row r="1415" spans="11:66" x14ac:dyDescent="0.25">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row>
    <row r="1416" spans="11:66" x14ac:dyDescent="0.25">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row>
    <row r="1417" spans="11:66" x14ac:dyDescent="0.25">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row>
    <row r="1418" spans="11:66" x14ac:dyDescent="0.25">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row>
    <row r="1419" spans="11:66" x14ac:dyDescent="0.25">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row>
    <row r="1420" spans="11:66" x14ac:dyDescent="0.25">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row>
    <row r="1421" spans="11:66" x14ac:dyDescent="0.25">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row>
    <row r="1422" spans="11:66" x14ac:dyDescent="0.25">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row>
    <row r="1423" spans="11:66" x14ac:dyDescent="0.25">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row>
    <row r="1424" spans="11:66" x14ac:dyDescent="0.25">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row>
    <row r="1425" spans="11:66" x14ac:dyDescent="0.25">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row>
    <row r="1426" spans="11:66" x14ac:dyDescent="0.25">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row>
    <row r="1427" spans="11:66" x14ac:dyDescent="0.25">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row>
    <row r="1428" spans="11:66" x14ac:dyDescent="0.25">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row>
    <row r="1429" spans="11:66" x14ac:dyDescent="0.25">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row>
    <row r="1430" spans="11:66" x14ac:dyDescent="0.25">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row>
    <row r="1431" spans="11:66" x14ac:dyDescent="0.25">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row>
    <row r="1432" spans="11:66" x14ac:dyDescent="0.25">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row>
    <row r="1433" spans="11:66" x14ac:dyDescent="0.25">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row>
    <row r="1434" spans="11:66" x14ac:dyDescent="0.25">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row>
    <row r="1435" spans="11:66" x14ac:dyDescent="0.25">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row>
    <row r="1436" spans="11:66" x14ac:dyDescent="0.25">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row>
    <row r="1437" spans="11:66" x14ac:dyDescent="0.25">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row>
    <row r="1438" spans="11:66" x14ac:dyDescent="0.25">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row>
    <row r="1439" spans="11:66" x14ac:dyDescent="0.25">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row>
    <row r="1440" spans="11:66" x14ac:dyDescent="0.25">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row>
    <row r="1441" spans="11:66" x14ac:dyDescent="0.25">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row>
    <row r="1442" spans="11:66" x14ac:dyDescent="0.25">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row>
    <row r="1443" spans="11:66" x14ac:dyDescent="0.25">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row>
    <row r="1444" spans="11:66" x14ac:dyDescent="0.25">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row>
    <row r="1445" spans="11:66" x14ac:dyDescent="0.25">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row>
    <row r="1446" spans="11:66" x14ac:dyDescent="0.25">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row>
    <row r="1447" spans="11:66" x14ac:dyDescent="0.25">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row>
    <row r="1448" spans="11:66" x14ac:dyDescent="0.25">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row>
    <row r="1449" spans="11:66" x14ac:dyDescent="0.25">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row>
    <row r="1450" spans="11:66" x14ac:dyDescent="0.25">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row>
    <row r="1451" spans="11:66" x14ac:dyDescent="0.25">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row>
    <row r="1452" spans="11:66" x14ac:dyDescent="0.25">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row>
    <row r="1453" spans="11:66" x14ac:dyDescent="0.25">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row>
    <row r="1454" spans="11:66" x14ac:dyDescent="0.25">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row>
    <row r="1455" spans="11:66" x14ac:dyDescent="0.25">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row>
    <row r="1456" spans="11:66" x14ac:dyDescent="0.25">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row>
    <row r="1457" spans="11:66" x14ac:dyDescent="0.25">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row>
    <row r="1458" spans="11:66" x14ac:dyDescent="0.25">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row>
    <row r="1459" spans="11:66" x14ac:dyDescent="0.25">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row>
    <row r="1460" spans="11:66" x14ac:dyDescent="0.25">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row>
    <row r="1461" spans="11:66" x14ac:dyDescent="0.25">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row>
    <row r="1462" spans="11:66" x14ac:dyDescent="0.25">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row>
    <row r="1463" spans="11:66" x14ac:dyDescent="0.25">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row>
    <row r="1464" spans="11:66" x14ac:dyDescent="0.25">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row>
    <row r="1465" spans="11:66" x14ac:dyDescent="0.25">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row>
    <row r="1466" spans="11:66" x14ac:dyDescent="0.25">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row>
    <row r="1467" spans="11:66" x14ac:dyDescent="0.25">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row>
    <row r="1468" spans="11:66" x14ac:dyDescent="0.25">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row>
    <row r="1469" spans="11:66" x14ac:dyDescent="0.25">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row>
    <row r="1470" spans="11:66" x14ac:dyDescent="0.25">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row>
    <row r="1471" spans="11:66" x14ac:dyDescent="0.25">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row>
    <row r="1472" spans="11:66" x14ac:dyDescent="0.25">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row>
    <row r="1473" spans="11:66" x14ac:dyDescent="0.25">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row>
    <row r="1474" spans="11:66" x14ac:dyDescent="0.25">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row>
    <row r="1475" spans="11:66" x14ac:dyDescent="0.25">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row>
    <row r="1476" spans="11:66" x14ac:dyDescent="0.25">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row>
    <row r="1477" spans="11:66" x14ac:dyDescent="0.25">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row>
    <row r="1478" spans="11:66" x14ac:dyDescent="0.25">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row>
    <row r="1479" spans="11:66" x14ac:dyDescent="0.25">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row>
    <row r="1480" spans="11:66" x14ac:dyDescent="0.25">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row>
    <row r="1481" spans="11:66" x14ac:dyDescent="0.25">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row>
    <row r="1482" spans="11:66" x14ac:dyDescent="0.25">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row>
    <row r="1483" spans="11:66" x14ac:dyDescent="0.25">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row>
    <row r="1484" spans="11:66" x14ac:dyDescent="0.25">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row>
    <row r="1485" spans="11:66" x14ac:dyDescent="0.25">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row>
    <row r="1486" spans="11:66" x14ac:dyDescent="0.25">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row>
    <row r="1487" spans="11:66" x14ac:dyDescent="0.25">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row>
    <row r="1488" spans="11:66" x14ac:dyDescent="0.25">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row>
    <row r="1489" spans="11:66" x14ac:dyDescent="0.25">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row>
    <row r="1490" spans="11:66" x14ac:dyDescent="0.25">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row>
    <row r="1491" spans="11:66" x14ac:dyDescent="0.25">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row>
    <row r="1492" spans="11:66" x14ac:dyDescent="0.25">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row>
    <row r="1493" spans="11:66" x14ac:dyDescent="0.25">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row>
    <row r="1494" spans="11:66" x14ac:dyDescent="0.25">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row>
    <row r="1495" spans="11:66" x14ac:dyDescent="0.25">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row>
    <row r="1496" spans="11:66" x14ac:dyDescent="0.25">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row>
    <row r="1497" spans="11:66" x14ac:dyDescent="0.25">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row>
    <row r="1498" spans="11:66" x14ac:dyDescent="0.25">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row>
    <row r="1499" spans="11:66" x14ac:dyDescent="0.25">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row>
    <row r="1500" spans="11:66" x14ac:dyDescent="0.25">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row>
    <row r="1501" spans="11:66" x14ac:dyDescent="0.25">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row>
    <row r="1502" spans="11:66" x14ac:dyDescent="0.25">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row>
    <row r="1503" spans="11:66" x14ac:dyDescent="0.25">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row>
    <row r="1504" spans="11:66" x14ac:dyDescent="0.25">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row>
    <row r="1505" spans="11:66" x14ac:dyDescent="0.25">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row>
    <row r="1506" spans="11:66" x14ac:dyDescent="0.25">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row>
    <row r="1507" spans="11:66" x14ac:dyDescent="0.25">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row>
    <row r="1508" spans="11:66" x14ac:dyDescent="0.25">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row>
    <row r="1509" spans="11:66" x14ac:dyDescent="0.25">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row>
    <row r="1510" spans="11:66" x14ac:dyDescent="0.25">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row>
    <row r="1511" spans="11:66" x14ac:dyDescent="0.25">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row>
    <row r="1512" spans="11:66" x14ac:dyDescent="0.25">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row>
    <row r="1513" spans="11:66" x14ac:dyDescent="0.25">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row>
    <row r="1514" spans="11:66" x14ac:dyDescent="0.25">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row>
    <row r="1515" spans="11:66" x14ac:dyDescent="0.25">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row>
    <row r="1516" spans="11:66" x14ac:dyDescent="0.25">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row>
    <row r="1517" spans="11:66" x14ac:dyDescent="0.25">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row>
    <row r="1518" spans="11:66" x14ac:dyDescent="0.25">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row>
    <row r="1519" spans="11:66" x14ac:dyDescent="0.25">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row>
    <row r="1520" spans="11:66" x14ac:dyDescent="0.25">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row>
    <row r="1521" spans="11:66" x14ac:dyDescent="0.25">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row>
    <row r="1522" spans="11:66" x14ac:dyDescent="0.25">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row>
    <row r="1523" spans="11:66" x14ac:dyDescent="0.25">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row>
    <row r="1524" spans="11:66" x14ac:dyDescent="0.25">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row>
    <row r="1525" spans="11:66" x14ac:dyDescent="0.25">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row>
    <row r="1526" spans="11:66" x14ac:dyDescent="0.25">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row>
    <row r="1527" spans="11:66" x14ac:dyDescent="0.25">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row>
    <row r="1528" spans="11:66" x14ac:dyDescent="0.25">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row>
    <row r="1529" spans="11:66" x14ac:dyDescent="0.25">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row>
    <row r="1530" spans="11:66" x14ac:dyDescent="0.25">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row>
    <row r="1531" spans="11:66" x14ac:dyDescent="0.25">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row>
    <row r="1532" spans="11:66" x14ac:dyDescent="0.25">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row>
    <row r="1533" spans="11:66" x14ac:dyDescent="0.25">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row>
    <row r="1534" spans="11:66" x14ac:dyDescent="0.25">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row>
    <row r="1535" spans="11:66" x14ac:dyDescent="0.25">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row>
    <row r="1536" spans="11:66" x14ac:dyDescent="0.25">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row>
    <row r="1537" spans="11:66" x14ac:dyDescent="0.25">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row>
    <row r="1538" spans="11:66" x14ac:dyDescent="0.25">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row>
    <row r="1539" spans="11:66" x14ac:dyDescent="0.25">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row>
    <row r="1540" spans="11:66" x14ac:dyDescent="0.25">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row>
    <row r="1541" spans="11:66" x14ac:dyDescent="0.25">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row>
    <row r="1542" spans="11:66" x14ac:dyDescent="0.25">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row>
    <row r="1543" spans="11:66" x14ac:dyDescent="0.25">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row>
    <row r="1544" spans="11:66" x14ac:dyDescent="0.25">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row>
    <row r="1545" spans="11:66" x14ac:dyDescent="0.25">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row>
    <row r="1546" spans="11:66" x14ac:dyDescent="0.25">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row>
    <row r="1547" spans="11:66" x14ac:dyDescent="0.25">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row>
    <row r="1548" spans="11:66" x14ac:dyDescent="0.25">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row>
    <row r="1549" spans="11:66" x14ac:dyDescent="0.25">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row>
    <row r="1550" spans="11:66" x14ac:dyDescent="0.25">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row>
    <row r="1551" spans="11:66" x14ac:dyDescent="0.25">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row>
    <row r="1552" spans="11:66" x14ac:dyDescent="0.25">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row>
    <row r="1553" spans="11:66" x14ac:dyDescent="0.25">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row>
    <row r="1554" spans="11:66" x14ac:dyDescent="0.25">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row>
    <row r="1555" spans="11:66" x14ac:dyDescent="0.25">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row>
    <row r="1556" spans="11:66" x14ac:dyDescent="0.25">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row>
    <row r="1557" spans="11:66" x14ac:dyDescent="0.25">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row>
    <row r="1558" spans="11:66" x14ac:dyDescent="0.25">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row>
    <row r="1559" spans="11:66" x14ac:dyDescent="0.25">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row>
    <row r="1560" spans="11:66" x14ac:dyDescent="0.25">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row>
    <row r="1561" spans="11:66" x14ac:dyDescent="0.25">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row>
    <row r="1562" spans="11:66" x14ac:dyDescent="0.25">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row>
    <row r="1563" spans="11:66" x14ac:dyDescent="0.25">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row>
    <row r="1564" spans="11:66" x14ac:dyDescent="0.25">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row>
    <row r="1565" spans="11:66" x14ac:dyDescent="0.25">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row>
    <row r="1566" spans="11:66" x14ac:dyDescent="0.25">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row>
    <row r="1567" spans="11:66" x14ac:dyDescent="0.25">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row>
    <row r="1568" spans="11:66" x14ac:dyDescent="0.25">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row>
    <row r="1569" spans="11:66" x14ac:dyDescent="0.25">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row>
    <row r="1570" spans="11:66" x14ac:dyDescent="0.25">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row>
    <row r="1571" spans="11:66" x14ac:dyDescent="0.25">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row>
    <row r="1572" spans="11:66" x14ac:dyDescent="0.25">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row>
    <row r="1573" spans="11:66" x14ac:dyDescent="0.25">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row>
    <row r="1574" spans="11:66" x14ac:dyDescent="0.25">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row>
    <row r="1575" spans="11:66" x14ac:dyDescent="0.25">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row>
    <row r="1576" spans="11:66" x14ac:dyDescent="0.25">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row>
    <row r="1577" spans="11:66" x14ac:dyDescent="0.25">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row>
    <row r="1578" spans="11:66" x14ac:dyDescent="0.25">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row>
    <row r="1579" spans="11:66" x14ac:dyDescent="0.25">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row>
    <row r="1580" spans="11:66" x14ac:dyDescent="0.25">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row>
    <row r="1581" spans="11:66" x14ac:dyDescent="0.25">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row>
    <row r="1582" spans="11:66" x14ac:dyDescent="0.25">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row>
    <row r="1583" spans="11:66" x14ac:dyDescent="0.25">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row>
    <row r="1584" spans="11:66" x14ac:dyDescent="0.25">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row>
    <row r="1585" spans="11:66" x14ac:dyDescent="0.25">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row>
  </sheetData>
  <sheetProtection algorithmName="SHA-512" hashValue="Y0lYVs26Ok6+kxNSUTkW7CVmG7tUUq7R0xh9QqPHDV3qO2l7gipPZY+WAIhmiFxfM9kams+anuiQFuIY66MbQA==" saltValue="xqiSwSHcyr+JZFhc0P3fXA==" spinCount="100000" sheet="1" insertHyperlinks="0"/>
  <mergeCells count="37">
    <mergeCell ref="D54:H54"/>
    <mergeCell ref="D53:H53"/>
    <mergeCell ref="D47:H47"/>
    <mergeCell ref="D48:H48"/>
    <mergeCell ref="D49:H49"/>
    <mergeCell ref="D50:H50"/>
    <mergeCell ref="D51:H51"/>
    <mergeCell ref="B20:B21"/>
    <mergeCell ref="C20:C21"/>
    <mergeCell ref="D41:H41"/>
    <mergeCell ref="E31:H31"/>
    <mergeCell ref="E32:H32"/>
    <mergeCell ref="E33:H33"/>
    <mergeCell ref="E34:H34"/>
    <mergeCell ref="E35:H35"/>
    <mergeCell ref="E36:H36"/>
    <mergeCell ref="E37:H37"/>
    <mergeCell ref="D39:H39"/>
    <mergeCell ref="D40:H40"/>
    <mergeCell ref="D2:D3"/>
    <mergeCell ref="E2:H2"/>
    <mergeCell ref="E3:H3"/>
    <mergeCell ref="D5:F5"/>
    <mergeCell ref="D8:J8"/>
    <mergeCell ref="D7:J7"/>
    <mergeCell ref="D42:H42"/>
    <mergeCell ref="D43:H43"/>
    <mergeCell ref="D44:H44"/>
    <mergeCell ref="D46:H46"/>
    <mergeCell ref="J9:J10"/>
    <mergeCell ref="D20:D21"/>
    <mergeCell ref="H20:H21"/>
    <mergeCell ref="E20:G20"/>
    <mergeCell ref="E9:I9"/>
    <mergeCell ref="D9:D10"/>
    <mergeCell ref="D19:H19"/>
    <mergeCell ref="E17:J17"/>
  </mergeCells>
  <conditionalFormatting sqref="H56:H58">
    <cfRule type="expression" dxfId="24" priority="1" stopIfTrue="1">
      <formula>$B$56="Portugal"</formula>
    </cfRule>
    <cfRule type="expression" dxfId="23" priority="4" stopIfTrue="1">
      <formula>NOT(ISNUMBER(G56))</formula>
    </cfRule>
    <cfRule type="expression" dxfId="22" priority="5" stopIfTrue="1">
      <formula>OR(G56&lt;-10%, G56&gt;10%)</formula>
    </cfRule>
  </conditionalFormatting>
  <dataValidations count="3">
    <dataValidation type="textLength" errorStyle="warning" operator="lessThanOrEqual" allowBlank="1" showInputMessage="1" showErrorMessage="1" error="Please reduce text length" prompt="Maximum 300 characters (with spaces)" sqref="J11:J15 H22:H29" xr:uid="{09BC5D82-9D95-4AE0-A7FA-5A94D79D43F3}">
      <formula1>300</formula1>
    </dataValidation>
    <dataValidation type="textLength" errorStyle="warning" operator="lessThanOrEqual" allowBlank="1" showInputMessage="1" showErrorMessage="1" error="Please reduce the text length" prompt="Maximum 500 characters (with spaces)" sqref="D40:H44 D48:H51" xr:uid="{ABBF0A60-374E-4EB2-A0ED-369E1F9FC38E}">
      <formula1>500</formula1>
    </dataValidation>
    <dataValidation errorStyle="warning" operator="lessThanOrEqual" allowBlank="1" showInputMessage="1" showErrorMessage="1" sqref="F56:G58" xr:uid="{A79F3D50-5CC3-45D0-8B8A-FC1E7DC7E6A4}"/>
  </dataValidations>
  <pageMargins left="0.7" right="0.7" top="0.75" bottom="0.75" header="0.3" footer="0.3"/>
  <pageSetup orientation="portrait" horizontalDpi="1200" verticalDpi="1200" r:id="rId1"/>
  <ignoredErrors>
    <ignoredError sqref="D31:D37 D17" numberStoredAsText="1"/>
  </ignoredErrors>
  <extLst>
    <ext xmlns:x14="http://schemas.microsoft.com/office/spreadsheetml/2009/9/main" uri="{CCE6A557-97BC-4b89-ADB6-D9C93CAAB3DF}">
      <x14:dataValidations xmlns:xm="http://schemas.microsoft.com/office/excel/2006/main" count="1">
        <x14:dataValidation type="list" errorStyle="warning" allowBlank="1" showInputMessage="1" prompt="Please select yes/no" xr:uid="{AF33AC37-4A5E-489E-985C-1B3D309FBD4E}">
          <x14:formula1>
            <xm:f>Lists!$C$2:$C$4</xm:f>
          </x14:formula1>
          <xm:sqref>E11:I15 E22:G29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5F97B-F794-4269-89AF-E4567997F3FD}">
  <sheetPr>
    <tabColor rgb="FFDAEFC3"/>
  </sheetPr>
  <dimension ref="A1:BN1572"/>
  <sheetViews>
    <sheetView workbookViewId="0">
      <selection activeCell="I4" sqref="I4"/>
    </sheetView>
  </sheetViews>
  <sheetFormatPr defaultRowHeight="15" x14ac:dyDescent="0.25"/>
  <cols>
    <col min="1" max="1" width="3.7109375" style="2" customWidth="1"/>
    <col min="2" max="2" width="17.28515625" style="2" customWidth="1"/>
    <col min="3" max="3" width="10.7109375" style="1" customWidth="1"/>
    <col min="4" max="4" width="25.5703125" style="1" customWidth="1"/>
    <col min="5" max="5" width="19.28515625" style="1" customWidth="1"/>
    <col min="6" max="7" width="21.5703125" style="1" customWidth="1"/>
    <col min="8" max="8" width="24.42578125" style="1" customWidth="1"/>
    <col min="9" max="9" width="21.42578125" style="1" customWidth="1"/>
    <col min="10" max="10" width="36.5703125" style="1" customWidth="1"/>
  </cols>
  <sheetData>
    <row r="1" spans="1:66" ht="15.75" thickBot="1" x14ac:dyDescent="0.3">
      <c r="C1" s="2"/>
      <c r="D1" s="5"/>
      <c r="E1" s="5"/>
      <c r="F1" s="5"/>
      <c r="G1" s="5"/>
      <c r="H1" s="5"/>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row>
    <row r="2" spans="1:66" ht="43.15" customHeight="1" thickBot="1" x14ac:dyDescent="0.3">
      <c r="A2" s="54"/>
      <c r="B2" s="54"/>
      <c r="C2" s="61"/>
      <c r="D2" s="196" t="s">
        <v>23</v>
      </c>
      <c r="E2" s="179" t="s">
        <v>24</v>
      </c>
      <c r="F2" s="180"/>
      <c r="G2" s="62"/>
      <c r="H2" s="62"/>
      <c r="I2" s="6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row>
    <row r="3" spans="1:66" ht="21.6" customHeight="1" thickBot="1" x14ac:dyDescent="0.3">
      <c r="A3" s="54"/>
      <c r="B3" s="54"/>
      <c r="C3" s="61"/>
      <c r="D3" s="197"/>
      <c r="E3" s="181" t="s">
        <v>54</v>
      </c>
      <c r="F3" s="182"/>
      <c r="G3" s="62"/>
      <c r="H3" s="62"/>
      <c r="I3" s="6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row>
    <row r="4" spans="1:66" ht="15.75" thickBot="1" x14ac:dyDescent="0.3">
      <c r="A4" s="54"/>
      <c r="B4" s="54"/>
      <c r="C4" s="54"/>
      <c r="D4" s="63"/>
      <c r="E4" s="63"/>
      <c r="F4" s="63"/>
      <c r="G4" s="63"/>
      <c r="H4" s="63"/>
      <c r="I4" s="54"/>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row>
    <row r="5" spans="1:66" ht="40.15" customHeight="1" thickBot="1" x14ac:dyDescent="0.3">
      <c r="A5" s="54"/>
      <c r="B5" s="54"/>
      <c r="C5" s="54"/>
      <c r="D5" s="146" t="s">
        <v>88</v>
      </c>
      <c r="E5" s="178"/>
      <c r="F5" s="147"/>
      <c r="G5" s="54"/>
      <c r="H5" s="54"/>
      <c r="I5" s="54"/>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row>
    <row r="6" spans="1:66" x14ac:dyDescent="0.25">
      <c r="A6" s="54"/>
      <c r="B6" s="54"/>
      <c r="C6" s="54"/>
      <c r="D6" s="54"/>
      <c r="E6" s="54"/>
      <c r="F6" s="54"/>
      <c r="G6" s="54"/>
      <c r="H6" s="54"/>
      <c r="I6" s="54"/>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row>
    <row r="7" spans="1:66" x14ac:dyDescent="0.25">
      <c r="A7" s="54"/>
      <c r="B7" s="54"/>
      <c r="C7" s="54"/>
      <c r="D7" s="54"/>
      <c r="E7" s="54"/>
      <c r="F7" s="54"/>
      <c r="G7" s="54"/>
      <c r="H7" s="54"/>
      <c r="I7" s="54"/>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row>
    <row r="8" spans="1:66" ht="31.9" customHeight="1" thickBot="1" x14ac:dyDescent="0.3">
      <c r="A8" s="54"/>
      <c r="B8" s="54"/>
      <c r="C8" s="54"/>
      <c r="D8" s="54"/>
      <c r="E8" s="54"/>
      <c r="F8" s="74" t="s">
        <v>143</v>
      </c>
      <c r="G8" s="75"/>
      <c r="H8" s="76"/>
      <c r="I8" s="54"/>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row>
    <row r="9" spans="1:66" ht="42" customHeight="1" thickBot="1" x14ac:dyDescent="0.3">
      <c r="A9" s="54"/>
      <c r="B9" s="64" t="s">
        <v>34</v>
      </c>
      <c r="C9" s="64" t="s">
        <v>35</v>
      </c>
      <c r="D9" s="64" t="s">
        <v>144</v>
      </c>
      <c r="E9" s="64" t="s">
        <v>145</v>
      </c>
      <c r="F9" s="224" t="s">
        <v>146</v>
      </c>
      <c r="G9" s="225"/>
      <c r="H9" s="226"/>
      <c r="I9" s="54"/>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row>
    <row r="10" spans="1:66" ht="15.75" thickBot="1" x14ac:dyDescent="0.3">
      <c r="A10" s="54"/>
      <c r="B10" s="79" t="str">
        <f>IF('SUP bottles-PoM'!$E$7="&lt; Please select &gt;","&lt; Not selected &gt;",'SUP bottles-PoM'!$E$7)</f>
        <v>&lt; Not selected &gt;</v>
      </c>
      <c r="C10" s="82">
        <f>'SUP bottles-PoM'!$E$8</f>
        <v>2023</v>
      </c>
      <c r="D10" s="51" t="s">
        <v>100</v>
      </c>
      <c r="E10" s="51"/>
      <c r="F10" s="162"/>
      <c r="G10" s="163"/>
      <c r="H10" s="214"/>
      <c r="I10" s="54"/>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row>
    <row r="11" spans="1:66" ht="15.75" thickBot="1" x14ac:dyDescent="0.3">
      <c r="A11" s="54"/>
      <c r="B11" s="79" t="str">
        <f>IF('SUP bottles-PoM'!$E$7="&lt; Please select &gt;","&lt; Not selected &gt;",'SUP bottles-PoM'!$E$7)</f>
        <v>&lt; Not selected &gt;</v>
      </c>
      <c r="C11" s="82">
        <f>'SUP bottles-PoM'!$E$8</f>
        <v>2023</v>
      </c>
      <c r="D11" s="51" t="s">
        <v>100</v>
      </c>
      <c r="E11" s="51"/>
      <c r="F11" s="162"/>
      <c r="G11" s="163"/>
      <c r="H11" s="214"/>
      <c r="I11" s="54"/>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row>
    <row r="12" spans="1:66" ht="15.75" thickBot="1" x14ac:dyDescent="0.3">
      <c r="A12" s="54"/>
      <c r="B12" s="79" t="str">
        <f>IF('SUP bottles-PoM'!$E$7="&lt; Please select &gt;","&lt; Not selected &gt;",'SUP bottles-PoM'!$E$7)</f>
        <v>&lt; Not selected &gt;</v>
      </c>
      <c r="C12" s="82">
        <f>'SUP bottles-PoM'!$E$8</f>
        <v>2023</v>
      </c>
      <c r="D12" s="51" t="s">
        <v>100</v>
      </c>
      <c r="E12" s="51"/>
      <c r="F12" s="162"/>
      <c r="G12" s="163"/>
      <c r="H12" s="214"/>
      <c r="I12" s="54"/>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row>
    <row r="13" spans="1:66" ht="15.75" thickBot="1" x14ac:dyDescent="0.3">
      <c r="A13" s="54"/>
      <c r="B13" s="79" t="str">
        <f>IF('SUP bottles-PoM'!$E$7="&lt; Please select &gt;","&lt; Not selected &gt;",'SUP bottles-PoM'!$E$7)</f>
        <v>&lt; Not selected &gt;</v>
      </c>
      <c r="C13" s="82">
        <f>'SUP bottles-PoM'!$E$8</f>
        <v>2023</v>
      </c>
      <c r="D13" s="51" t="s">
        <v>100</v>
      </c>
      <c r="E13" s="51"/>
      <c r="F13" s="162"/>
      <c r="G13" s="163"/>
      <c r="H13" s="214"/>
      <c r="I13" s="54"/>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row>
    <row r="14" spans="1:66" ht="15.75" thickBot="1" x14ac:dyDescent="0.3">
      <c r="A14" s="54"/>
      <c r="B14" s="79" t="str">
        <f>IF('SUP bottles-PoM'!$E$7="&lt; Please select &gt;","&lt; Not selected &gt;",'SUP bottles-PoM'!$E$7)</f>
        <v>&lt; Not selected &gt;</v>
      </c>
      <c r="C14" s="82">
        <f>'SUP bottles-PoM'!$E$8</f>
        <v>2023</v>
      </c>
      <c r="D14" s="51" t="s">
        <v>100</v>
      </c>
      <c r="E14" s="51"/>
      <c r="F14" s="162"/>
      <c r="G14" s="163"/>
      <c r="H14" s="214"/>
      <c r="I14" s="54"/>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row>
    <row r="15" spans="1:66" ht="24.6" customHeight="1" x14ac:dyDescent="0.25">
      <c r="A15" s="54"/>
      <c r="B15" s="54"/>
      <c r="C15" s="54"/>
      <c r="D15" s="54"/>
      <c r="E15" s="54"/>
      <c r="F15" s="54"/>
      <c r="G15" s="54"/>
      <c r="H15" s="54"/>
      <c r="I15" s="54"/>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row>
    <row r="16" spans="1:66" x14ac:dyDescent="0.25">
      <c r="A16" s="54"/>
      <c r="B16" s="54"/>
      <c r="C16" s="54"/>
      <c r="D16" s="54"/>
      <c r="E16" s="54"/>
      <c r="F16" s="54"/>
      <c r="G16" s="54"/>
      <c r="H16" s="54"/>
      <c r="I16" s="54"/>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row>
    <row r="17" spans="1:66" ht="31.9" customHeight="1" thickBot="1" x14ac:dyDescent="0.3">
      <c r="A17" s="54"/>
      <c r="B17" s="54"/>
      <c r="C17" s="54"/>
      <c r="D17" s="215" t="s">
        <v>147</v>
      </c>
      <c r="E17" s="216"/>
      <c r="F17" s="216"/>
      <c r="G17" s="216"/>
      <c r="H17" s="217"/>
      <c r="I17" s="54"/>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row>
    <row r="18" spans="1:66" ht="29.25" customHeight="1" thickBot="1" x14ac:dyDescent="0.3">
      <c r="A18" s="54"/>
      <c r="B18" s="64" t="s">
        <v>34</v>
      </c>
      <c r="C18" s="64" t="s">
        <v>35</v>
      </c>
      <c r="D18" s="218" t="s">
        <v>148</v>
      </c>
      <c r="E18" s="219"/>
      <c r="F18" s="219"/>
      <c r="G18" s="219"/>
      <c r="H18" s="220"/>
      <c r="I18" s="54"/>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row>
    <row r="19" spans="1:66" ht="15.75" thickBot="1" x14ac:dyDescent="0.3">
      <c r="A19" s="54"/>
      <c r="B19" s="79" t="str">
        <f>IF('SUP bottles-PoM'!$E$7="&lt; Please select &gt;","&lt; Not selected &gt;",'SUP bottles-PoM'!$E$7)</f>
        <v>&lt; Not selected &gt;</v>
      </c>
      <c r="C19" s="82">
        <f>'SUP bottles-PoM'!$E$8</f>
        <v>2023</v>
      </c>
      <c r="D19" s="221"/>
      <c r="E19" s="222"/>
      <c r="F19" s="222"/>
      <c r="G19" s="222"/>
      <c r="H19" s="223"/>
      <c r="I19" s="54"/>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row>
    <row r="20" spans="1:66" ht="15.75" thickBot="1" x14ac:dyDescent="0.3">
      <c r="A20" s="54"/>
      <c r="B20" s="79" t="str">
        <f>IF('SUP bottles-PoM'!$E$7="&lt; Please select &gt;","&lt; Not selected &gt;",'SUP bottles-PoM'!$E$7)</f>
        <v>&lt; Not selected &gt;</v>
      </c>
      <c r="C20" s="82">
        <f>'SUP bottles-PoM'!$E$8</f>
        <v>2023</v>
      </c>
      <c r="D20" s="162"/>
      <c r="E20" s="163"/>
      <c r="F20" s="163"/>
      <c r="G20" s="163"/>
      <c r="H20" s="214"/>
      <c r="I20" s="54"/>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row>
    <row r="21" spans="1:66" ht="15.75" thickBot="1" x14ac:dyDescent="0.3">
      <c r="A21" s="54"/>
      <c r="B21" s="79" t="str">
        <f>IF('SUP bottles-PoM'!$E$7="&lt; Please select &gt;","&lt; Not selected &gt;",'SUP bottles-PoM'!$E$7)</f>
        <v>&lt; Not selected &gt;</v>
      </c>
      <c r="C21" s="82">
        <f>'SUP bottles-PoM'!$E$8</f>
        <v>2023</v>
      </c>
      <c r="D21" s="162"/>
      <c r="E21" s="163"/>
      <c r="F21" s="163"/>
      <c r="G21" s="163"/>
      <c r="H21" s="214"/>
      <c r="I21" s="54"/>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row>
    <row r="22" spans="1:66" ht="15.75" thickBot="1" x14ac:dyDescent="0.3">
      <c r="A22" s="54"/>
      <c r="B22" s="79" t="str">
        <f>IF('SUP bottles-PoM'!$E$7="&lt; Please select &gt;","&lt; Not selected &gt;",'SUP bottles-PoM'!$E$7)</f>
        <v>&lt; Not selected &gt;</v>
      </c>
      <c r="C22" s="82">
        <f>'SUP bottles-PoM'!$E$8</f>
        <v>2023</v>
      </c>
      <c r="D22" s="162"/>
      <c r="E22" s="163"/>
      <c r="F22" s="163"/>
      <c r="G22" s="163"/>
      <c r="H22" s="214"/>
      <c r="I22" s="54"/>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row>
    <row r="23" spans="1:66" ht="15.75" thickBot="1" x14ac:dyDescent="0.3">
      <c r="A23" s="54"/>
      <c r="B23" s="79" t="str">
        <f>IF('SUP bottles-PoM'!$E$7="&lt; Please select &gt;","&lt; Not selected &gt;",'SUP bottles-PoM'!$E$7)</f>
        <v>&lt; Not selected &gt;</v>
      </c>
      <c r="C23" s="82">
        <f>'SUP bottles-PoM'!$E$8</f>
        <v>2023</v>
      </c>
      <c r="D23" s="162"/>
      <c r="E23" s="163"/>
      <c r="F23" s="163"/>
      <c r="G23" s="163"/>
      <c r="H23" s="214"/>
      <c r="I23" s="54"/>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row>
    <row r="24" spans="1:66" x14ac:dyDescent="0.25">
      <c r="A24" s="54"/>
      <c r="B24" s="54"/>
      <c r="C24" s="54"/>
      <c r="D24" s="54"/>
      <c r="E24" s="54"/>
      <c r="F24" s="54"/>
      <c r="G24" s="54"/>
      <c r="H24" s="54"/>
      <c r="I24" s="54"/>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row>
    <row r="25" spans="1:66" x14ac:dyDescent="0.25">
      <c r="A25" s="54"/>
      <c r="B25" s="54"/>
      <c r="C25" s="54"/>
      <c r="D25" s="54"/>
      <c r="E25" s="54"/>
      <c r="F25" s="54"/>
      <c r="G25" s="54"/>
      <c r="H25" s="54"/>
      <c r="I25" s="54"/>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row>
    <row r="26" spans="1:66" x14ac:dyDescent="0.25">
      <c r="A26" s="54"/>
      <c r="B26" s="54"/>
      <c r="C26" s="54"/>
      <c r="D26" s="54"/>
      <c r="E26" s="54"/>
      <c r="F26" s="54"/>
      <c r="G26" s="54"/>
      <c r="H26" s="54"/>
      <c r="I26" s="54"/>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row>
    <row r="27" spans="1:66" x14ac:dyDescent="0.25">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row>
    <row r="28" spans="1:66" x14ac:dyDescent="0.25">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row>
    <row r="29" spans="1:66" x14ac:dyDescent="0.25">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row>
    <row r="30" spans="1:66" x14ac:dyDescent="0.2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row>
    <row r="31" spans="1:66" x14ac:dyDescent="0.2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row>
    <row r="32" spans="1:66" x14ac:dyDescent="0.2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row>
    <row r="33" spans="3:66" x14ac:dyDescent="0.2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row>
    <row r="34" spans="3:66" x14ac:dyDescent="0.2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row>
    <row r="35" spans="3:66" x14ac:dyDescent="0.2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row>
    <row r="36" spans="3:66" x14ac:dyDescent="0.2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row>
    <row r="37" spans="3:66" x14ac:dyDescent="0.2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row>
    <row r="38" spans="3:66" x14ac:dyDescent="0.2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row>
    <row r="39" spans="3:66" x14ac:dyDescent="0.2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row>
    <row r="40" spans="3:66" x14ac:dyDescent="0.2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row>
    <row r="41" spans="3:66" x14ac:dyDescent="0.2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row>
    <row r="42" spans="3:66" x14ac:dyDescent="0.2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row>
    <row r="43" spans="3:66" x14ac:dyDescent="0.2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row>
    <row r="44" spans="3:66" x14ac:dyDescent="0.2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row>
    <row r="45" spans="3:66" x14ac:dyDescent="0.2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row>
    <row r="46" spans="3:66" x14ac:dyDescent="0.2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row>
    <row r="47" spans="3:66" x14ac:dyDescent="0.2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row>
    <row r="48" spans="3:66" x14ac:dyDescent="0.2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row>
    <row r="49" spans="3:66" x14ac:dyDescent="0.2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row>
    <row r="50" spans="3:66" x14ac:dyDescent="0.2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row>
    <row r="51" spans="3:66" x14ac:dyDescent="0.2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row>
    <row r="52" spans="3:66" x14ac:dyDescent="0.2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row>
    <row r="53" spans="3:66" x14ac:dyDescent="0.2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row>
    <row r="54" spans="3:66" x14ac:dyDescent="0.2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row>
    <row r="55" spans="3:66" x14ac:dyDescent="0.2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row>
    <row r="56" spans="3:66" x14ac:dyDescent="0.2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row>
    <row r="57" spans="3:66" x14ac:dyDescent="0.2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row>
    <row r="58" spans="3:66" x14ac:dyDescent="0.2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row>
    <row r="59" spans="3:66" x14ac:dyDescent="0.2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row>
    <row r="60" spans="3:66" x14ac:dyDescent="0.2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row>
    <row r="61" spans="3:66" x14ac:dyDescent="0.2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row>
    <row r="62" spans="3:66" x14ac:dyDescent="0.2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row>
    <row r="63" spans="3:66" x14ac:dyDescent="0.2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row>
    <row r="64" spans="3:66" x14ac:dyDescent="0.2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row>
    <row r="65" spans="3:66" x14ac:dyDescent="0.2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row>
    <row r="66" spans="3:66" x14ac:dyDescent="0.2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row>
    <row r="67" spans="3:66" x14ac:dyDescent="0.2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row>
    <row r="68" spans="3:66" x14ac:dyDescent="0.2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row>
    <row r="69" spans="3:66" x14ac:dyDescent="0.2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row>
    <row r="70" spans="3:66" x14ac:dyDescent="0.2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row>
    <row r="71" spans="3:66" x14ac:dyDescent="0.2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row>
    <row r="72" spans="3:66" x14ac:dyDescent="0.2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row>
    <row r="73" spans="3:66" x14ac:dyDescent="0.2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row>
    <row r="74" spans="3:66" x14ac:dyDescent="0.2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row>
    <row r="75" spans="3:66" x14ac:dyDescent="0.2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row>
    <row r="76" spans="3:66" x14ac:dyDescent="0.2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row>
    <row r="77" spans="3:66" x14ac:dyDescent="0.2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row>
    <row r="78" spans="3:66" x14ac:dyDescent="0.2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row>
    <row r="79" spans="3:66" x14ac:dyDescent="0.2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row>
    <row r="80" spans="3:66" x14ac:dyDescent="0.2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row>
    <row r="81" spans="3:66" x14ac:dyDescent="0.2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row>
    <row r="82" spans="3:66" x14ac:dyDescent="0.2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row>
    <row r="83" spans="3:66" x14ac:dyDescent="0.2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row>
    <row r="84" spans="3:66" x14ac:dyDescent="0.2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row>
    <row r="85" spans="3:66" x14ac:dyDescent="0.2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row>
    <row r="86" spans="3:66" x14ac:dyDescent="0.2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row>
    <row r="87" spans="3:66" x14ac:dyDescent="0.2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row>
    <row r="88" spans="3:66" x14ac:dyDescent="0.2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row>
    <row r="89" spans="3:66" x14ac:dyDescent="0.2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row>
    <row r="90" spans="3:66" x14ac:dyDescent="0.2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row>
    <row r="91" spans="3:66" x14ac:dyDescent="0.2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row>
    <row r="92" spans="3:66" x14ac:dyDescent="0.2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row>
    <row r="93" spans="3:66" x14ac:dyDescent="0.2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row>
    <row r="94" spans="3:66" x14ac:dyDescent="0.2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row>
    <row r="95" spans="3:66" x14ac:dyDescent="0.2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row>
    <row r="96" spans="3:66" x14ac:dyDescent="0.2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row>
    <row r="97" spans="3:66" x14ac:dyDescent="0.2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row>
    <row r="98" spans="3:66" x14ac:dyDescent="0.2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row>
    <row r="99" spans="3:66" x14ac:dyDescent="0.2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row>
    <row r="100" spans="3:66" x14ac:dyDescent="0.2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row>
    <row r="101" spans="3:66" x14ac:dyDescent="0.2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row>
    <row r="102" spans="3:66" x14ac:dyDescent="0.2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row>
    <row r="103" spans="3:66" x14ac:dyDescent="0.2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row>
    <row r="104" spans="3:66" x14ac:dyDescent="0.2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row>
    <row r="105" spans="3:66" x14ac:dyDescent="0.2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row>
    <row r="106" spans="3:66" x14ac:dyDescent="0.2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row>
    <row r="107" spans="3:66" x14ac:dyDescent="0.2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row>
    <row r="108" spans="3:66" x14ac:dyDescent="0.2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row>
    <row r="109" spans="3:66" x14ac:dyDescent="0.2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row>
    <row r="110" spans="3:66" x14ac:dyDescent="0.2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row>
    <row r="111" spans="3:66" x14ac:dyDescent="0.2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row>
    <row r="112" spans="3:66" x14ac:dyDescent="0.2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row>
    <row r="113" spans="3:66" x14ac:dyDescent="0.2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row>
    <row r="114" spans="3:66" x14ac:dyDescent="0.2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row>
    <row r="115" spans="3:66" x14ac:dyDescent="0.2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row>
    <row r="116" spans="3:66" x14ac:dyDescent="0.2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row>
    <row r="117" spans="3:66" x14ac:dyDescent="0.2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row>
    <row r="118" spans="3:66" x14ac:dyDescent="0.2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row>
    <row r="119" spans="3:66" x14ac:dyDescent="0.2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row>
    <row r="120" spans="3:66" x14ac:dyDescent="0.2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row>
    <row r="121" spans="3:66" x14ac:dyDescent="0.2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row>
    <row r="122" spans="3:66" x14ac:dyDescent="0.2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row>
    <row r="123" spans="3:66" x14ac:dyDescent="0.2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row>
    <row r="124" spans="3:66" x14ac:dyDescent="0.2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row>
    <row r="125" spans="3:66" x14ac:dyDescent="0.2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row>
    <row r="126" spans="3:66" x14ac:dyDescent="0.2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row>
    <row r="127" spans="3:66" x14ac:dyDescent="0.2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row>
    <row r="128" spans="3:66" x14ac:dyDescent="0.2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row>
    <row r="129" spans="3:66" x14ac:dyDescent="0.2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row>
    <row r="130" spans="3:66" x14ac:dyDescent="0.2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row>
    <row r="131" spans="3:66" x14ac:dyDescent="0.2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row>
    <row r="132" spans="3:66" x14ac:dyDescent="0.2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row>
    <row r="133" spans="3:66" x14ac:dyDescent="0.2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row>
    <row r="134" spans="3:66" x14ac:dyDescent="0.2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row>
    <row r="135" spans="3:66" x14ac:dyDescent="0.2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row>
    <row r="136" spans="3:66" x14ac:dyDescent="0.2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row>
    <row r="137" spans="3:66" x14ac:dyDescent="0.2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row>
    <row r="138" spans="3:66" x14ac:dyDescent="0.2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row>
    <row r="139" spans="3:66" x14ac:dyDescent="0.2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row>
    <row r="140" spans="3:66" x14ac:dyDescent="0.2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row>
    <row r="141" spans="3:66" x14ac:dyDescent="0.2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row>
    <row r="142" spans="3:66" x14ac:dyDescent="0.2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row>
    <row r="143" spans="3:66" x14ac:dyDescent="0.2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row>
    <row r="144" spans="3:66" x14ac:dyDescent="0.2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row>
    <row r="145" spans="3:66" x14ac:dyDescent="0.2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row>
    <row r="146" spans="3:66" x14ac:dyDescent="0.2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row>
    <row r="147" spans="3:66" x14ac:dyDescent="0.2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row>
    <row r="148" spans="3:66" x14ac:dyDescent="0.2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row>
    <row r="149" spans="3:66" x14ac:dyDescent="0.2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row>
    <row r="150" spans="3:66" x14ac:dyDescent="0.2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row>
    <row r="151" spans="3:66" x14ac:dyDescent="0.2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row>
    <row r="152" spans="3:66" x14ac:dyDescent="0.2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row>
    <row r="153" spans="3:66" x14ac:dyDescent="0.2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row>
    <row r="154" spans="3:66" x14ac:dyDescent="0.2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row>
    <row r="155" spans="3:66" x14ac:dyDescent="0.2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row>
    <row r="156" spans="3:66" x14ac:dyDescent="0.2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row>
    <row r="157" spans="3:66" x14ac:dyDescent="0.2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row>
    <row r="158" spans="3:66" x14ac:dyDescent="0.2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row>
    <row r="159" spans="3:66" x14ac:dyDescent="0.2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row>
    <row r="160" spans="3:66" x14ac:dyDescent="0.2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row>
    <row r="161" spans="3:66" x14ac:dyDescent="0.2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row>
    <row r="162" spans="3:66" x14ac:dyDescent="0.2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row>
    <row r="163" spans="3:66" x14ac:dyDescent="0.2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row>
    <row r="164" spans="3:66" x14ac:dyDescent="0.2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row>
    <row r="165" spans="3:66" x14ac:dyDescent="0.2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row>
    <row r="166" spans="3:66" x14ac:dyDescent="0.2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row>
    <row r="167" spans="3:66" x14ac:dyDescent="0.2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row>
    <row r="168" spans="3:66" x14ac:dyDescent="0.2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row>
    <row r="169" spans="3:66" x14ac:dyDescent="0.2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row>
    <row r="170" spans="3:66" x14ac:dyDescent="0.2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row>
    <row r="171" spans="3:66" x14ac:dyDescent="0.2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row>
    <row r="172" spans="3:66" x14ac:dyDescent="0.2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row>
    <row r="173" spans="3:66" x14ac:dyDescent="0.2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row>
    <row r="174" spans="3:66" x14ac:dyDescent="0.2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row>
    <row r="175" spans="3:66" x14ac:dyDescent="0.25">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row>
    <row r="176" spans="3:66" x14ac:dyDescent="0.25">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row>
    <row r="177" spans="6:66" x14ac:dyDescent="0.25">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row>
    <row r="178" spans="6:66" x14ac:dyDescent="0.25">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row>
    <row r="179" spans="6:66" x14ac:dyDescent="0.25">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row>
    <row r="180" spans="6:66" x14ac:dyDescent="0.25">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row>
    <row r="181" spans="6:66" x14ac:dyDescent="0.25">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row>
    <row r="182" spans="6:66" x14ac:dyDescent="0.25">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row>
    <row r="183" spans="6:66" x14ac:dyDescent="0.25">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row>
    <row r="184" spans="6:66" x14ac:dyDescent="0.25">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row>
    <row r="185" spans="6:66" x14ac:dyDescent="0.25">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row>
    <row r="186" spans="6:66" x14ac:dyDescent="0.25">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row>
    <row r="187" spans="6:66" x14ac:dyDescent="0.25">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row>
    <row r="188" spans="6:66" x14ac:dyDescent="0.25">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row>
    <row r="189" spans="6:66" x14ac:dyDescent="0.25">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row>
    <row r="190" spans="6:66" x14ac:dyDescent="0.25">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row>
    <row r="191" spans="6:66" x14ac:dyDescent="0.25">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row>
    <row r="192" spans="6:66" x14ac:dyDescent="0.25">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row>
    <row r="193" spans="6:66" x14ac:dyDescent="0.25">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row>
    <row r="194" spans="6:66" x14ac:dyDescent="0.25">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row>
    <row r="195" spans="6:66" x14ac:dyDescent="0.25">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row>
    <row r="196" spans="6:66" x14ac:dyDescent="0.25">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row>
    <row r="197" spans="6:66" x14ac:dyDescent="0.25">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row>
    <row r="198" spans="6:66" x14ac:dyDescent="0.25">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row>
    <row r="199" spans="6:66" x14ac:dyDescent="0.25">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row>
    <row r="200" spans="6:66" x14ac:dyDescent="0.25">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row>
    <row r="201" spans="6:66" x14ac:dyDescent="0.25">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row>
    <row r="202" spans="6:66" x14ac:dyDescent="0.25">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row>
    <row r="203" spans="6:66" x14ac:dyDescent="0.25">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row>
    <row r="204" spans="6:66" x14ac:dyDescent="0.25">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row>
    <row r="205" spans="6:66" x14ac:dyDescent="0.25">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row>
    <row r="206" spans="6:66" x14ac:dyDescent="0.25">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row>
    <row r="207" spans="6:66" x14ac:dyDescent="0.25">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row>
    <row r="208" spans="6:66" x14ac:dyDescent="0.25">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row>
    <row r="209" spans="6:66" x14ac:dyDescent="0.25">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row>
    <row r="210" spans="6:66" x14ac:dyDescent="0.25">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row>
    <row r="211" spans="6:66" x14ac:dyDescent="0.25">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row>
    <row r="212" spans="6:66" x14ac:dyDescent="0.25">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row>
    <row r="213" spans="6:66" x14ac:dyDescent="0.25">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row>
    <row r="214" spans="6:66" x14ac:dyDescent="0.25">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row>
    <row r="215" spans="6:66" x14ac:dyDescent="0.25">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row>
    <row r="216" spans="6:66" x14ac:dyDescent="0.25">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row>
    <row r="217" spans="6:66" x14ac:dyDescent="0.25">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row>
    <row r="218" spans="6:66" x14ac:dyDescent="0.25">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row>
    <row r="219" spans="6:66" x14ac:dyDescent="0.25">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row>
    <row r="220" spans="6:66" x14ac:dyDescent="0.25">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row>
    <row r="221" spans="6:66" x14ac:dyDescent="0.25">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row>
    <row r="222" spans="6:66" x14ac:dyDescent="0.25">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row>
    <row r="223" spans="6:66" x14ac:dyDescent="0.25">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row>
    <row r="224" spans="6:66" x14ac:dyDescent="0.25">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row>
    <row r="225" spans="6:66" x14ac:dyDescent="0.25">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row>
    <row r="226" spans="6:66" x14ac:dyDescent="0.25">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row>
    <row r="227" spans="6:66" x14ac:dyDescent="0.25">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row>
    <row r="228" spans="6:66" x14ac:dyDescent="0.25">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row>
    <row r="229" spans="6:66" x14ac:dyDescent="0.25">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row>
    <row r="230" spans="6:66" x14ac:dyDescent="0.25">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row>
    <row r="231" spans="6:66" x14ac:dyDescent="0.25">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row>
    <row r="232" spans="6:66" x14ac:dyDescent="0.25">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row>
    <row r="233" spans="6:66" x14ac:dyDescent="0.25">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row>
    <row r="234" spans="6:66" x14ac:dyDescent="0.25">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row>
    <row r="235" spans="6:66" x14ac:dyDescent="0.25">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row>
    <row r="236" spans="6:66" x14ac:dyDescent="0.25">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row>
    <row r="237" spans="6:66" x14ac:dyDescent="0.25">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row>
    <row r="238" spans="6:66" x14ac:dyDescent="0.25">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row>
    <row r="239" spans="6:66" x14ac:dyDescent="0.25">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row>
    <row r="240" spans="6:66" x14ac:dyDescent="0.25">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row>
    <row r="241" spans="6:66" x14ac:dyDescent="0.25">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row>
    <row r="242" spans="6:66" x14ac:dyDescent="0.25">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row>
    <row r="243" spans="6:66" x14ac:dyDescent="0.25">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row>
    <row r="244" spans="6:66" x14ac:dyDescent="0.25">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row>
    <row r="245" spans="6:66" x14ac:dyDescent="0.25">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row>
    <row r="246" spans="6:66" x14ac:dyDescent="0.25">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row>
    <row r="247" spans="6:66" x14ac:dyDescent="0.25">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row>
    <row r="248" spans="6:66" x14ac:dyDescent="0.25">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row>
    <row r="249" spans="6:66" x14ac:dyDescent="0.25">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row>
    <row r="250" spans="6:66" x14ac:dyDescent="0.25">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row>
    <row r="251" spans="6:66" x14ac:dyDescent="0.25">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row>
    <row r="252" spans="6:66" x14ac:dyDescent="0.25">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row>
    <row r="253" spans="6:66" x14ac:dyDescent="0.25">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row>
    <row r="254" spans="6:66" x14ac:dyDescent="0.25">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row>
    <row r="255" spans="6:66" x14ac:dyDescent="0.25">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row>
    <row r="256" spans="6:66" x14ac:dyDescent="0.25">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row>
    <row r="257" spans="6:66" x14ac:dyDescent="0.25">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row>
    <row r="258" spans="6:66" x14ac:dyDescent="0.25">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row>
    <row r="259" spans="6:66" x14ac:dyDescent="0.25">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row>
    <row r="260" spans="6:66" x14ac:dyDescent="0.25">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row>
    <row r="261" spans="6:66" x14ac:dyDescent="0.25">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row>
    <row r="262" spans="6:66" x14ac:dyDescent="0.25">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row>
    <row r="263" spans="6:66" x14ac:dyDescent="0.25">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row>
    <row r="264" spans="6:66" x14ac:dyDescent="0.25">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row>
    <row r="265" spans="6:66" x14ac:dyDescent="0.25">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row>
    <row r="266" spans="6:66" x14ac:dyDescent="0.25">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row>
    <row r="267" spans="6:66" x14ac:dyDescent="0.25">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row>
    <row r="268" spans="6:66" x14ac:dyDescent="0.25">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row>
    <row r="269" spans="6:66" x14ac:dyDescent="0.25">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row>
    <row r="270" spans="6:66" x14ac:dyDescent="0.25">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row>
    <row r="271" spans="6:66" x14ac:dyDescent="0.25">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row>
    <row r="272" spans="6:66" x14ac:dyDescent="0.25">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row>
    <row r="273" spans="6:66" x14ac:dyDescent="0.25">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row>
    <row r="274" spans="6:66" x14ac:dyDescent="0.25">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row>
    <row r="275" spans="6:66" x14ac:dyDescent="0.25">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row>
    <row r="276" spans="6:66" x14ac:dyDescent="0.25">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row>
    <row r="277" spans="6:66" x14ac:dyDescent="0.25">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row>
    <row r="278" spans="6:66" x14ac:dyDescent="0.25">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row>
    <row r="279" spans="6:66" x14ac:dyDescent="0.25">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row>
    <row r="280" spans="6:66" x14ac:dyDescent="0.25">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row>
    <row r="281" spans="6:66" x14ac:dyDescent="0.25">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row>
    <row r="282" spans="6:66" x14ac:dyDescent="0.25">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row>
    <row r="283" spans="6:66" x14ac:dyDescent="0.25">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row>
    <row r="284" spans="6:66" x14ac:dyDescent="0.25">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row>
    <row r="285" spans="6:66" x14ac:dyDescent="0.25">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row>
    <row r="286" spans="6:66" x14ac:dyDescent="0.25">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row>
    <row r="287" spans="6:66" x14ac:dyDescent="0.25">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row>
    <row r="288" spans="6:66" x14ac:dyDescent="0.25">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row>
    <row r="289" spans="9:66" x14ac:dyDescent="0.25">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row>
    <row r="290" spans="9:66" x14ac:dyDescent="0.25">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row>
    <row r="291" spans="9:66" x14ac:dyDescent="0.25">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row>
    <row r="292" spans="9:66" x14ac:dyDescent="0.25">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row>
    <row r="293" spans="9:66" x14ac:dyDescent="0.25">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row>
    <row r="294" spans="9:66" x14ac:dyDescent="0.25">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row>
    <row r="295" spans="9:66" x14ac:dyDescent="0.25">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row>
    <row r="296" spans="9:66" x14ac:dyDescent="0.25">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row>
    <row r="297" spans="9:66" x14ac:dyDescent="0.25">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row>
    <row r="298" spans="9:66" x14ac:dyDescent="0.25">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row>
    <row r="299" spans="9:66" x14ac:dyDescent="0.25">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row>
    <row r="300" spans="9:66" x14ac:dyDescent="0.25">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row>
    <row r="301" spans="9:66" x14ac:dyDescent="0.25">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row>
    <row r="302" spans="9:66" x14ac:dyDescent="0.25">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row>
    <row r="303" spans="9:66" x14ac:dyDescent="0.25">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row>
    <row r="304" spans="9:66" x14ac:dyDescent="0.25">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row>
    <row r="305" spans="9:66" x14ac:dyDescent="0.25">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row>
    <row r="306" spans="9:66" x14ac:dyDescent="0.25">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row>
    <row r="307" spans="9:66" x14ac:dyDescent="0.25">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row>
    <row r="308" spans="9:66" x14ac:dyDescent="0.25">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row>
    <row r="309" spans="9:66" x14ac:dyDescent="0.25">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row>
    <row r="310" spans="9:66" x14ac:dyDescent="0.25">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row>
    <row r="311" spans="9:66" x14ac:dyDescent="0.25">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row>
    <row r="312" spans="9:66" x14ac:dyDescent="0.25">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row>
    <row r="313" spans="9:66" x14ac:dyDescent="0.25">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row>
    <row r="314" spans="9:66" x14ac:dyDescent="0.25">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row>
    <row r="315" spans="9:66" x14ac:dyDescent="0.25">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row>
    <row r="316" spans="9:66" x14ac:dyDescent="0.25">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row>
    <row r="317" spans="9:66" x14ac:dyDescent="0.25">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row>
    <row r="318" spans="9:66" x14ac:dyDescent="0.25">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row>
    <row r="319" spans="9:66" x14ac:dyDescent="0.25">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row>
    <row r="320" spans="9:66" x14ac:dyDescent="0.25">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row>
    <row r="321" spans="9:66" x14ac:dyDescent="0.25">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row>
    <row r="322" spans="9:66" x14ac:dyDescent="0.25">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row>
    <row r="323" spans="9:66" x14ac:dyDescent="0.25">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row>
    <row r="324" spans="9:66" x14ac:dyDescent="0.25">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row>
    <row r="325" spans="9:66" x14ac:dyDescent="0.25">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row>
    <row r="326" spans="9:66" x14ac:dyDescent="0.25">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row>
    <row r="327" spans="9:66" x14ac:dyDescent="0.25">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row>
    <row r="328" spans="9:66" x14ac:dyDescent="0.25">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row>
    <row r="329" spans="9:66" x14ac:dyDescent="0.25">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row>
    <row r="330" spans="9:66" x14ac:dyDescent="0.25">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row>
    <row r="331" spans="9:66" x14ac:dyDescent="0.25">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row>
    <row r="332" spans="9:66" x14ac:dyDescent="0.25">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row>
    <row r="333" spans="9:66" x14ac:dyDescent="0.25">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row>
    <row r="334" spans="9:66" x14ac:dyDescent="0.25">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row>
    <row r="335" spans="9:66" x14ac:dyDescent="0.25">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row>
    <row r="336" spans="9:66" x14ac:dyDescent="0.25">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row>
    <row r="337" spans="9:66" x14ac:dyDescent="0.25">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row>
    <row r="338" spans="9:66" x14ac:dyDescent="0.25">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row>
    <row r="339" spans="9:66" x14ac:dyDescent="0.25">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row>
    <row r="340" spans="9:66" x14ac:dyDescent="0.25">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row>
    <row r="341" spans="9:66" x14ac:dyDescent="0.25">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row>
    <row r="342" spans="9:66" x14ac:dyDescent="0.25">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row>
    <row r="343" spans="9:66" x14ac:dyDescent="0.25">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row>
    <row r="344" spans="9:66" x14ac:dyDescent="0.25">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row>
    <row r="345" spans="9:66" x14ac:dyDescent="0.25">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row>
    <row r="346" spans="9:66" x14ac:dyDescent="0.25">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row>
    <row r="347" spans="9:66" x14ac:dyDescent="0.25">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row>
    <row r="348" spans="9:66" x14ac:dyDescent="0.25">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row>
    <row r="349" spans="9:66" x14ac:dyDescent="0.25">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row>
    <row r="350" spans="9:66" x14ac:dyDescent="0.25">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row>
    <row r="351" spans="9:66" x14ac:dyDescent="0.25">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row>
    <row r="352" spans="9:66" x14ac:dyDescent="0.25">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row>
    <row r="353" spans="9:66" x14ac:dyDescent="0.25">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row>
    <row r="354" spans="9:66" x14ac:dyDescent="0.25">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row>
    <row r="355" spans="9:66" x14ac:dyDescent="0.25">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row>
    <row r="356" spans="9:66" x14ac:dyDescent="0.25">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row>
    <row r="357" spans="9:66" x14ac:dyDescent="0.25">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row>
    <row r="358" spans="9:66" x14ac:dyDescent="0.25">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row>
    <row r="359" spans="9:66" x14ac:dyDescent="0.25">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row>
    <row r="360" spans="9:66" x14ac:dyDescent="0.25">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row>
    <row r="361" spans="9:66" x14ac:dyDescent="0.25">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row>
    <row r="362" spans="9:66" x14ac:dyDescent="0.25">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row>
    <row r="363" spans="9:66" x14ac:dyDescent="0.25">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row>
    <row r="364" spans="9:66" x14ac:dyDescent="0.25">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row>
    <row r="365" spans="9:66" x14ac:dyDescent="0.25">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row>
    <row r="366" spans="9:66" x14ac:dyDescent="0.25">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row>
    <row r="367" spans="9:66" x14ac:dyDescent="0.25">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row>
    <row r="368" spans="9:66" x14ac:dyDescent="0.25">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row>
    <row r="369" spans="9:66" x14ac:dyDescent="0.25">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row>
    <row r="370" spans="9:66" x14ac:dyDescent="0.25">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row>
    <row r="371" spans="9:66" x14ac:dyDescent="0.25">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row>
    <row r="372" spans="9:66" x14ac:dyDescent="0.25">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row>
    <row r="373" spans="9:66" x14ac:dyDescent="0.25">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row>
    <row r="374" spans="9:66" x14ac:dyDescent="0.25">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row>
    <row r="375" spans="9:66" x14ac:dyDescent="0.25">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row>
    <row r="376" spans="9:66" x14ac:dyDescent="0.25">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row>
    <row r="377" spans="9:66" x14ac:dyDescent="0.25">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row>
    <row r="378" spans="9:66" x14ac:dyDescent="0.25">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row>
    <row r="379" spans="9:66" x14ac:dyDescent="0.25">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row>
    <row r="380" spans="9:66" x14ac:dyDescent="0.25">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row>
    <row r="381" spans="9:66" x14ac:dyDescent="0.25">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row>
    <row r="382" spans="9:66" x14ac:dyDescent="0.25">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row>
    <row r="383" spans="9:66" x14ac:dyDescent="0.25">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row>
    <row r="384" spans="9:66" x14ac:dyDescent="0.25">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row>
    <row r="385" spans="9:66" x14ac:dyDescent="0.25">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row>
    <row r="386" spans="9:66" x14ac:dyDescent="0.25">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row>
    <row r="387" spans="9:66" x14ac:dyDescent="0.25">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row>
    <row r="388" spans="9:66" x14ac:dyDescent="0.25">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row>
    <row r="389" spans="9:66" x14ac:dyDescent="0.25">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row>
    <row r="390" spans="9:66" x14ac:dyDescent="0.25">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row>
    <row r="391" spans="9:66" x14ac:dyDescent="0.25">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row>
    <row r="392" spans="9:66" x14ac:dyDescent="0.25">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row>
    <row r="393" spans="9:66" x14ac:dyDescent="0.25">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row>
    <row r="394" spans="9:66" x14ac:dyDescent="0.25">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row>
    <row r="395" spans="9:66" x14ac:dyDescent="0.25">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row>
    <row r="396" spans="9:66" x14ac:dyDescent="0.25">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row>
    <row r="397" spans="9:66" x14ac:dyDescent="0.25">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row>
    <row r="398" spans="9:66" x14ac:dyDescent="0.25">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row>
    <row r="399" spans="9:66" x14ac:dyDescent="0.25">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row>
    <row r="400" spans="9:66" x14ac:dyDescent="0.25">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row>
    <row r="401" spans="9:66" x14ac:dyDescent="0.25">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row>
    <row r="402" spans="9:66" x14ac:dyDescent="0.25">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row>
    <row r="403" spans="9:66" x14ac:dyDescent="0.25">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row>
    <row r="404" spans="9:66" x14ac:dyDescent="0.25">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row>
    <row r="405" spans="9:66" x14ac:dyDescent="0.25">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row>
    <row r="406" spans="9:66" x14ac:dyDescent="0.25">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row>
    <row r="407" spans="9:66" x14ac:dyDescent="0.25">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row>
    <row r="408" spans="9:66" x14ac:dyDescent="0.25">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row>
    <row r="409" spans="9:66" x14ac:dyDescent="0.25">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row>
    <row r="410" spans="9:66" x14ac:dyDescent="0.25">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row>
    <row r="411" spans="9:66" x14ac:dyDescent="0.25">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row>
    <row r="412" spans="9:66" x14ac:dyDescent="0.25">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row>
    <row r="413" spans="9:66" x14ac:dyDescent="0.25">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row>
    <row r="414" spans="9:66" x14ac:dyDescent="0.25">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row>
    <row r="415" spans="9:66" x14ac:dyDescent="0.25">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row>
    <row r="416" spans="9:66" x14ac:dyDescent="0.25">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row>
    <row r="417" spans="9:66" x14ac:dyDescent="0.25">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row>
    <row r="418" spans="9:66" x14ac:dyDescent="0.25">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row>
    <row r="419" spans="9:66" x14ac:dyDescent="0.25">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row>
    <row r="420" spans="9:66" x14ac:dyDescent="0.25">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row>
    <row r="421" spans="9:66" x14ac:dyDescent="0.25">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row>
    <row r="422" spans="9:66" x14ac:dyDescent="0.25">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row>
    <row r="423" spans="9:66" x14ac:dyDescent="0.25">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row>
    <row r="424" spans="9:66" x14ac:dyDescent="0.25">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row>
    <row r="425" spans="9:66" x14ac:dyDescent="0.25">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row>
    <row r="426" spans="9:66" x14ac:dyDescent="0.25">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row>
    <row r="427" spans="9:66" x14ac:dyDescent="0.25">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row>
    <row r="428" spans="9:66" x14ac:dyDescent="0.25">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row>
    <row r="429" spans="9:66" x14ac:dyDescent="0.25">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row>
    <row r="430" spans="9:66" x14ac:dyDescent="0.25">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row>
    <row r="431" spans="9:66" x14ac:dyDescent="0.25">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row>
    <row r="432" spans="9:66" x14ac:dyDescent="0.25">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row>
    <row r="433" spans="9:66" x14ac:dyDescent="0.25">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row>
    <row r="434" spans="9:66" x14ac:dyDescent="0.25">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row>
    <row r="435" spans="9:66" x14ac:dyDescent="0.25">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row>
    <row r="436" spans="9:66" x14ac:dyDescent="0.25">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row>
    <row r="437" spans="9:66" x14ac:dyDescent="0.25">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row>
    <row r="438" spans="9:66" x14ac:dyDescent="0.25">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row>
    <row r="439" spans="9:66" x14ac:dyDescent="0.25">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row>
    <row r="440" spans="9:66" x14ac:dyDescent="0.25">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row>
    <row r="441" spans="9:66" x14ac:dyDescent="0.25">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row>
    <row r="442" spans="9:66" x14ac:dyDescent="0.25">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row>
    <row r="443" spans="9:66" x14ac:dyDescent="0.25">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row>
    <row r="444" spans="9:66" x14ac:dyDescent="0.25">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row>
    <row r="445" spans="9:66" x14ac:dyDescent="0.25">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row>
    <row r="446" spans="9:66" x14ac:dyDescent="0.25">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row>
    <row r="447" spans="9:66" x14ac:dyDescent="0.25">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row>
    <row r="448" spans="9:66" x14ac:dyDescent="0.25">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row>
    <row r="449" spans="9:66" x14ac:dyDescent="0.25">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row>
    <row r="450" spans="9:66" x14ac:dyDescent="0.25">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row>
    <row r="451" spans="9:66" x14ac:dyDescent="0.25">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row>
    <row r="452" spans="9:66" x14ac:dyDescent="0.25">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row>
    <row r="453" spans="9:66" x14ac:dyDescent="0.25">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row>
    <row r="454" spans="9:66" x14ac:dyDescent="0.25">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row>
    <row r="455" spans="9:66" x14ac:dyDescent="0.25">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row>
    <row r="456" spans="9:66" x14ac:dyDescent="0.25">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row>
    <row r="457" spans="9:66" x14ac:dyDescent="0.25">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row>
    <row r="458" spans="9:66" x14ac:dyDescent="0.25">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row>
    <row r="459" spans="9:66" x14ac:dyDescent="0.25">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row>
    <row r="460" spans="9:66" x14ac:dyDescent="0.25">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row>
    <row r="461" spans="9:66" x14ac:dyDescent="0.25">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row>
    <row r="462" spans="9:66" x14ac:dyDescent="0.25">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row>
    <row r="463" spans="9:66" x14ac:dyDescent="0.25">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row>
    <row r="464" spans="9:66" x14ac:dyDescent="0.25">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row>
    <row r="465" spans="9:66" x14ac:dyDescent="0.25">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row>
    <row r="466" spans="9:66" x14ac:dyDescent="0.25">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row>
    <row r="467" spans="9:66" x14ac:dyDescent="0.25">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row>
    <row r="468" spans="9:66" x14ac:dyDescent="0.25">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row>
    <row r="469" spans="9:66" x14ac:dyDescent="0.25">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row>
    <row r="470" spans="9:66" x14ac:dyDescent="0.25">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row>
    <row r="471" spans="9:66" x14ac:dyDescent="0.25">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row>
    <row r="472" spans="9:66" x14ac:dyDescent="0.25">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row>
    <row r="473" spans="9:66" x14ac:dyDescent="0.25">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row>
    <row r="474" spans="9:66" x14ac:dyDescent="0.25">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row>
    <row r="475" spans="9:66" x14ac:dyDescent="0.25">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row>
    <row r="476" spans="9:66" x14ac:dyDescent="0.25">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row>
    <row r="477" spans="9:66" x14ac:dyDescent="0.25">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row>
    <row r="478" spans="9:66" x14ac:dyDescent="0.25">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row>
    <row r="479" spans="9:66" x14ac:dyDescent="0.25">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row>
    <row r="480" spans="9:66" x14ac:dyDescent="0.25">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row>
    <row r="481" spans="9:66" x14ac:dyDescent="0.25">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row>
    <row r="482" spans="9:66" x14ac:dyDescent="0.25">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row>
    <row r="483" spans="9:66" x14ac:dyDescent="0.25">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row>
    <row r="484" spans="9:66" x14ac:dyDescent="0.25">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row>
    <row r="485" spans="9:66" x14ac:dyDescent="0.25">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row>
    <row r="486" spans="9:66" x14ac:dyDescent="0.25">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row>
    <row r="487" spans="9:66" x14ac:dyDescent="0.25">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row>
    <row r="488" spans="9:66" x14ac:dyDescent="0.25">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row>
    <row r="489" spans="9:66" x14ac:dyDescent="0.25">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row>
    <row r="490" spans="9:66" x14ac:dyDescent="0.25">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row>
    <row r="491" spans="9:66" x14ac:dyDescent="0.25">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row>
    <row r="492" spans="9:66" x14ac:dyDescent="0.25">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row>
    <row r="493" spans="9:66" x14ac:dyDescent="0.25">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row>
    <row r="494" spans="9:66" x14ac:dyDescent="0.25">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row>
    <row r="495" spans="9:66" x14ac:dyDescent="0.25">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row>
    <row r="496" spans="9:66" x14ac:dyDescent="0.25">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row>
    <row r="497" spans="9:66" x14ac:dyDescent="0.25">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row>
    <row r="498" spans="9:66" x14ac:dyDescent="0.25">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row>
    <row r="499" spans="9:66" x14ac:dyDescent="0.25">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row>
    <row r="500" spans="9:66" x14ac:dyDescent="0.25">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row>
    <row r="501" spans="9:66" x14ac:dyDescent="0.25">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row>
    <row r="502" spans="9:66" x14ac:dyDescent="0.25">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row>
    <row r="503" spans="9:66" x14ac:dyDescent="0.25">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row>
    <row r="504" spans="9:66" x14ac:dyDescent="0.25">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row>
    <row r="505" spans="9:66" x14ac:dyDescent="0.25">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row>
    <row r="506" spans="9:66" x14ac:dyDescent="0.25">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row>
    <row r="507" spans="9:66" x14ac:dyDescent="0.25">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row>
    <row r="508" spans="9:66" x14ac:dyDescent="0.25">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row>
    <row r="509" spans="9:66" x14ac:dyDescent="0.25">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row>
    <row r="510" spans="9:66" x14ac:dyDescent="0.25">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row>
    <row r="511" spans="9:66" x14ac:dyDescent="0.25">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row>
    <row r="512" spans="9:66" x14ac:dyDescent="0.25">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row>
    <row r="513" spans="9:66" x14ac:dyDescent="0.25">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row>
    <row r="514" spans="9:66" x14ac:dyDescent="0.25">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row>
    <row r="515" spans="9:66" x14ac:dyDescent="0.25">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row>
    <row r="516" spans="9:66" x14ac:dyDescent="0.25">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row>
    <row r="517" spans="9:66" x14ac:dyDescent="0.25">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row>
    <row r="518" spans="9:66" x14ac:dyDescent="0.25">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row>
    <row r="519" spans="9:66" x14ac:dyDescent="0.25">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row>
    <row r="520" spans="9:66" x14ac:dyDescent="0.25">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row>
    <row r="521" spans="9:66" x14ac:dyDescent="0.25">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row>
    <row r="522" spans="9:66" x14ac:dyDescent="0.25">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row>
    <row r="523" spans="9:66" x14ac:dyDescent="0.25">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row>
    <row r="524" spans="9:66" x14ac:dyDescent="0.25">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row>
    <row r="525" spans="9:66" x14ac:dyDescent="0.25">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row>
    <row r="526" spans="9:66" x14ac:dyDescent="0.25">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row>
    <row r="527" spans="9:66" x14ac:dyDescent="0.25">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row>
    <row r="528" spans="9:66" x14ac:dyDescent="0.25">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row>
    <row r="529" spans="9:66" x14ac:dyDescent="0.25">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row>
    <row r="530" spans="9:66" x14ac:dyDescent="0.25">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row>
    <row r="531" spans="9:66" x14ac:dyDescent="0.25">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row>
    <row r="532" spans="9:66" x14ac:dyDescent="0.25">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row>
    <row r="533" spans="9:66" x14ac:dyDescent="0.25">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row>
    <row r="534" spans="9:66" x14ac:dyDescent="0.25">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row>
    <row r="535" spans="9:66" x14ac:dyDescent="0.25">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row>
    <row r="536" spans="9:66" x14ac:dyDescent="0.25">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row>
    <row r="537" spans="9:66" x14ac:dyDescent="0.25">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row>
    <row r="538" spans="9:66" x14ac:dyDescent="0.25">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row>
    <row r="539" spans="9:66" x14ac:dyDescent="0.25">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row>
    <row r="540" spans="9:66" x14ac:dyDescent="0.25">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row>
    <row r="541" spans="9:66" x14ac:dyDescent="0.25">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row>
    <row r="542" spans="9:66" x14ac:dyDescent="0.25">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row>
    <row r="543" spans="9:66" x14ac:dyDescent="0.25">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row>
    <row r="544" spans="9:66" x14ac:dyDescent="0.25">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row>
    <row r="545" spans="9:66" x14ac:dyDescent="0.25">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row>
    <row r="546" spans="9:66" x14ac:dyDescent="0.25">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row>
    <row r="547" spans="9:66" x14ac:dyDescent="0.25">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row>
    <row r="548" spans="9:66" x14ac:dyDescent="0.25">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row>
    <row r="549" spans="9:66" x14ac:dyDescent="0.25">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row>
    <row r="550" spans="9:66" x14ac:dyDescent="0.25">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row>
    <row r="551" spans="9:66" x14ac:dyDescent="0.25">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row>
    <row r="552" spans="9:66" x14ac:dyDescent="0.25">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row>
    <row r="553" spans="9:66" x14ac:dyDescent="0.25">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row>
    <row r="554" spans="9:66" x14ac:dyDescent="0.25">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row>
    <row r="555" spans="9:66" x14ac:dyDescent="0.25">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row>
    <row r="556" spans="9:66" x14ac:dyDescent="0.25">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row>
    <row r="557" spans="9:66" x14ac:dyDescent="0.25">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row>
    <row r="558" spans="9:66" x14ac:dyDescent="0.25">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row>
    <row r="559" spans="9:66" x14ac:dyDescent="0.25">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row>
    <row r="560" spans="9:66" x14ac:dyDescent="0.25">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row>
    <row r="561" spans="9:66" x14ac:dyDescent="0.25">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row>
    <row r="562" spans="9:66" x14ac:dyDescent="0.25">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row>
    <row r="563" spans="9:66" x14ac:dyDescent="0.25">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row>
    <row r="564" spans="9:66" x14ac:dyDescent="0.25">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row>
    <row r="565" spans="9:66" x14ac:dyDescent="0.25">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row>
    <row r="566" spans="9:66" x14ac:dyDescent="0.25">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row>
    <row r="567" spans="9:66" x14ac:dyDescent="0.25">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row>
    <row r="568" spans="9:66" x14ac:dyDescent="0.25">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row>
    <row r="569" spans="9:66" x14ac:dyDescent="0.25">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row>
    <row r="570" spans="9:66" x14ac:dyDescent="0.25">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row>
    <row r="571" spans="9:66" x14ac:dyDescent="0.25">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row>
    <row r="572" spans="9:66" x14ac:dyDescent="0.25">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row>
    <row r="573" spans="9:66" x14ac:dyDescent="0.25">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row>
    <row r="574" spans="9:66" x14ac:dyDescent="0.25">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row>
    <row r="575" spans="9:66" x14ac:dyDescent="0.25">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row>
    <row r="576" spans="9:66" x14ac:dyDescent="0.25">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row>
    <row r="577" spans="9:66" x14ac:dyDescent="0.25">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row>
    <row r="578" spans="9:66" x14ac:dyDescent="0.25">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row>
    <row r="579" spans="9:66" x14ac:dyDescent="0.25">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row>
    <row r="580" spans="9:66" x14ac:dyDescent="0.25">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row>
    <row r="581" spans="9:66" x14ac:dyDescent="0.25">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row>
    <row r="582" spans="9:66" x14ac:dyDescent="0.25">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row>
    <row r="583" spans="9:66" x14ac:dyDescent="0.25">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row>
    <row r="584" spans="9:66" x14ac:dyDescent="0.25">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row>
    <row r="585" spans="9:66" x14ac:dyDescent="0.25">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row>
    <row r="586" spans="9:66" x14ac:dyDescent="0.25">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row>
    <row r="587" spans="9:66" x14ac:dyDescent="0.25">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row>
    <row r="588" spans="9:66" x14ac:dyDescent="0.25">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row>
    <row r="589" spans="9:66" x14ac:dyDescent="0.25">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row>
    <row r="590" spans="9:66" x14ac:dyDescent="0.25">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row>
    <row r="591" spans="9:66" x14ac:dyDescent="0.25">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row>
    <row r="592" spans="9:66" x14ac:dyDescent="0.25">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row>
    <row r="593" spans="9:66" x14ac:dyDescent="0.25">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row>
    <row r="594" spans="9:66" x14ac:dyDescent="0.25">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row>
    <row r="595" spans="9:66" x14ac:dyDescent="0.25">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row>
    <row r="596" spans="9:66" x14ac:dyDescent="0.25">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row>
    <row r="597" spans="9:66" x14ac:dyDescent="0.25">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row>
    <row r="598" spans="9:66" x14ac:dyDescent="0.25">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row>
    <row r="599" spans="9:66" x14ac:dyDescent="0.25">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row>
    <row r="600" spans="9:66" x14ac:dyDescent="0.25">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row>
    <row r="601" spans="9:66" x14ac:dyDescent="0.25">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row>
    <row r="602" spans="9:66" x14ac:dyDescent="0.25">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row>
    <row r="603" spans="9:66" x14ac:dyDescent="0.25">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row>
    <row r="604" spans="9:66" x14ac:dyDescent="0.25">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row>
    <row r="605" spans="9:66" x14ac:dyDescent="0.25">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row>
    <row r="606" spans="9:66" x14ac:dyDescent="0.25">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row>
    <row r="607" spans="9:66" x14ac:dyDescent="0.25">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row>
    <row r="608" spans="9:66" x14ac:dyDescent="0.25">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row>
    <row r="609" spans="9:66" x14ac:dyDescent="0.25">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row>
    <row r="610" spans="9:66" x14ac:dyDescent="0.25">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row>
    <row r="611" spans="9:66" x14ac:dyDescent="0.25">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row>
    <row r="612" spans="9:66" x14ac:dyDescent="0.25">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row>
    <row r="613" spans="9:66" x14ac:dyDescent="0.25">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row>
    <row r="614" spans="9:66" x14ac:dyDescent="0.25">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row>
    <row r="615" spans="9:66" x14ac:dyDescent="0.25">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row>
    <row r="616" spans="9:66" x14ac:dyDescent="0.25">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row>
    <row r="617" spans="9:66" x14ac:dyDescent="0.25">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row>
    <row r="618" spans="9:66" x14ac:dyDescent="0.25">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row>
    <row r="619" spans="9:66" x14ac:dyDescent="0.25">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row>
    <row r="620" spans="9:66" x14ac:dyDescent="0.25">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row>
    <row r="621" spans="9:66" x14ac:dyDescent="0.25">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row>
    <row r="622" spans="9:66" x14ac:dyDescent="0.25">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row>
    <row r="623" spans="9:66" x14ac:dyDescent="0.25">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row>
    <row r="624" spans="9:66" x14ac:dyDescent="0.25">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row>
    <row r="625" spans="9:66" x14ac:dyDescent="0.25">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row>
    <row r="626" spans="9:66" x14ac:dyDescent="0.25">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row>
    <row r="627" spans="9:66" x14ac:dyDescent="0.25">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row>
    <row r="628" spans="9:66" x14ac:dyDescent="0.25">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row>
    <row r="629" spans="9:66" x14ac:dyDescent="0.25">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row>
    <row r="630" spans="9:66" x14ac:dyDescent="0.25">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row>
    <row r="631" spans="9:66" x14ac:dyDescent="0.25">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row>
    <row r="632" spans="9:66" x14ac:dyDescent="0.25">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row>
    <row r="633" spans="9:66" x14ac:dyDescent="0.25">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row>
    <row r="634" spans="9:66" x14ac:dyDescent="0.25">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row>
    <row r="635" spans="9:66" x14ac:dyDescent="0.25">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row>
    <row r="636" spans="9:66" x14ac:dyDescent="0.25">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row>
    <row r="637" spans="9:66" x14ac:dyDescent="0.25">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row>
    <row r="638" spans="9:66" x14ac:dyDescent="0.25">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row>
    <row r="639" spans="9:66" x14ac:dyDescent="0.25">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row>
    <row r="640" spans="9:66" x14ac:dyDescent="0.25">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row>
    <row r="641" spans="9:66" x14ac:dyDescent="0.25">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row>
    <row r="642" spans="9:66" x14ac:dyDescent="0.25">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row>
    <row r="643" spans="9:66" x14ac:dyDescent="0.25">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row>
    <row r="644" spans="9:66" x14ac:dyDescent="0.25">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row>
    <row r="645" spans="9:66" x14ac:dyDescent="0.25">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row>
    <row r="646" spans="9:66" x14ac:dyDescent="0.25">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row>
    <row r="647" spans="9:66" x14ac:dyDescent="0.25">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row>
    <row r="648" spans="9:66" x14ac:dyDescent="0.25">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row>
    <row r="649" spans="9:66" x14ac:dyDescent="0.25">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row>
    <row r="650" spans="9:66" x14ac:dyDescent="0.25">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row>
    <row r="651" spans="9:66" x14ac:dyDescent="0.25">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row>
    <row r="652" spans="9:66" x14ac:dyDescent="0.25">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row>
    <row r="653" spans="9:66" x14ac:dyDescent="0.25">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row>
    <row r="654" spans="9:66" x14ac:dyDescent="0.25">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row>
    <row r="655" spans="9:66" x14ac:dyDescent="0.25">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row>
    <row r="656" spans="9:66" x14ac:dyDescent="0.25">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row>
    <row r="657" spans="9:66" x14ac:dyDescent="0.25">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row>
    <row r="658" spans="9:66" x14ac:dyDescent="0.25">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row>
    <row r="659" spans="9:66" x14ac:dyDescent="0.25">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row>
    <row r="660" spans="9:66" x14ac:dyDescent="0.25">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row>
    <row r="661" spans="9:66" x14ac:dyDescent="0.25">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row>
    <row r="662" spans="9:66" x14ac:dyDescent="0.25">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row>
    <row r="663" spans="9:66" x14ac:dyDescent="0.25">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row>
    <row r="664" spans="9:66" x14ac:dyDescent="0.25">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row>
    <row r="665" spans="9:66" x14ac:dyDescent="0.25">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row>
    <row r="666" spans="9:66" x14ac:dyDescent="0.25">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row>
    <row r="667" spans="9:66" x14ac:dyDescent="0.25">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row>
    <row r="668" spans="9:66" x14ac:dyDescent="0.25">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row>
    <row r="669" spans="9:66" x14ac:dyDescent="0.25">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row>
    <row r="670" spans="9:66" x14ac:dyDescent="0.25">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row>
    <row r="671" spans="9:66" x14ac:dyDescent="0.25">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row>
    <row r="672" spans="9:66" x14ac:dyDescent="0.25">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row>
    <row r="673" spans="9:66" x14ac:dyDescent="0.25">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row>
    <row r="674" spans="9:66" x14ac:dyDescent="0.25">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row>
    <row r="675" spans="9:66" x14ac:dyDescent="0.25">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row>
    <row r="676" spans="9:66" x14ac:dyDescent="0.25">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row>
    <row r="677" spans="9:66" x14ac:dyDescent="0.25">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row>
    <row r="678" spans="9:66" x14ac:dyDescent="0.25">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row>
    <row r="679" spans="9:66" x14ac:dyDescent="0.25">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row>
    <row r="680" spans="9:66" x14ac:dyDescent="0.25">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row>
    <row r="681" spans="9:66" x14ac:dyDescent="0.25">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row>
    <row r="682" spans="9:66" x14ac:dyDescent="0.25">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row>
    <row r="683" spans="9:66" x14ac:dyDescent="0.25">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row>
    <row r="684" spans="9:66" x14ac:dyDescent="0.25">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row>
    <row r="685" spans="9:66" x14ac:dyDescent="0.25">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row>
    <row r="686" spans="9:66" x14ac:dyDescent="0.25">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row>
    <row r="687" spans="9:66" x14ac:dyDescent="0.25">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row>
    <row r="688" spans="9:66" x14ac:dyDescent="0.25">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row>
    <row r="689" spans="9:66" x14ac:dyDescent="0.25">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row>
    <row r="690" spans="9:66" x14ac:dyDescent="0.25">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row>
    <row r="691" spans="9:66" x14ac:dyDescent="0.25">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row>
    <row r="692" spans="9:66" x14ac:dyDescent="0.25">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row>
    <row r="693" spans="9:66" x14ac:dyDescent="0.25">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row>
    <row r="694" spans="9:66" x14ac:dyDescent="0.25">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row>
    <row r="695" spans="9:66" x14ac:dyDescent="0.25">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row>
    <row r="696" spans="9:66" x14ac:dyDescent="0.25">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row>
    <row r="697" spans="9:66" x14ac:dyDescent="0.25">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row>
    <row r="698" spans="9:66" x14ac:dyDescent="0.25">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row>
    <row r="699" spans="9:66" x14ac:dyDescent="0.25">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row>
    <row r="700" spans="9:66" x14ac:dyDescent="0.25">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row>
    <row r="701" spans="9:66" x14ac:dyDescent="0.25">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row>
    <row r="702" spans="9:66" x14ac:dyDescent="0.25">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row>
    <row r="703" spans="9:66" x14ac:dyDescent="0.25">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row>
    <row r="704" spans="9:66" x14ac:dyDescent="0.25">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row>
    <row r="705" spans="9:66" x14ac:dyDescent="0.25">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row>
    <row r="706" spans="9:66" x14ac:dyDescent="0.25">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row>
    <row r="707" spans="9:66" x14ac:dyDescent="0.25">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row>
    <row r="708" spans="9:66" x14ac:dyDescent="0.25">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row>
    <row r="709" spans="9:66" x14ac:dyDescent="0.25">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row>
    <row r="710" spans="9:66" x14ac:dyDescent="0.25">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row>
    <row r="711" spans="9:66" x14ac:dyDescent="0.25">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row>
    <row r="712" spans="9:66" x14ac:dyDescent="0.25">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row>
    <row r="713" spans="9:66" x14ac:dyDescent="0.25">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row>
    <row r="714" spans="9:66" x14ac:dyDescent="0.25">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row>
    <row r="715" spans="9:66" x14ac:dyDescent="0.25">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row>
    <row r="716" spans="9:66" x14ac:dyDescent="0.25">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row>
    <row r="717" spans="9:66" x14ac:dyDescent="0.25">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row>
    <row r="718" spans="9:66" x14ac:dyDescent="0.25">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row>
    <row r="719" spans="9:66" x14ac:dyDescent="0.25">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row>
    <row r="720" spans="9:66" x14ac:dyDescent="0.25">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row>
    <row r="721" spans="9:66" x14ac:dyDescent="0.25">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row>
    <row r="722" spans="9:66" x14ac:dyDescent="0.25">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row>
    <row r="723" spans="9:66" x14ac:dyDescent="0.25">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row>
    <row r="724" spans="9:66" x14ac:dyDescent="0.25">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row>
    <row r="725" spans="9:66" x14ac:dyDescent="0.25">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row>
    <row r="726" spans="9:66" x14ac:dyDescent="0.25">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row>
    <row r="727" spans="9:66" x14ac:dyDescent="0.25">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row>
    <row r="728" spans="9:66" x14ac:dyDescent="0.25">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row>
    <row r="729" spans="9:66" x14ac:dyDescent="0.25">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row>
    <row r="730" spans="9:66" x14ac:dyDescent="0.25">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row>
    <row r="731" spans="9:66" x14ac:dyDescent="0.25">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row>
    <row r="732" spans="9:66" x14ac:dyDescent="0.25">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row>
    <row r="733" spans="9:66" x14ac:dyDescent="0.25">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row>
    <row r="734" spans="9:66" x14ac:dyDescent="0.25">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row>
    <row r="735" spans="9:66" x14ac:dyDescent="0.25">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row>
    <row r="736" spans="9:66" x14ac:dyDescent="0.25">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row>
    <row r="737" spans="9:66" x14ac:dyDescent="0.25">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row>
    <row r="738" spans="9:66" x14ac:dyDescent="0.25">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row>
    <row r="739" spans="9:66" x14ac:dyDescent="0.25">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row>
    <row r="740" spans="9:66" x14ac:dyDescent="0.25">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row>
    <row r="741" spans="9:66" x14ac:dyDescent="0.25">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row>
    <row r="742" spans="9:66" x14ac:dyDescent="0.25">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row>
    <row r="743" spans="9:66" x14ac:dyDescent="0.25">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row>
    <row r="744" spans="9:66" x14ac:dyDescent="0.25">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row>
    <row r="745" spans="9:66" x14ac:dyDescent="0.25">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row>
    <row r="746" spans="9:66" x14ac:dyDescent="0.25">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row>
    <row r="747" spans="9:66" x14ac:dyDescent="0.25">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row>
    <row r="748" spans="9:66" x14ac:dyDescent="0.25">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row>
    <row r="749" spans="9:66" x14ac:dyDescent="0.25">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row>
    <row r="750" spans="9:66" x14ac:dyDescent="0.25">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row>
    <row r="751" spans="9:66" x14ac:dyDescent="0.25">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row>
    <row r="752" spans="9:66" x14ac:dyDescent="0.25">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row>
    <row r="753" spans="9:66" x14ac:dyDescent="0.25">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row>
    <row r="754" spans="9:66" x14ac:dyDescent="0.25">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row>
    <row r="755" spans="9:66" x14ac:dyDescent="0.25">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row>
    <row r="756" spans="9:66" x14ac:dyDescent="0.25">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row>
    <row r="757" spans="9:66" x14ac:dyDescent="0.25">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row>
    <row r="758" spans="9:66" x14ac:dyDescent="0.25">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row>
    <row r="759" spans="9:66" x14ac:dyDescent="0.25">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row>
    <row r="760" spans="9:66" x14ac:dyDescent="0.25">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row>
    <row r="761" spans="9:66" x14ac:dyDescent="0.25">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row>
    <row r="762" spans="9:66" x14ac:dyDescent="0.25">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row>
    <row r="763" spans="9:66" x14ac:dyDescent="0.25">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row>
    <row r="764" spans="9:66" x14ac:dyDescent="0.25">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row>
    <row r="765" spans="9:66" x14ac:dyDescent="0.25">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row>
    <row r="766" spans="9:66" x14ac:dyDescent="0.25">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row>
    <row r="767" spans="9:66" x14ac:dyDescent="0.25">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row>
    <row r="768" spans="9:66" x14ac:dyDescent="0.25">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row>
    <row r="769" spans="9:66" x14ac:dyDescent="0.25">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row>
    <row r="770" spans="9:66" x14ac:dyDescent="0.25">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row>
    <row r="771" spans="9:66" x14ac:dyDescent="0.25">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row>
    <row r="772" spans="9:66" x14ac:dyDescent="0.25">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row>
    <row r="773" spans="9:66" x14ac:dyDescent="0.25">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row>
    <row r="774" spans="9:66" x14ac:dyDescent="0.25">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row>
    <row r="775" spans="9:66" x14ac:dyDescent="0.25">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row>
    <row r="776" spans="9:66" x14ac:dyDescent="0.25">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row>
    <row r="777" spans="9:66" x14ac:dyDescent="0.25">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row>
    <row r="778" spans="9:66" x14ac:dyDescent="0.25">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row>
    <row r="779" spans="9:66" x14ac:dyDescent="0.25">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row>
    <row r="780" spans="9:66" x14ac:dyDescent="0.25">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row>
    <row r="781" spans="9:66" x14ac:dyDescent="0.25">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row>
    <row r="782" spans="9:66" x14ac:dyDescent="0.25">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row>
    <row r="783" spans="9:66" x14ac:dyDescent="0.25">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row>
    <row r="784" spans="9:66" x14ac:dyDescent="0.25">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row>
    <row r="785" spans="9:66" x14ac:dyDescent="0.25">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row>
    <row r="786" spans="9:66" x14ac:dyDescent="0.25">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row>
    <row r="787" spans="9:66" x14ac:dyDescent="0.25">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row>
    <row r="788" spans="9:66" x14ac:dyDescent="0.25">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row>
    <row r="789" spans="9:66" x14ac:dyDescent="0.25">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row>
    <row r="790" spans="9:66" x14ac:dyDescent="0.25">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row>
    <row r="791" spans="9:66" x14ac:dyDescent="0.25">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row>
    <row r="792" spans="9:66" x14ac:dyDescent="0.25">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row>
    <row r="793" spans="9:66" x14ac:dyDescent="0.25">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row>
    <row r="794" spans="9:66" x14ac:dyDescent="0.25">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row>
    <row r="795" spans="9:66" x14ac:dyDescent="0.25">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row>
    <row r="796" spans="9:66" x14ac:dyDescent="0.25">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row>
    <row r="797" spans="9:66" x14ac:dyDescent="0.25">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row>
    <row r="798" spans="9:66" x14ac:dyDescent="0.25">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row>
    <row r="799" spans="9:66" x14ac:dyDescent="0.25">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row>
    <row r="800" spans="9:66" x14ac:dyDescent="0.25">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row>
    <row r="801" spans="9:66" x14ac:dyDescent="0.25">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row>
    <row r="802" spans="9:66" x14ac:dyDescent="0.25">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row>
    <row r="803" spans="9:66" x14ac:dyDescent="0.25">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row>
    <row r="804" spans="9:66" x14ac:dyDescent="0.25">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row>
    <row r="805" spans="9:66" x14ac:dyDescent="0.25">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row>
    <row r="806" spans="9:66" x14ac:dyDescent="0.25">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row>
    <row r="807" spans="9:66" x14ac:dyDescent="0.25">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row>
    <row r="808" spans="9:66" x14ac:dyDescent="0.25">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row>
    <row r="809" spans="9:66" x14ac:dyDescent="0.25">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row>
    <row r="810" spans="9:66" x14ac:dyDescent="0.25">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row>
    <row r="811" spans="9:66" x14ac:dyDescent="0.25">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row>
    <row r="812" spans="9:66" x14ac:dyDescent="0.25">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row>
    <row r="813" spans="9:66" x14ac:dyDescent="0.25">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row>
    <row r="814" spans="9:66" x14ac:dyDescent="0.25">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row>
    <row r="815" spans="9:66" x14ac:dyDescent="0.25">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row>
    <row r="816" spans="9:66" x14ac:dyDescent="0.25">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row>
    <row r="817" spans="9:66" x14ac:dyDescent="0.25">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row>
    <row r="818" spans="9:66" x14ac:dyDescent="0.25">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row>
    <row r="819" spans="9:66" x14ac:dyDescent="0.25">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row>
    <row r="820" spans="9:66" x14ac:dyDescent="0.25">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row>
    <row r="821" spans="9:66" x14ac:dyDescent="0.25">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row>
    <row r="822" spans="9:66" x14ac:dyDescent="0.25">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row>
    <row r="823" spans="9:66" x14ac:dyDescent="0.25">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row>
    <row r="824" spans="9:66" x14ac:dyDescent="0.25">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row>
    <row r="825" spans="9:66" x14ac:dyDescent="0.25">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row>
    <row r="826" spans="9:66" x14ac:dyDescent="0.25">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row>
    <row r="827" spans="9:66" x14ac:dyDescent="0.25">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row>
    <row r="828" spans="9:66" x14ac:dyDescent="0.25">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row>
    <row r="829" spans="9:66" x14ac:dyDescent="0.25">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row>
    <row r="830" spans="9:66" x14ac:dyDescent="0.25">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row>
    <row r="831" spans="9:66" x14ac:dyDescent="0.25">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row>
    <row r="832" spans="9:66" x14ac:dyDescent="0.25">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row>
    <row r="833" spans="9:66" x14ac:dyDescent="0.25">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row>
    <row r="834" spans="9:66" x14ac:dyDescent="0.25">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row>
    <row r="835" spans="9:66" x14ac:dyDescent="0.25">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row>
    <row r="836" spans="9:66" x14ac:dyDescent="0.25">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row>
    <row r="837" spans="9:66" x14ac:dyDescent="0.25">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row>
    <row r="838" spans="9:66" x14ac:dyDescent="0.25">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row>
    <row r="839" spans="9:66" x14ac:dyDescent="0.25">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row>
    <row r="840" spans="9:66" x14ac:dyDescent="0.25">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row>
    <row r="841" spans="9:66" x14ac:dyDescent="0.25">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row>
    <row r="842" spans="9:66" x14ac:dyDescent="0.25">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row>
    <row r="843" spans="9:66" x14ac:dyDescent="0.25">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row>
    <row r="844" spans="9:66" x14ac:dyDescent="0.25">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row>
    <row r="845" spans="9:66" x14ac:dyDescent="0.25">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row>
    <row r="846" spans="9:66" x14ac:dyDescent="0.25">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row>
    <row r="847" spans="9:66" x14ac:dyDescent="0.25">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row>
    <row r="848" spans="9:66" x14ac:dyDescent="0.25">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row>
    <row r="849" spans="9:66" x14ac:dyDescent="0.25">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row>
    <row r="850" spans="9:66" x14ac:dyDescent="0.25">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row>
    <row r="851" spans="9:66" x14ac:dyDescent="0.25">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row>
    <row r="852" spans="9:66" x14ac:dyDescent="0.25">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row>
    <row r="853" spans="9:66" x14ac:dyDescent="0.25">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row>
    <row r="854" spans="9:66" x14ac:dyDescent="0.25">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row>
    <row r="855" spans="9:66" x14ac:dyDescent="0.25">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row>
    <row r="856" spans="9:66" x14ac:dyDescent="0.25">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row>
    <row r="857" spans="9:66" x14ac:dyDescent="0.25">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row>
    <row r="858" spans="9:66" x14ac:dyDescent="0.25">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row>
    <row r="859" spans="9:66" x14ac:dyDescent="0.25">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row>
    <row r="860" spans="9:66" x14ac:dyDescent="0.25">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row>
    <row r="861" spans="9:66" x14ac:dyDescent="0.25">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row>
    <row r="862" spans="9:66" x14ac:dyDescent="0.25">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row>
    <row r="863" spans="9:66" x14ac:dyDescent="0.25">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row>
    <row r="864" spans="9:66" x14ac:dyDescent="0.25">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row>
    <row r="865" spans="9:66" x14ac:dyDescent="0.25">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row>
    <row r="866" spans="9:66" x14ac:dyDescent="0.25">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row>
    <row r="867" spans="9:66" x14ac:dyDescent="0.25">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row>
    <row r="868" spans="9:66" x14ac:dyDescent="0.25">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row>
    <row r="869" spans="9:66" x14ac:dyDescent="0.25">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row>
    <row r="870" spans="9:66" x14ac:dyDescent="0.25">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row>
    <row r="871" spans="9:66" x14ac:dyDescent="0.25">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row>
    <row r="872" spans="9:66" x14ac:dyDescent="0.25">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row>
    <row r="873" spans="9:66" x14ac:dyDescent="0.25">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row>
    <row r="874" spans="9:66" x14ac:dyDescent="0.25">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row>
    <row r="875" spans="9:66" x14ac:dyDescent="0.25">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row>
    <row r="876" spans="9:66" x14ac:dyDescent="0.25">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row>
    <row r="877" spans="9:66" x14ac:dyDescent="0.25">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row>
    <row r="878" spans="9:66" x14ac:dyDescent="0.25">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row>
    <row r="879" spans="9:66" x14ac:dyDescent="0.25">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row>
    <row r="880" spans="9:66" x14ac:dyDescent="0.25">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row>
    <row r="881" spans="9:66" x14ac:dyDescent="0.25">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row>
    <row r="882" spans="9:66" x14ac:dyDescent="0.25">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row>
    <row r="883" spans="9:66" x14ac:dyDescent="0.25">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row>
    <row r="884" spans="9:66" x14ac:dyDescent="0.25">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row>
    <row r="885" spans="9:66" x14ac:dyDescent="0.25">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row>
    <row r="886" spans="9:66" x14ac:dyDescent="0.25">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row>
    <row r="887" spans="9:66" x14ac:dyDescent="0.25">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row>
    <row r="888" spans="9:66" x14ac:dyDescent="0.25">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row>
    <row r="889" spans="9:66" x14ac:dyDescent="0.25">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row>
    <row r="890" spans="9:66" x14ac:dyDescent="0.25">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row>
    <row r="891" spans="9:66" x14ac:dyDescent="0.25">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row>
    <row r="892" spans="9:66" x14ac:dyDescent="0.25">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row>
    <row r="893" spans="9:66" x14ac:dyDescent="0.25">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row>
    <row r="894" spans="9:66" x14ac:dyDescent="0.25">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row>
    <row r="895" spans="9:66" x14ac:dyDescent="0.25">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row>
    <row r="896" spans="9:66" x14ac:dyDescent="0.25">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row>
    <row r="897" spans="9:66" x14ac:dyDescent="0.25">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row>
    <row r="898" spans="9:66" x14ac:dyDescent="0.25">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row>
    <row r="899" spans="9:66" x14ac:dyDescent="0.25">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row>
    <row r="900" spans="9:66" x14ac:dyDescent="0.25">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row>
    <row r="901" spans="9:66" x14ac:dyDescent="0.25">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row>
    <row r="902" spans="9:66" x14ac:dyDescent="0.25">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row>
    <row r="903" spans="9:66" x14ac:dyDescent="0.25">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row>
    <row r="904" spans="9:66" x14ac:dyDescent="0.25">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row>
    <row r="905" spans="9:66" x14ac:dyDescent="0.25">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row>
    <row r="906" spans="9:66" x14ac:dyDescent="0.25">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row>
    <row r="907" spans="9:66" x14ac:dyDescent="0.25">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row>
    <row r="908" spans="9:66" x14ac:dyDescent="0.25">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row>
    <row r="909" spans="9:66" x14ac:dyDescent="0.25">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row>
    <row r="910" spans="9:66" x14ac:dyDescent="0.25">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row>
    <row r="911" spans="9:66" x14ac:dyDescent="0.25">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row>
    <row r="912" spans="9:66" x14ac:dyDescent="0.25">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row>
    <row r="913" spans="9:66" x14ac:dyDescent="0.25">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row>
    <row r="914" spans="9:66" x14ac:dyDescent="0.25">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row>
    <row r="915" spans="9:66" x14ac:dyDescent="0.25">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row>
    <row r="916" spans="9:66" x14ac:dyDescent="0.25">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row>
    <row r="917" spans="9:66" x14ac:dyDescent="0.25">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row>
    <row r="918" spans="9:66" x14ac:dyDescent="0.25">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row>
    <row r="919" spans="9:66" x14ac:dyDescent="0.25">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row>
    <row r="920" spans="9:66" x14ac:dyDescent="0.25">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row>
    <row r="921" spans="9:66" x14ac:dyDescent="0.25">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row>
    <row r="922" spans="9:66" x14ac:dyDescent="0.25">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row>
    <row r="923" spans="9:66" x14ac:dyDescent="0.25">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row>
    <row r="924" spans="9:66" x14ac:dyDescent="0.25">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row>
    <row r="925" spans="9:66" x14ac:dyDescent="0.25">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row>
    <row r="926" spans="9:66" x14ac:dyDescent="0.25">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row>
    <row r="927" spans="9:66" x14ac:dyDescent="0.25">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row>
    <row r="928" spans="9:66" x14ac:dyDescent="0.25">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row>
    <row r="929" spans="9:66" x14ac:dyDescent="0.25">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row>
    <row r="930" spans="9:66" x14ac:dyDescent="0.25">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row>
    <row r="931" spans="9:66" x14ac:dyDescent="0.25">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row>
    <row r="932" spans="9:66" x14ac:dyDescent="0.25">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row>
    <row r="933" spans="9:66" x14ac:dyDescent="0.25">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row>
    <row r="934" spans="9:66" x14ac:dyDescent="0.25">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row>
    <row r="935" spans="9:66" x14ac:dyDescent="0.25">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row>
    <row r="936" spans="9:66" x14ac:dyDescent="0.25">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row>
    <row r="937" spans="9:66" x14ac:dyDescent="0.25">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row>
    <row r="938" spans="9:66" x14ac:dyDescent="0.25">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row>
    <row r="939" spans="9:66" x14ac:dyDescent="0.25">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row>
    <row r="940" spans="9:66" x14ac:dyDescent="0.25">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row>
    <row r="941" spans="9:66" x14ac:dyDescent="0.25">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row>
    <row r="942" spans="9:66" x14ac:dyDescent="0.25">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row>
    <row r="943" spans="9:66" x14ac:dyDescent="0.25">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row>
    <row r="944" spans="9:66" x14ac:dyDescent="0.25">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row>
    <row r="945" spans="9:66" x14ac:dyDescent="0.25">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row>
    <row r="946" spans="9:66" x14ac:dyDescent="0.25">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row>
    <row r="947" spans="9:66" x14ac:dyDescent="0.25">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row>
    <row r="948" spans="9:66" x14ac:dyDescent="0.25">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row>
    <row r="949" spans="9:66" x14ac:dyDescent="0.25">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row>
    <row r="950" spans="9:66" x14ac:dyDescent="0.25">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row>
    <row r="951" spans="9:66" x14ac:dyDescent="0.25">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row>
    <row r="952" spans="9:66" x14ac:dyDescent="0.25">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row>
    <row r="953" spans="9:66" x14ac:dyDescent="0.25">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row>
    <row r="954" spans="9:66" x14ac:dyDescent="0.25">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row>
    <row r="955" spans="9:66" x14ac:dyDescent="0.25">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row>
    <row r="956" spans="9:66" x14ac:dyDescent="0.25">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row>
    <row r="957" spans="9:66" x14ac:dyDescent="0.25">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row>
    <row r="958" spans="9:66" x14ac:dyDescent="0.25">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row>
    <row r="959" spans="9:66" x14ac:dyDescent="0.25">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row>
    <row r="960" spans="9:66" x14ac:dyDescent="0.25">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row>
    <row r="961" spans="9:66" x14ac:dyDescent="0.25">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row>
    <row r="962" spans="9:66" x14ac:dyDescent="0.25">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row>
    <row r="963" spans="9:66" x14ac:dyDescent="0.25">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row>
    <row r="964" spans="9:66" x14ac:dyDescent="0.25">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row>
    <row r="965" spans="9:66" x14ac:dyDescent="0.25">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row>
    <row r="966" spans="9:66" x14ac:dyDescent="0.25">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row>
    <row r="967" spans="9:66" x14ac:dyDescent="0.25">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row>
    <row r="968" spans="9:66" x14ac:dyDescent="0.25">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row>
    <row r="969" spans="9:66" x14ac:dyDescent="0.25">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row>
    <row r="970" spans="9:66" x14ac:dyDescent="0.25">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row>
    <row r="971" spans="9:66" x14ac:dyDescent="0.25">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row>
    <row r="972" spans="9:66" x14ac:dyDescent="0.25">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row>
    <row r="973" spans="9:66" x14ac:dyDescent="0.25">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row>
    <row r="974" spans="9:66" x14ac:dyDescent="0.25">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row>
    <row r="975" spans="9:66" x14ac:dyDescent="0.25">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row>
    <row r="976" spans="9:66" x14ac:dyDescent="0.25">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row>
    <row r="977" spans="9:66" x14ac:dyDescent="0.25">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row>
    <row r="978" spans="9:66" x14ac:dyDescent="0.25">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row>
    <row r="979" spans="9:66" x14ac:dyDescent="0.25">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row>
    <row r="980" spans="9:66" x14ac:dyDescent="0.25">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row>
    <row r="981" spans="9:66" x14ac:dyDescent="0.25">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row>
    <row r="982" spans="9:66" x14ac:dyDescent="0.25">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row>
    <row r="983" spans="9:66" x14ac:dyDescent="0.25">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row>
    <row r="984" spans="9:66" x14ac:dyDescent="0.25">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row>
    <row r="985" spans="9:66" x14ac:dyDescent="0.25">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row>
    <row r="986" spans="9:66" x14ac:dyDescent="0.25">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row>
    <row r="987" spans="9:66" x14ac:dyDescent="0.25">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row>
    <row r="988" spans="9:66" x14ac:dyDescent="0.25">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row>
    <row r="989" spans="9:66" x14ac:dyDescent="0.25">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row>
    <row r="990" spans="9:66" x14ac:dyDescent="0.25">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row>
    <row r="991" spans="9:66" x14ac:dyDescent="0.25">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row>
    <row r="992" spans="9:66" x14ac:dyDescent="0.25">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row>
    <row r="993" spans="9:66" x14ac:dyDescent="0.25">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row>
    <row r="994" spans="9:66" x14ac:dyDescent="0.25">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row>
    <row r="995" spans="9:66" x14ac:dyDescent="0.25">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row>
    <row r="996" spans="9:66" x14ac:dyDescent="0.25">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row>
    <row r="997" spans="9:66" x14ac:dyDescent="0.25">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row>
    <row r="998" spans="9:66" x14ac:dyDescent="0.25">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row>
    <row r="999" spans="9:66" x14ac:dyDescent="0.25">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row>
    <row r="1000" spans="9:66" x14ac:dyDescent="0.25">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row>
    <row r="1001" spans="9:66" x14ac:dyDescent="0.25">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row>
    <row r="1002" spans="9:66" x14ac:dyDescent="0.25">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row>
    <row r="1003" spans="9:66" x14ac:dyDescent="0.25">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row>
    <row r="1004" spans="9:66" x14ac:dyDescent="0.25">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row>
    <row r="1005" spans="9:66" x14ac:dyDescent="0.25">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row>
    <row r="1006" spans="9:66" x14ac:dyDescent="0.25">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row>
    <row r="1007" spans="9:66" x14ac:dyDescent="0.25">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row>
    <row r="1008" spans="9:66" x14ac:dyDescent="0.25">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row>
    <row r="1009" spans="9:66" x14ac:dyDescent="0.25">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row>
    <row r="1010" spans="9:66" x14ac:dyDescent="0.25">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row>
    <row r="1011" spans="9:66" x14ac:dyDescent="0.25">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row>
    <row r="1012" spans="9:66" x14ac:dyDescent="0.25">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row>
    <row r="1013" spans="9:66" x14ac:dyDescent="0.25">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row>
    <row r="1014" spans="9:66" x14ac:dyDescent="0.25">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row>
    <row r="1015" spans="9:66" x14ac:dyDescent="0.25">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row>
    <row r="1016" spans="9:66" x14ac:dyDescent="0.25">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row>
    <row r="1017" spans="9:66" x14ac:dyDescent="0.25">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row>
    <row r="1018" spans="9:66" x14ac:dyDescent="0.25">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row>
    <row r="1019" spans="9:66" x14ac:dyDescent="0.25">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row>
    <row r="1020" spans="9:66" x14ac:dyDescent="0.25">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row>
    <row r="1021" spans="9:66" x14ac:dyDescent="0.25">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row>
    <row r="1022" spans="9:66" x14ac:dyDescent="0.25">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row>
    <row r="1023" spans="9:66" x14ac:dyDescent="0.25">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row>
    <row r="1024" spans="9:66" x14ac:dyDescent="0.25">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row>
    <row r="1025" spans="9:66" x14ac:dyDescent="0.25">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row>
    <row r="1026" spans="9:66" x14ac:dyDescent="0.25">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row>
    <row r="1027" spans="9:66" x14ac:dyDescent="0.25">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row>
    <row r="1028" spans="9:66" x14ac:dyDescent="0.25">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row>
    <row r="1029" spans="9:66" x14ac:dyDescent="0.25">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row>
    <row r="1030" spans="9:66" x14ac:dyDescent="0.25">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row>
    <row r="1031" spans="9:66" x14ac:dyDescent="0.25">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row>
    <row r="1032" spans="9:66" x14ac:dyDescent="0.25">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row>
    <row r="1033" spans="9:66" x14ac:dyDescent="0.25">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row>
    <row r="1034" spans="9:66" x14ac:dyDescent="0.25">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row>
    <row r="1035" spans="9:66" x14ac:dyDescent="0.25">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row>
    <row r="1036" spans="9:66" x14ac:dyDescent="0.25">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row>
    <row r="1037" spans="9:66" x14ac:dyDescent="0.25">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row>
    <row r="1038" spans="9:66" x14ac:dyDescent="0.25">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row>
    <row r="1039" spans="9:66" x14ac:dyDescent="0.25">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row>
    <row r="1040" spans="9:66" x14ac:dyDescent="0.25">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row>
    <row r="1041" spans="9:66" x14ac:dyDescent="0.25">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row>
    <row r="1042" spans="9:66" x14ac:dyDescent="0.25">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row>
    <row r="1043" spans="9:66" x14ac:dyDescent="0.25">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row>
    <row r="1044" spans="9:66" x14ac:dyDescent="0.25">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row>
    <row r="1045" spans="9:66" x14ac:dyDescent="0.25">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row>
    <row r="1046" spans="9:66" x14ac:dyDescent="0.25">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row>
    <row r="1047" spans="9:66" x14ac:dyDescent="0.25">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row>
    <row r="1048" spans="9:66" x14ac:dyDescent="0.25">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row>
    <row r="1049" spans="9:66" x14ac:dyDescent="0.25">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row>
    <row r="1050" spans="9:66" x14ac:dyDescent="0.25">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row>
    <row r="1051" spans="9:66" x14ac:dyDescent="0.25">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row>
    <row r="1052" spans="9:66" x14ac:dyDescent="0.25">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row>
    <row r="1053" spans="9:66" x14ac:dyDescent="0.25">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row>
    <row r="1054" spans="9:66" x14ac:dyDescent="0.25">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row>
    <row r="1055" spans="9:66" x14ac:dyDescent="0.25">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row>
    <row r="1056" spans="9:66" x14ac:dyDescent="0.25">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row>
    <row r="1057" spans="9:66" x14ac:dyDescent="0.25">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row>
    <row r="1058" spans="9:66" x14ac:dyDescent="0.25">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row>
    <row r="1059" spans="9:66" x14ac:dyDescent="0.25">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row>
    <row r="1060" spans="9:66" x14ac:dyDescent="0.25">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row>
    <row r="1061" spans="9:66" x14ac:dyDescent="0.25">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row>
    <row r="1062" spans="9:66" x14ac:dyDescent="0.25">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row>
    <row r="1063" spans="9:66" x14ac:dyDescent="0.25">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row>
    <row r="1064" spans="9:66" x14ac:dyDescent="0.25">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row>
    <row r="1065" spans="9:66" x14ac:dyDescent="0.25">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row>
    <row r="1066" spans="9:66" x14ac:dyDescent="0.25">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row>
    <row r="1067" spans="9:66" x14ac:dyDescent="0.25">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row>
    <row r="1068" spans="9:66" x14ac:dyDescent="0.25">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row>
    <row r="1069" spans="9:66" x14ac:dyDescent="0.25">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row>
    <row r="1070" spans="9:66" x14ac:dyDescent="0.25">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row>
    <row r="1071" spans="9:66" x14ac:dyDescent="0.25">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row>
    <row r="1072" spans="9:66" x14ac:dyDescent="0.25">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row>
    <row r="1073" spans="9:66" x14ac:dyDescent="0.25">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row>
    <row r="1074" spans="9:66" x14ac:dyDescent="0.25">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row>
    <row r="1075" spans="9:66" x14ac:dyDescent="0.25">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row>
    <row r="1076" spans="9:66" x14ac:dyDescent="0.25">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row>
    <row r="1077" spans="9:66" x14ac:dyDescent="0.25">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row>
    <row r="1078" spans="9:66" x14ac:dyDescent="0.25">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row>
    <row r="1079" spans="9:66" x14ac:dyDescent="0.25">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row>
    <row r="1080" spans="9:66" x14ac:dyDescent="0.25">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row>
    <row r="1081" spans="9:66" x14ac:dyDescent="0.25">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row>
    <row r="1082" spans="9:66" x14ac:dyDescent="0.25">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row>
    <row r="1083" spans="9:66" x14ac:dyDescent="0.25">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row>
    <row r="1084" spans="9:66" x14ac:dyDescent="0.25">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row>
    <row r="1085" spans="9:66" x14ac:dyDescent="0.25">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row>
    <row r="1086" spans="9:66" x14ac:dyDescent="0.25">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row>
    <row r="1087" spans="9:66" x14ac:dyDescent="0.25">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row>
    <row r="1088" spans="9:66" x14ac:dyDescent="0.25">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row>
    <row r="1089" spans="9:66" x14ac:dyDescent="0.25">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row>
    <row r="1090" spans="9:66" x14ac:dyDescent="0.25">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row>
    <row r="1091" spans="9:66" x14ac:dyDescent="0.25">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row>
    <row r="1092" spans="9:66" x14ac:dyDescent="0.25">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row>
    <row r="1093" spans="9:66" x14ac:dyDescent="0.25">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row>
    <row r="1094" spans="9:66" x14ac:dyDescent="0.25">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row>
    <row r="1095" spans="9:66" x14ac:dyDescent="0.25">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row>
    <row r="1096" spans="9:66" x14ac:dyDescent="0.25">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row>
    <row r="1097" spans="9:66" x14ac:dyDescent="0.25">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row>
    <row r="1098" spans="9:66" x14ac:dyDescent="0.25">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row>
    <row r="1099" spans="9:66" x14ac:dyDescent="0.25">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row>
    <row r="1100" spans="9:66" x14ac:dyDescent="0.25">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row>
    <row r="1101" spans="9:66" x14ac:dyDescent="0.25">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row>
    <row r="1102" spans="9:66" x14ac:dyDescent="0.25">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row>
    <row r="1103" spans="9:66" x14ac:dyDescent="0.25">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row>
    <row r="1104" spans="9:66" x14ac:dyDescent="0.25">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row>
    <row r="1105" spans="9:66" x14ac:dyDescent="0.25">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row>
    <row r="1106" spans="9:66" x14ac:dyDescent="0.25">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row>
    <row r="1107" spans="9:66" x14ac:dyDescent="0.25">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row>
    <row r="1108" spans="9:66" x14ac:dyDescent="0.25">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row>
    <row r="1109" spans="9:66" x14ac:dyDescent="0.25">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row>
    <row r="1110" spans="9:66" x14ac:dyDescent="0.25">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row>
    <row r="1111" spans="9:66" x14ac:dyDescent="0.25">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row>
    <row r="1112" spans="9:66" x14ac:dyDescent="0.25">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row>
    <row r="1113" spans="9:66" x14ac:dyDescent="0.25">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row>
    <row r="1114" spans="9:66" x14ac:dyDescent="0.25">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row>
    <row r="1115" spans="9:66" x14ac:dyDescent="0.25">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row>
    <row r="1116" spans="9:66" x14ac:dyDescent="0.25">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row>
    <row r="1117" spans="9:66" x14ac:dyDescent="0.25">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row>
    <row r="1118" spans="9:66" x14ac:dyDescent="0.25">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row>
    <row r="1119" spans="9:66" x14ac:dyDescent="0.25">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row>
    <row r="1120" spans="9:66" x14ac:dyDescent="0.25">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row>
    <row r="1121" spans="9:66" x14ac:dyDescent="0.25">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row>
    <row r="1122" spans="9:66" x14ac:dyDescent="0.25">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row>
    <row r="1123" spans="9:66" x14ac:dyDescent="0.25">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row>
    <row r="1124" spans="9:66" x14ac:dyDescent="0.25">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row>
    <row r="1125" spans="9:66" x14ac:dyDescent="0.25">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row>
    <row r="1126" spans="9:66" x14ac:dyDescent="0.25">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row>
    <row r="1127" spans="9:66" x14ac:dyDescent="0.25">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row>
    <row r="1128" spans="9:66" x14ac:dyDescent="0.25">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row>
    <row r="1129" spans="9:66" x14ac:dyDescent="0.25">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row>
    <row r="1130" spans="9:66" x14ac:dyDescent="0.25">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row>
    <row r="1131" spans="9:66" x14ac:dyDescent="0.25">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row>
    <row r="1132" spans="9:66" x14ac:dyDescent="0.25">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row>
    <row r="1133" spans="9:66" x14ac:dyDescent="0.25">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row>
    <row r="1134" spans="9:66" x14ac:dyDescent="0.25">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row>
    <row r="1135" spans="9:66" x14ac:dyDescent="0.25">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row>
    <row r="1136" spans="9:66" x14ac:dyDescent="0.25">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row>
    <row r="1137" spans="9:66" x14ac:dyDescent="0.25">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row>
    <row r="1138" spans="9:66" x14ac:dyDescent="0.25">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row>
    <row r="1139" spans="9:66" x14ac:dyDescent="0.25">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row>
    <row r="1140" spans="9:66" x14ac:dyDescent="0.25">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row>
    <row r="1141" spans="9:66" x14ac:dyDescent="0.25">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row>
    <row r="1142" spans="9:66" x14ac:dyDescent="0.25">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row>
    <row r="1143" spans="9:66" x14ac:dyDescent="0.25">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row>
    <row r="1144" spans="9:66" x14ac:dyDescent="0.25">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row>
    <row r="1145" spans="9:66" x14ac:dyDescent="0.25">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row>
    <row r="1146" spans="9:66" x14ac:dyDescent="0.25">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row>
    <row r="1147" spans="9:66" x14ac:dyDescent="0.25">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row>
    <row r="1148" spans="9:66" x14ac:dyDescent="0.25">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row>
    <row r="1149" spans="9:66" x14ac:dyDescent="0.25">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row>
    <row r="1150" spans="9:66" x14ac:dyDescent="0.25">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row>
    <row r="1151" spans="9:66" x14ac:dyDescent="0.25">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row>
    <row r="1152" spans="9:66" x14ac:dyDescent="0.25">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row>
    <row r="1153" spans="9:66" x14ac:dyDescent="0.25">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row>
    <row r="1154" spans="9:66" x14ac:dyDescent="0.25">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row>
    <row r="1155" spans="9:66" x14ac:dyDescent="0.25">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row>
    <row r="1156" spans="9:66" x14ac:dyDescent="0.25">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row>
    <row r="1157" spans="9:66" x14ac:dyDescent="0.25">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row>
    <row r="1158" spans="9:66" x14ac:dyDescent="0.25">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row>
    <row r="1159" spans="9:66" x14ac:dyDescent="0.25">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row>
    <row r="1160" spans="9:66" x14ac:dyDescent="0.25">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row>
    <row r="1161" spans="9:66" x14ac:dyDescent="0.25">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row>
    <row r="1162" spans="9:66" x14ac:dyDescent="0.25">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row>
    <row r="1163" spans="9:66" x14ac:dyDescent="0.25">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row>
    <row r="1164" spans="9:66" x14ac:dyDescent="0.25">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row>
    <row r="1165" spans="9:66" x14ac:dyDescent="0.25">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row>
    <row r="1166" spans="9:66" x14ac:dyDescent="0.25">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row>
    <row r="1167" spans="9:66" x14ac:dyDescent="0.25">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row>
    <row r="1168" spans="9:66" x14ac:dyDescent="0.25">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row>
    <row r="1169" spans="11:66" x14ac:dyDescent="0.25">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row>
    <row r="1170" spans="11:66" x14ac:dyDescent="0.25">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row>
    <row r="1171" spans="11:66" x14ac:dyDescent="0.25">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row>
    <row r="1172" spans="11:66" x14ac:dyDescent="0.25">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row>
    <row r="1173" spans="11:66" x14ac:dyDescent="0.25">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row>
    <row r="1174" spans="11:66" x14ac:dyDescent="0.25">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row>
    <row r="1175" spans="11:66" x14ac:dyDescent="0.25">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row>
    <row r="1176" spans="11:66" x14ac:dyDescent="0.25">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row>
    <row r="1177" spans="11:66" x14ac:dyDescent="0.25">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row>
    <row r="1178" spans="11:66" x14ac:dyDescent="0.25">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row>
    <row r="1179" spans="11:66" x14ac:dyDescent="0.25">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row>
    <row r="1180" spans="11:66" x14ac:dyDescent="0.25">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row>
    <row r="1181" spans="11:66" x14ac:dyDescent="0.25">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row>
    <row r="1182" spans="11:66" x14ac:dyDescent="0.25">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row>
    <row r="1183" spans="11:66" x14ac:dyDescent="0.25">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row>
    <row r="1184" spans="11:66" x14ac:dyDescent="0.25">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row>
    <row r="1185" spans="11:66" x14ac:dyDescent="0.25">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row>
    <row r="1186" spans="11:66" x14ac:dyDescent="0.25">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row>
    <row r="1187" spans="11:66" x14ac:dyDescent="0.25">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row>
    <row r="1188" spans="11:66" x14ac:dyDescent="0.25">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row>
    <row r="1189" spans="11:66" x14ac:dyDescent="0.25">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row>
    <row r="1190" spans="11:66" x14ac:dyDescent="0.25">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row>
    <row r="1191" spans="11:66" x14ac:dyDescent="0.25">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row>
    <row r="1192" spans="11:66" x14ac:dyDescent="0.25">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row>
    <row r="1193" spans="11:66" x14ac:dyDescent="0.25">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row>
    <row r="1194" spans="11:66" x14ac:dyDescent="0.25">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row>
    <row r="1195" spans="11:66" x14ac:dyDescent="0.25">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row>
    <row r="1196" spans="11:66" x14ac:dyDescent="0.25">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row>
    <row r="1197" spans="11:66" x14ac:dyDescent="0.25">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row>
    <row r="1198" spans="11:66" x14ac:dyDescent="0.25">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row>
    <row r="1199" spans="11:66" x14ac:dyDescent="0.25">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row>
    <row r="1200" spans="11:66" x14ac:dyDescent="0.25">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row>
    <row r="1201" spans="11:66" x14ac:dyDescent="0.25">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row>
    <row r="1202" spans="11:66" x14ac:dyDescent="0.25">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row>
    <row r="1203" spans="11:66" x14ac:dyDescent="0.25">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row>
    <row r="1204" spans="11:66" x14ac:dyDescent="0.25">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row>
    <row r="1205" spans="11:66" x14ac:dyDescent="0.25">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row>
    <row r="1206" spans="11:66" x14ac:dyDescent="0.25">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row>
    <row r="1207" spans="11:66" x14ac:dyDescent="0.25">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row>
    <row r="1208" spans="11:66" x14ac:dyDescent="0.25">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row>
    <row r="1209" spans="11:66" x14ac:dyDescent="0.25">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row>
    <row r="1210" spans="11:66" x14ac:dyDescent="0.25">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row>
    <row r="1211" spans="11:66" x14ac:dyDescent="0.25">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row>
    <row r="1212" spans="11:66" x14ac:dyDescent="0.25">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row>
    <row r="1213" spans="11:66" x14ac:dyDescent="0.25">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row>
    <row r="1214" spans="11:66" x14ac:dyDescent="0.25">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row>
    <row r="1215" spans="11:66" x14ac:dyDescent="0.25">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row>
    <row r="1216" spans="11:66" x14ac:dyDescent="0.25">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row>
    <row r="1217" spans="11:66" x14ac:dyDescent="0.25">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row>
    <row r="1218" spans="11:66" x14ac:dyDescent="0.25">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row>
    <row r="1219" spans="11:66" x14ac:dyDescent="0.25">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row>
    <row r="1220" spans="11:66" x14ac:dyDescent="0.25">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row>
    <row r="1221" spans="11:66" x14ac:dyDescent="0.25">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row>
    <row r="1222" spans="11:66" x14ac:dyDescent="0.25">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row>
    <row r="1223" spans="11:66" x14ac:dyDescent="0.25">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row>
    <row r="1224" spans="11:66" x14ac:dyDescent="0.25">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row>
    <row r="1225" spans="11:66" x14ac:dyDescent="0.25">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row>
    <row r="1226" spans="11:66" x14ac:dyDescent="0.25">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row>
    <row r="1227" spans="11:66" x14ac:dyDescent="0.25">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row>
    <row r="1228" spans="11:66" x14ac:dyDescent="0.25">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row>
    <row r="1229" spans="11:66" x14ac:dyDescent="0.25">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row>
    <row r="1230" spans="11:66" x14ac:dyDescent="0.25">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row>
    <row r="1231" spans="11:66" x14ac:dyDescent="0.25">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row>
    <row r="1232" spans="11:66" x14ac:dyDescent="0.25">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row>
    <row r="1233" spans="11:66" x14ac:dyDescent="0.25">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row>
    <row r="1234" spans="11:66" x14ac:dyDescent="0.25">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row>
    <row r="1235" spans="11:66" x14ac:dyDescent="0.25">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row>
    <row r="1236" spans="11:66" x14ac:dyDescent="0.25">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row>
    <row r="1237" spans="11:66" x14ac:dyDescent="0.25">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row>
    <row r="1238" spans="11:66" x14ac:dyDescent="0.25">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row>
    <row r="1239" spans="11:66" x14ac:dyDescent="0.25">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row>
    <row r="1240" spans="11:66" x14ac:dyDescent="0.25">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row>
    <row r="1241" spans="11:66" x14ac:dyDescent="0.25">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row>
    <row r="1242" spans="11:66" x14ac:dyDescent="0.25">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row>
    <row r="1243" spans="11:66" x14ac:dyDescent="0.25">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row>
    <row r="1244" spans="11:66" x14ac:dyDescent="0.25">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row>
    <row r="1245" spans="11:66" x14ac:dyDescent="0.25">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row>
    <row r="1246" spans="11:66" x14ac:dyDescent="0.25">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row>
    <row r="1247" spans="11:66" x14ac:dyDescent="0.25">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row>
    <row r="1248" spans="11:66" x14ac:dyDescent="0.25">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row>
    <row r="1249" spans="11:66" x14ac:dyDescent="0.25">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row>
    <row r="1250" spans="11:66" x14ac:dyDescent="0.25">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row>
    <row r="1251" spans="11:66" x14ac:dyDescent="0.25">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row>
    <row r="1252" spans="11:66" x14ac:dyDescent="0.25">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row>
    <row r="1253" spans="11:66" x14ac:dyDescent="0.25">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row>
    <row r="1254" spans="11:66" x14ac:dyDescent="0.25">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row>
    <row r="1255" spans="11:66" x14ac:dyDescent="0.25">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row>
    <row r="1256" spans="11:66" x14ac:dyDescent="0.25">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row>
    <row r="1257" spans="11:66" x14ac:dyDescent="0.25">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row>
    <row r="1258" spans="11:66" x14ac:dyDescent="0.25">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row>
    <row r="1259" spans="11:66" x14ac:dyDescent="0.25">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row>
    <row r="1260" spans="11:66" x14ac:dyDescent="0.25">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row>
    <row r="1261" spans="11:66" x14ac:dyDescent="0.25">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row>
    <row r="1262" spans="11:66" x14ac:dyDescent="0.25">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row>
    <row r="1263" spans="11:66" x14ac:dyDescent="0.25">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row>
    <row r="1264" spans="11:66" x14ac:dyDescent="0.25">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row>
    <row r="1265" spans="11:66" x14ac:dyDescent="0.25">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row>
    <row r="1266" spans="11:66" x14ac:dyDescent="0.25">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row>
    <row r="1267" spans="11:66" x14ac:dyDescent="0.25">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row>
    <row r="1268" spans="11:66" x14ac:dyDescent="0.25">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row>
    <row r="1269" spans="11:66" x14ac:dyDescent="0.25">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row>
    <row r="1270" spans="11:66" x14ac:dyDescent="0.25">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row>
    <row r="1271" spans="11:66" x14ac:dyDescent="0.25">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row>
    <row r="1272" spans="11:66" x14ac:dyDescent="0.25">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row>
    <row r="1273" spans="11:66" x14ac:dyDescent="0.25">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row>
    <row r="1274" spans="11:66" x14ac:dyDescent="0.25">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row>
    <row r="1275" spans="11:66" x14ac:dyDescent="0.25">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row>
    <row r="1276" spans="11:66" x14ac:dyDescent="0.25">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row>
    <row r="1277" spans="11:66" x14ac:dyDescent="0.25">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row>
    <row r="1278" spans="11:66" x14ac:dyDescent="0.25">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row>
    <row r="1279" spans="11:66" x14ac:dyDescent="0.25">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row>
    <row r="1280" spans="11:66" x14ac:dyDescent="0.25">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row>
    <row r="1281" spans="11:66" x14ac:dyDescent="0.25">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row>
    <row r="1282" spans="11:66" x14ac:dyDescent="0.25">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row>
    <row r="1283" spans="11:66" x14ac:dyDescent="0.25">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row>
    <row r="1284" spans="11:66" x14ac:dyDescent="0.25">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row>
    <row r="1285" spans="11:66" x14ac:dyDescent="0.25">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row>
    <row r="1286" spans="11:66" x14ac:dyDescent="0.25">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row>
    <row r="1287" spans="11:66" x14ac:dyDescent="0.25">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row>
    <row r="1288" spans="11:66" x14ac:dyDescent="0.25">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row>
    <row r="1289" spans="11:66" x14ac:dyDescent="0.25">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row>
    <row r="1290" spans="11:66" x14ac:dyDescent="0.25">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row>
    <row r="1291" spans="11:66" x14ac:dyDescent="0.25">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row>
    <row r="1292" spans="11:66" x14ac:dyDescent="0.25">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row>
    <row r="1293" spans="11:66" x14ac:dyDescent="0.25">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row>
    <row r="1294" spans="11:66" x14ac:dyDescent="0.25">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row>
    <row r="1295" spans="11:66" x14ac:dyDescent="0.25">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row>
    <row r="1296" spans="11:66" x14ac:dyDescent="0.25">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row>
    <row r="1297" spans="11:66" x14ac:dyDescent="0.25">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row>
    <row r="1298" spans="11:66" x14ac:dyDescent="0.25">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row>
    <row r="1299" spans="11:66" x14ac:dyDescent="0.25">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row>
    <row r="1300" spans="11:66" x14ac:dyDescent="0.25">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row>
    <row r="1301" spans="11:66" x14ac:dyDescent="0.25">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row>
    <row r="1302" spans="11:66" x14ac:dyDescent="0.25">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row>
    <row r="1303" spans="11:66" x14ac:dyDescent="0.25">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row>
    <row r="1304" spans="11:66" x14ac:dyDescent="0.25">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row>
    <row r="1305" spans="11:66" x14ac:dyDescent="0.25">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row>
    <row r="1306" spans="11:66" x14ac:dyDescent="0.25">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row>
    <row r="1307" spans="11:66" x14ac:dyDescent="0.25">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row>
    <row r="1308" spans="11:66" x14ac:dyDescent="0.25">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row>
    <row r="1309" spans="11:66" x14ac:dyDescent="0.25">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row>
    <row r="1310" spans="11:66" x14ac:dyDescent="0.25">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row>
    <row r="1311" spans="11:66" x14ac:dyDescent="0.25">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row>
    <row r="1312" spans="11:66" x14ac:dyDescent="0.25">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row>
    <row r="1313" spans="11:66" x14ac:dyDescent="0.25">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row>
    <row r="1314" spans="11:66" x14ac:dyDescent="0.25">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row>
    <row r="1315" spans="11:66" x14ac:dyDescent="0.25">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row>
    <row r="1316" spans="11:66" x14ac:dyDescent="0.25">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row>
    <row r="1317" spans="11:66" x14ac:dyDescent="0.25">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row>
    <row r="1318" spans="11:66" x14ac:dyDescent="0.25">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row>
    <row r="1319" spans="11:66" x14ac:dyDescent="0.25">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row>
    <row r="1320" spans="11:66" x14ac:dyDescent="0.25">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row>
    <row r="1321" spans="11:66" x14ac:dyDescent="0.25">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row>
    <row r="1322" spans="11:66" x14ac:dyDescent="0.25">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row>
    <row r="1323" spans="11:66" x14ac:dyDescent="0.25">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row>
    <row r="1324" spans="11:66" x14ac:dyDescent="0.25">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row>
    <row r="1325" spans="11:66" x14ac:dyDescent="0.25">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row>
    <row r="1326" spans="11:66" x14ac:dyDescent="0.25">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row>
    <row r="1327" spans="11:66" x14ac:dyDescent="0.25">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row>
    <row r="1328" spans="11:66" x14ac:dyDescent="0.25">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row>
    <row r="1329" spans="11:66" x14ac:dyDescent="0.25">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row>
    <row r="1330" spans="11:66" x14ac:dyDescent="0.25">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row>
    <row r="1331" spans="11:66" x14ac:dyDescent="0.25">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row>
    <row r="1332" spans="11:66" x14ac:dyDescent="0.25">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row>
    <row r="1333" spans="11:66" x14ac:dyDescent="0.25">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row>
    <row r="1334" spans="11:66" x14ac:dyDescent="0.25">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row>
    <row r="1335" spans="11:66" x14ac:dyDescent="0.25">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row>
    <row r="1336" spans="11:66" x14ac:dyDescent="0.25">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row>
    <row r="1337" spans="11:66" x14ac:dyDescent="0.25">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row>
    <row r="1338" spans="11:66" x14ac:dyDescent="0.25">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row>
    <row r="1339" spans="11:66" x14ac:dyDescent="0.25">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row>
    <row r="1340" spans="11:66" x14ac:dyDescent="0.25">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row>
    <row r="1341" spans="11:66" x14ac:dyDescent="0.25">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row>
    <row r="1342" spans="11:66" x14ac:dyDescent="0.25">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row>
    <row r="1343" spans="11:66" x14ac:dyDescent="0.25">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row>
    <row r="1344" spans="11:66" x14ac:dyDescent="0.25">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row>
    <row r="1345" spans="11:66" x14ac:dyDescent="0.25">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row>
    <row r="1346" spans="11:66" x14ac:dyDescent="0.25">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row>
    <row r="1347" spans="11:66" x14ac:dyDescent="0.25">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row>
    <row r="1348" spans="11:66" x14ac:dyDescent="0.25">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row>
    <row r="1349" spans="11:66" x14ac:dyDescent="0.25">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row>
    <row r="1350" spans="11:66" x14ac:dyDescent="0.25">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row>
    <row r="1351" spans="11:66" x14ac:dyDescent="0.25">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row>
    <row r="1352" spans="11:66" x14ac:dyDescent="0.25">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row>
    <row r="1353" spans="11:66" x14ac:dyDescent="0.25">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row>
    <row r="1354" spans="11:66" x14ac:dyDescent="0.25">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row>
    <row r="1355" spans="11:66" x14ac:dyDescent="0.25">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row>
    <row r="1356" spans="11:66" x14ac:dyDescent="0.25">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row>
    <row r="1357" spans="11:66" x14ac:dyDescent="0.25">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row>
    <row r="1358" spans="11:66" x14ac:dyDescent="0.25">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row>
    <row r="1359" spans="11:66" x14ac:dyDescent="0.25">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row>
    <row r="1360" spans="11:66" x14ac:dyDescent="0.25">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row>
    <row r="1361" spans="11:66" x14ac:dyDescent="0.25">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row>
    <row r="1362" spans="11:66" x14ac:dyDescent="0.25">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row>
    <row r="1363" spans="11:66" x14ac:dyDescent="0.25">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row>
    <row r="1364" spans="11:66" x14ac:dyDescent="0.25">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row>
    <row r="1365" spans="11:66" x14ac:dyDescent="0.25">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row>
    <row r="1366" spans="11:66" x14ac:dyDescent="0.25">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row>
    <row r="1367" spans="11:66" x14ac:dyDescent="0.25">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row>
    <row r="1368" spans="11:66" x14ac:dyDescent="0.25">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row>
    <row r="1369" spans="11:66" x14ac:dyDescent="0.25">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row>
    <row r="1370" spans="11:66" x14ac:dyDescent="0.25">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row>
    <row r="1371" spans="11:66" x14ac:dyDescent="0.25">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row>
    <row r="1372" spans="11:66" x14ac:dyDescent="0.25">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row>
    <row r="1373" spans="11:66" x14ac:dyDescent="0.25">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row>
    <row r="1374" spans="11:66" x14ac:dyDescent="0.25">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row>
    <row r="1375" spans="11:66" x14ac:dyDescent="0.25">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row>
    <row r="1376" spans="11:66" x14ac:dyDescent="0.25">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row>
    <row r="1377" spans="11:66" x14ac:dyDescent="0.25">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row>
    <row r="1378" spans="11:66" x14ac:dyDescent="0.25">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row>
    <row r="1379" spans="11:66" x14ac:dyDescent="0.25">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row>
    <row r="1380" spans="11:66" x14ac:dyDescent="0.25">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row>
    <row r="1381" spans="11:66" x14ac:dyDescent="0.25">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row>
    <row r="1382" spans="11:66" x14ac:dyDescent="0.25">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row>
    <row r="1383" spans="11:66" x14ac:dyDescent="0.25">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row>
    <row r="1384" spans="11:66" x14ac:dyDescent="0.25">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row>
    <row r="1385" spans="11:66" x14ac:dyDescent="0.25">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row>
    <row r="1386" spans="11:66" x14ac:dyDescent="0.25">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row>
    <row r="1387" spans="11:66" x14ac:dyDescent="0.25">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row>
    <row r="1388" spans="11:66" x14ac:dyDescent="0.25">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row>
    <row r="1389" spans="11:66" x14ac:dyDescent="0.25">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row>
    <row r="1390" spans="11:66" x14ac:dyDescent="0.25">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row>
    <row r="1391" spans="11:66" x14ac:dyDescent="0.25">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row>
    <row r="1392" spans="11:66" x14ac:dyDescent="0.25">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row>
    <row r="1393" spans="11:66" x14ac:dyDescent="0.25">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row>
    <row r="1394" spans="11:66" x14ac:dyDescent="0.25">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row>
    <row r="1395" spans="11:66" x14ac:dyDescent="0.25">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row>
    <row r="1396" spans="11:66" x14ac:dyDescent="0.25">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row>
    <row r="1397" spans="11:66" x14ac:dyDescent="0.25">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row>
    <row r="1398" spans="11:66" x14ac:dyDescent="0.25">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row>
    <row r="1399" spans="11:66" x14ac:dyDescent="0.25">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row>
    <row r="1400" spans="11:66" x14ac:dyDescent="0.25">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row>
    <row r="1401" spans="11:66" x14ac:dyDescent="0.25">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row>
    <row r="1402" spans="11:66" x14ac:dyDescent="0.25">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row>
    <row r="1403" spans="11:66" x14ac:dyDescent="0.25">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row>
    <row r="1404" spans="11:66" x14ac:dyDescent="0.25">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row>
    <row r="1405" spans="11:66" x14ac:dyDescent="0.25">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row>
    <row r="1406" spans="11:66" x14ac:dyDescent="0.25">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row>
    <row r="1407" spans="11:66" x14ac:dyDescent="0.25">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row>
    <row r="1408" spans="11:66" x14ac:dyDescent="0.25">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row>
    <row r="1409" spans="11:66" x14ac:dyDescent="0.25">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row>
    <row r="1410" spans="11:66" x14ac:dyDescent="0.25">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row>
    <row r="1411" spans="11:66" x14ac:dyDescent="0.25">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row>
    <row r="1412" spans="11:66" x14ac:dyDescent="0.25">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row>
    <row r="1413" spans="11:66" x14ac:dyDescent="0.25">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row>
    <row r="1414" spans="11:66" x14ac:dyDescent="0.25">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row>
    <row r="1415" spans="11:66" x14ac:dyDescent="0.25">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row>
    <row r="1416" spans="11:66" x14ac:dyDescent="0.25">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row>
    <row r="1417" spans="11:66" x14ac:dyDescent="0.25">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row>
    <row r="1418" spans="11:66" x14ac:dyDescent="0.25">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row>
    <row r="1419" spans="11:66" x14ac:dyDescent="0.25">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row>
    <row r="1420" spans="11:66" x14ac:dyDescent="0.25">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row>
    <row r="1421" spans="11:66" x14ac:dyDescent="0.25">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row>
    <row r="1422" spans="11:66" x14ac:dyDescent="0.25">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row>
    <row r="1423" spans="11:66" x14ac:dyDescent="0.25">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row>
    <row r="1424" spans="11:66" x14ac:dyDescent="0.25">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row>
    <row r="1425" spans="11:66" x14ac:dyDescent="0.25">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row>
    <row r="1426" spans="11:66" x14ac:dyDescent="0.25">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row>
    <row r="1427" spans="11:66" x14ac:dyDescent="0.25">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row>
    <row r="1428" spans="11:66" x14ac:dyDescent="0.25">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row>
    <row r="1429" spans="11:66" x14ac:dyDescent="0.25">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row>
    <row r="1430" spans="11:66" x14ac:dyDescent="0.25">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row>
    <row r="1431" spans="11:66" x14ac:dyDescent="0.25">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row>
    <row r="1432" spans="11:66" x14ac:dyDescent="0.25">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row>
    <row r="1433" spans="11:66" x14ac:dyDescent="0.25">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row>
    <row r="1434" spans="11:66" x14ac:dyDescent="0.25">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row>
    <row r="1435" spans="11:66" x14ac:dyDescent="0.25">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row>
    <row r="1436" spans="11:66" x14ac:dyDescent="0.25">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row>
    <row r="1437" spans="11:66" x14ac:dyDescent="0.25">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row>
    <row r="1438" spans="11:66" x14ac:dyDescent="0.25">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row>
    <row r="1439" spans="11:66" x14ac:dyDescent="0.25">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row>
    <row r="1440" spans="11:66" x14ac:dyDescent="0.25">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row>
    <row r="1441" spans="11:66" x14ac:dyDescent="0.25">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row>
    <row r="1442" spans="11:66" x14ac:dyDescent="0.25">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row>
    <row r="1443" spans="11:66" x14ac:dyDescent="0.25">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row>
    <row r="1444" spans="11:66" x14ac:dyDescent="0.25">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row>
    <row r="1445" spans="11:66" x14ac:dyDescent="0.25">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row>
    <row r="1446" spans="11:66" x14ac:dyDescent="0.25">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row>
    <row r="1447" spans="11:66" x14ac:dyDescent="0.25">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row>
    <row r="1448" spans="11:66" x14ac:dyDescent="0.25">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row>
    <row r="1449" spans="11:66" x14ac:dyDescent="0.25">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row>
    <row r="1450" spans="11:66" x14ac:dyDescent="0.25">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row>
    <row r="1451" spans="11:66" x14ac:dyDescent="0.25">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row>
    <row r="1452" spans="11:66" x14ac:dyDescent="0.25">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row>
    <row r="1453" spans="11:66" x14ac:dyDescent="0.25">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row>
    <row r="1454" spans="11:66" x14ac:dyDescent="0.25">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row>
    <row r="1455" spans="11:66" x14ac:dyDescent="0.25">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row>
    <row r="1456" spans="11:66" x14ac:dyDescent="0.25">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row>
    <row r="1457" spans="11:66" x14ac:dyDescent="0.25">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row>
    <row r="1458" spans="11:66" x14ac:dyDescent="0.25">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row>
    <row r="1459" spans="11:66" x14ac:dyDescent="0.25">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row>
    <row r="1460" spans="11:66" x14ac:dyDescent="0.25">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row>
    <row r="1461" spans="11:66" x14ac:dyDescent="0.25">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row>
    <row r="1462" spans="11:66" x14ac:dyDescent="0.25">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row>
    <row r="1463" spans="11:66" x14ac:dyDescent="0.25">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row>
    <row r="1464" spans="11:66" x14ac:dyDescent="0.25">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row>
    <row r="1465" spans="11:66" x14ac:dyDescent="0.25">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row>
    <row r="1466" spans="11:66" x14ac:dyDescent="0.25">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row>
    <row r="1467" spans="11:66" x14ac:dyDescent="0.25">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row>
    <row r="1468" spans="11:66" x14ac:dyDescent="0.25">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row>
    <row r="1469" spans="11:66" x14ac:dyDescent="0.25">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row>
    <row r="1470" spans="11:66" x14ac:dyDescent="0.25">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row>
    <row r="1471" spans="11:66" x14ac:dyDescent="0.25">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row>
    <row r="1472" spans="11:66" x14ac:dyDescent="0.25">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row>
    <row r="1473" spans="11:66" x14ac:dyDescent="0.25">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row>
    <row r="1474" spans="11:66" x14ac:dyDescent="0.25">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row>
    <row r="1475" spans="11:66" x14ac:dyDescent="0.25">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row>
    <row r="1476" spans="11:66" x14ac:dyDescent="0.25">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row>
    <row r="1477" spans="11:66" x14ac:dyDescent="0.25">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row>
    <row r="1478" spans="11:66" x14ac:dyDescent="0.25">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row>
    <row r="1479" spans="11:66" x14ac:dyDescent="0.25">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row>
    <row r="1480" spans="11:66" x14ac:dyDescent="0.25">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row>
    <row r="1481" spans="11:66" x14ac:dyDescent="0.25">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row>
    <row r="1482" spans="11:66" x14ac:dyDescent="0.25">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row>
    <row r="1483" spans="11:66" x14ac:dyDescent="0.25">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row>
    <row r="1484" spans="11:66" x14ac:dyDescent="0.25">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row>
    <row r="1485" spans="11:66" x14ac:dyDescent="0.25">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row>
    <row r="1486" spans="11:66" x14ac:dyDescent="0.25">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row>
    <row r="1487" spans="11:66" x14ac:dyDescent="0.25">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row>
    <row r="1488" spans="11:66" x14ac:dyDescent="0.25">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row>
    <row r="1489" spans="11:66" x14ac:dyDescent="0.25">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row>
    <row r="1490" spans="11:66" x14ac:dyDescent="0.25">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row>
    <row r="1491" spans="11:66" x14ac:dyDescent="0.25">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row>
    <row r="1492" spans="11:66" x14ac:dyDescent="0.25">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row>
    <row r="1493" spans="11:66" x14ac:dyDescent="0.25">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row>
    <row r="1494" spans="11:66" x14ac:dyDescent="0.25">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row>
    <row r="1495" spans="11:66" x14ac:dyDescent="0.25">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row>
    <row r="1496" spans="11:66" x14ac:dyDescent="0.25">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row>
    <row r="1497" spans="11:66" x14ac:dyDescent="0.25">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row>
    <row r="1498" spans="11:66" x14ac:dyDescent="0.25">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row>
    <row r="1499" spans="11:66" x14ac:dyDescent="0.25">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row>
    <row r="1500" spans="11:66" x14ac:dyDescent="0.25">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row>
    <row r="1501" spans="11:66" x14ac:dyDescent="0.25">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row>
    <row r="1502" spans="11:66" x14ac:dyDescent="0.25">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row>
    <row r="1503" spans="11:66" x14ac:dyDescent="0.25">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row>
    <row r="1504" spans="11:66" x14ac:dyDescent="0.25">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row>
    <row r="1505" spans="11:66" x14ac:dyDescent="0.25">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row>
    <row r="1506" spans="11:66" x14ac:dyDescent="0.25">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row>
    <row r="1507" spans="11:66" x14ac:dyDescent="0.25">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row>
    <row r="1508" spans="11:66" x14ac:dyDescent="0.25">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row>
    <row r="1509" spans="11:66" x14ac:dyDescent="0.25">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row>
    <row r="1510" spans="11:66" x14ac:dyDescent="0.25">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row>
    <row r="1511" spans="11:66" x14ac:dyDescent="0.25">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row>
    <row r="1512" spans="11:66" x14ac:dyDescent="0.25">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row>
    <row r="1513" spans="11:66" x14ac:dyDescent="0.25">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row>
    <row r="1514" spans="11:66" x14ac:dyDescent="0.25">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row>
    <row r="1515" spans="11:66" x14ac:dyDescent="0.25">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row>
    <row r="1516" spans="11:66" x14ac:dyDescent="0.25">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row>
    <row r="1517" spans="11:66" x14ac:dyDescent="0.25">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row>
    <row r="1518" spans="11:66" x14ac:dyDescent="0.25">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row>
    <row r="1519" spans="11:66" x14ac:dyDescent="0.25">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row>
    <row r="1520" spans="11:66" x14ac:dyDescent="0.25">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row>
    <row r="1521" spans="11:66" x14ac:dyDescent="0.25">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row>
    <row r="1522" spans="11:66" x14ac:dyDescent="0.25">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row>
    <row r="1523" spans="11:66" x14ac:dyDescent="0.25">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row>
    <row r="1524" spans="11:66" x14ac:dyDescent="0.25">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row>
    <row r="1525" spans="11:66" x14ac:dyDescent="0.25">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row>
    <row r="1526" spans="11:66" x14ac:dyDescent="0.25">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row>
    <row r="1527" spans="11:66" x14ac:dyDescent="0.25">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row>
    <row r="1528" spans="11:66" x14ac:dyDescent="0.25">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row>
    <row r="1529" spans="11:66" x14ac:dyDescent="0.25">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row>
    <row r="1530" spans="11:66" x14ac:dyDescent="0.25">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row>
    <row r="1531" spans="11:66" x14ac:dyDescent="0.25">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row>
    <row r="1532" spans="11:66" x14ac:dyDescent="0.25">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row>
    <row r="1533" spans="11:66" x14ac:dyDescent="0.25">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row>
    <row r="1534" spans="11:66" x14ac:dyDescent="0.25">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row>
    <row r="1535" spans="11:66" x14ac:dyDescent="0.25">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row>
    <row r="1536" spans="11:66" x14ac:dyDescent="0.25">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row>
    <row r="1537" spans="11:66" x14ac:dyDescent="0.25">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row>
    <row r="1538" spans="11:66" x14ac:dyDescent="0.25">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row>
    <row r="1539" spans="11:66" x14ac:dyDescent="0.25">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row>
    <row r="1540" spans="11:66" x14ac:dyDescent="0.25">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row>
    <row r="1541" spans="11:66" x14ac:dyDescent="0.25">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row>
    <row r="1542" spans="11:66" x14ac:dyDescent="0.25">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row>
    <row r="1543" spans="11:66" x14ac:dyDescent="0.25">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row>
    <row r="1544" spans="11:66" x14ac:dyDescent="0.25">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row>
    <row r="1545" spans="11:66" x14ac:dyDescent="0.25">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row>
    <row r="1546" spans="11:66" x14ac:dyDescent="0.25">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row>
    <row r="1547" spans="11:66" x14ac:dyDescent="0.25">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row>
    <row r="1548" spans="11:66" x14ac:dyDescent="0.25">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row>
    <row r="1549" spans="11:66" x14ac:dyDescent="0.25">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row>
    <row r="1550" spans="11:66" x14ac:dyDescent="0.25">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row>
    <row r="1551" spans="11:66" x14ac:dyDescent="0.25">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row>
    <row r="1552" spans="11:66" x14ac:dyDescent="0.25">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row>
    <row r="1553" spans="11:66" x14ac:dyDescent="0.25">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row>
    <row r="1554" spans="11:66" x14ac:dyDescent="0.25">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row>
    <row r="1555" spans="11:66" x14ac:dyDescent="0.25">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row>
    <row r="1556" spans="11:66" x14ac:dyDescent="0.25">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row>
    <row r="1557" spans="11:66" x14ac:dyDescent="0.25">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row>
    <row r="1558" spans="11:66" x14ac:dyDescent="0.25">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row>
    <row r="1559" spans="11:66" x14ac:dyDescent="0.25">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row>
    <row r="1560" spans="11:66" x14ac:dyDescent="0.25">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row>
    <row r="1561" spans="11:66" x14ac:dyDescent="0.25">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row>
    <row r="1562" spans="11:66" x14ac:dyDescent="0.25">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row>
    <row r="1563" spans="11:66" x14ac:dyDescent="0.25">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row>
    <row r="1564" spans="11:66" x14ac:dyDescent="0.25">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row>
    <row r="1565" spans="11:66" x14ac:dyDescent="0.25">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row>
    <row r="1566" spans="11:66" x14ac:dyDescent="0.25">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row>
    <row r="1567" spans="11:66" x14ac:dyDescent="0.25">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row>
    <row r="1568" spans="11:66" x14ac:dyDescent="0.25">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row>
    <row r="1569" spans="11:66" x14ac:dyDescent="0.25">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row>
    <row r="1570" spans="11:66" x14ac:dyDescent="0.25">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row>
    <row r="1571" spans="11:66" x14ac:dyDescent="0.25">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row>
    <row r="1572" spans="11:66" x14ac:dyDescent="0.25">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row>
  </sheetData>
  <sheetProtection algorithmName="SHA-512" hashValue="pfEwvjWy8a2CZsu69lYhJmRTRg8BpOPHDQICJYLW2F19yIp0hIMK8bP6/4HInD+VkUMct4u3Em7/NvEymWd76g==" saltValue="hJ0ocIBjGBPZmbxwFl9w2w==" spinCount="100000" sheet="1" insertHyperlinks="0"/>
  <mergeCells count="17">
    <mergeCell ref="F9:H9"/>
    <mergeCell ref="D2:D3"/>
    <mergeCell ref="D5:F5"/>
    <mergeCell ref="E2:F2"/>
    <mergeCell ref="E3:F3"/>
    <mergeCell ref="D21:H21"/>
    <mergeCell ref="D22:H22"/>
    <mergeCell ref="D23:H23"/>
    <mergeCell ref="D20:H20"/>
    <mergeCell ref="D17:H17"/>
    <mergeCell ref="D18:H18"/>
    <mergeCell ref="D19:H19"/>
    <mergeCell ref="F10:H10"/>
    <mergeCell ref="F11:H11"/>
    <mergeCell ref="F12:H12"/>
    <mergeCell ref="F13:H13"/>
    <mergeCell ref="F14:H14"/>
  </mergeCells>
  <dataValidations count="2">
    <dataValidation errorStyle="warning" operator="lessThanOrEqual" allowBlank="1" showInputMessage="1" error="Please fill in the information" prompt="Fill in this cell and any additional row, as necessary." sqref="D19:H19" xr:uid="{107FAA2A-45D5-4638-88BC-0E47419B6E14}"/>
    <dataValidation type="textLength" errorStyle="warning" operator="lessThanOrEqual" allowBlank="1" showInputMessage="1" showErrorMessage="1" error="Please reduce the text lenght" prompt="Maximum 300 characters (with spaces)" sqref="E10:F14" xr:uid="{0B655D04-B274-471E-ADF7-D6F79C2FBA69}">
      <formula1>300</formula1>
    </dataValidation>
  </dataValidation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D8A47195-9F73-4A10-A080-A31B7C4908E1}">
          <x14:formula1>
            <xm:f>Lists!$D$2:$D$4</xm:f>
          </x14:formula1>
          <xm:sqref>D10:D14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89264-1B44-434B-B7E2-6BA6E552BE0A}">
  <dimension ref="A1:AV141"/>
  <sheetViews>
    <sheetView workbookViewId="0"/>
  </sheetViews>
  <sheetFormatPr defaultRowHeight="15" x14ac:dyDescent="0.25"/>
  <cols>
    <col min="1" max="1" width="18" customWidth="1"/>
    <col min="3" max="3" width="29.28515625" customWidth="1"/>
    <col min="4" max="4" width="87.42578125" customWidth="1"/>
    <col min="5" max="5" width="26.7109375" customWidth="1"/>
    <col min="6" max="6" width="27.28515625" customWidth="1"/>
    <col min="7" max="7" width="24.7109375" customWidth="1"/>
    <col min="8" max="8" width="58.7109375" customWidth="1"/>
    <col min="9" max="9" width="22.7109375" customWidth="1"/>
  </cols>
  <sheetData>
    <row r="1" spans="1:4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8" ht="28.9" customHeight="1" x14ac:dyDescent="0.25">
      <c r="A2" s="233" t="s">
        <v>149</v>
      </c>
      <c r="B2" s="233"/>
      <c r="C2" s="233"/>
      <c r="D2" s="233"/>
      <c r="E2" s="234"/>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8" x14ac:dyDescent="0.25">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row>
    <row r="4" spans="1:48" ht="27" customHeight="1" x14ac:dyDescent="0.3">
      <c r="A4" s="238" t="s">
        <v>150</v>
      </c>
      <c r="B4" s="238"/>
      <c r="C4" s="238"/>
      <c r="D4" s="238"/>
      <c r="E4" s="238"/>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row>
    <row r="5" spans="1:48" ht="28.9" customHeight="1" thickBot="1" x14ac:dyDescent="0.35">
      <c r="A5" s="28" t="s">
        <v>34</v>
      </c>
      <c r="B5" s="28" t="s">
        <v>35</v>
      </c>
      <c r="C5" s="240" t="s">
        <v>151</v>
      </c>
      <c r="D5" s="240"/>
      <c r="E5" s="240"/>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row>
    <row r="6" spans="1:48" ht="39" customHeight="1" thickBot="1" x14ac:dyDescent="0.3">
      <c r="A6" s="26" t="str">
        <f>'SUP bottles-PoM'!E$7</f>
        <v>&lt; Please select &gt;</v>
      </c>
      <c r="B6" s="84">
        <f>'SUP bottles-PoM'!E$8</f>
        <v>2023</v>
      </c>
      <c r="C6" s="23" t="s">
        <v>152</v>
      </c>
      <c r="D6" s="22" t="s">
        <v>153</v>
      </c>
      <c r="E6" s="41">
        <f>'SUP bottles-PoM'!E15</f>
        <v>0</v>
      </c>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row>
    <row r="7" spans="1:48" ht="30.75" thickBot="1" x14ac:dyDescent="0.3">
      <c r="A7" s="26" t="str">
        <f>'SUP bottles-PoM'!E$7</f>
        <v>&lt; Please select &gt;</v>
      </c>
      <c r="B7" s="84">
        <f>'SUP bottles-PoM'!E$8</f>
        <v>2023</v>
      </c>
      <c r="C7" s="24" t="s">
        <v>154</v>
      </c>
      <c r="D7" s="22" t="s">
        <v>155</v>
      </c>
      <c r="E7" s="41">
        <f>'SUP bottles-PoM'!E17</f>
        <v>0</v>
      </c>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row>
    <row r="8" spans="1:48" ht="30.75" thickBot="1" x14ac:dyDescent="0.3">
      <c r="A8" s="26" t="str">
        <f>'SUP bottles-PoM'!E$7</f>
        <v>&lt; Please select &gt;</v>
      </c>
      <c r="B8" s="84">
        <f>'SUP bottles-PoM'!E$8</f>
        <v>2023</v>
      </c>
      <c r="C8" s="23" t="s">
        <v>156</v>
      </c>
      <c r="D8" s="22" t="s">
        <v>157</v>
      </c>
      <c r="E8" s="41">
        <f>'SUP bottles-PoM'!E18</f>
        <v>0</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row>
    <row r="9" spans="1:48" ht="39" customHeight="1" thickBot="1" x14ac:dyDescent="0.3">
      <c r="A9" s="26" t="str">
        <f>'SUP bottles-PoM'!E$7</f>
        <v>&lt; Please select &gt;</v>
      </c>
      <c r="B9" s="84">
        <f>'SUP bottles-PoM'!E$8</f>
        <v>2023</v>
      </c>
      <c r="C9" s="24" t="s">
        <v>158</v>
      </c>
      <c r="D9" s="22" t="s">
        <v>159</v>
      </c>
      <c r="E9" s="41">
        <f>'SUP bottles-PoM'!E19</f>
        <v>0</v>
      </c>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row>
    <row r="10" spans="1:48" ht="35.65" customHeight="1" thickBot="1" x14ac:dyDescent="0.3">
      <c r="A10" s="26" t="str">
        <f>'SUP bottles-PoM'!E$7</f>
        <v>&lt; Please select &gt;</v>
      </c>
      <c r="B10" s="84">
        <f>'SUP bottles-PoM'!E$8</f>
        <v>2023</v>
      </c>
      <c r="C10" s="24" t="s">
        <v>160</v>
      </c>
      <c r="D10" s="22" t="s">
        <v>161</v>
      </c>
      <c r="E10" s="41">
        <f>'SUP bottles-PoM'!E20</f>
        <v>0</v>
      </c>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row>
    <row r="11" spans="1:48" ht="34.15" customHeight="1" thickBot="1" x14ac:dyDescent="0.3">
      <c r="A11" s="26" t="str">
        <f>'SUP bottles-PoM'!E$7</f>
        <v>&lt; Please select &gt;</v>
      </c>
      <c r="B11" s="84">
        <f>'SUP bottles-PoM'!E$8</f>
        <v>2023</v>
      </c>
      <c r="C11" s="24" t="s">
        <v>162</v>
      </c>
      <c r="D11" s="22" t="s">
        <v>163</v>
      </c>
      <c r="E11" s="41">
        <f>'SUP bottles-PoM'!E21</f>
        <v>0</v>
      </c>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row>
    <row r="12" spans="1:48" ht="39" customHeight="1" thickBot="1" x14ac:dyDescent="0.3">
      <c r="A12" s="26" t="str">
        <f>'SUP bottles-PoM'!E$7</f>
        <v>&lt; Please select &gt;</v>
      </c>
      <c r="B12" s="84">
        <f>'SUP bottles-PoM'!E$8</f>
        <v>2023</v>
      </c>
      <c r="C12" s="24" t="s">
        <v>164</v>
      </c>
      <c r="D12" s="22" t="s">
        <v>165</v>
      </c>
      <c r="E12" s="41">
        <f>'SUP bottles-PoM'!E22</f>
        <v>0</v>
      </c>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row>
    <row r="13" spans="1:48" ht="45" customHeight="1" thickBot="1" x14ac:dyDescent="0.3">
      <c r="A13" s="26" t="str">
        <f>'SUP bottles-PoM'!E$7</f>
        <v>&lt; Please select &gt;</v>
      </c>
      <c r="B13" s="84">
        <f>'SUP bottles-PoM'!E$8</f>
        <v>2023</v>
      </c>
      <c r="C13" s="24" t="s">
        <v>166</v>
      </c>
      <c r="D13" s="22" t="s">
        <v>167</v>
      </c>
      <c r="E13" s="41">
        <f>'SUP bottles-PoM'!E23</f>
        <v>0</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row>
    <row r="14" spans="1:48" ht="50.65" customHeight="1" thickBot="1" x14ac:dyDescent="0.3">
      <c r="A14" s="26" t="str">
        <f>'SUP bottles-PoM'!E$7</f>
        <v>&lt; Please select &gt;</v>
      </c>
      <c r="B14" s="84">
        <f>'SUP bottles-PoM'!E$8</f>
        <v>2023</v>
      </c>
      <c r="C14" s="24" t="s">
        <v>168</v>
      </c>
      <c r="D14" s="22" t="s">
        <v>169</v>
      </c>
      <c r="E14" s="41">
        <f>'SUP bottles-PoM'!E24</f>
        <v>0</v>
      </c>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row>
    <row r="15" spans="1:48" ht="25.9" customHeight="1" thickBot="1" x14ac:dyDescent="0.3">
      <c r="A15" s="26" t="str">
        <f>'SUP bottles-PoM'!E$7</f>
        <v>&lt; Please select &gt;</v>
      </c>
      <c r="B15" s="84">
        <f>'SUP bottles-PoM'!E$8</f>
        <v>2023</v>
      </c>
      <c r="C15" s="24" t="s">
        <v>170</v>
      </c>
      <c r="D15" s="22" t="s">
        <v>171</v>
      </c>
      <c r="E15" s="41" t="str">
        <f>'SUP bottles-PoM'!E25</f>
        <v>Not adjusted</v>
      </c>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row>
    <row r="16" spans="1:48" ht="25.9" customHeight="1" thickBot="1" x14ac:dyDescent="0.35">
      <c r="A16" s="28" t="s">
        <v>34</v>
      </c>
      <c r="B16" s="28" t="s">
        <v>35</v>
      </c>
      <c r="C16" s="240" t="s">
        <v>172</v>
      </c>
      <c r="D16" s="240"/>
      <c r="E16" s="240"/>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row>
    <row r="17" spans="1:48" ht="31.15" customHeight="1" thickBot="1" x14ac:dyDescent="0.3">
      <c r="A17" s="26" t="str">
        <f>'SUP bottles-PoM'!E$7</f>
        <v>&lt; Please select &gt;</v>
      </c>
      <c r="B17" s="84">
        <f>'SUP bottles-PoM'!E$8</f>
        <v>2023</v>
      </c>
      <c r="C17" s="23" t="s">
        <v>173</v>
      </c>
      <c r="D17" s="11" t="s">
        <v>50</v>
      </c>
      <c r="E17" s="41">
        <f>'SUP bottles-PoM'!E29</f>
        <v>0</v>
      </c>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row>
    <row r="18" spans="1:48" ht="39.6" customHeight="1" thickBot="1" x14ac:dyDescent="0.3">
      <c r="A18" s="26" t="str">
        <f>'SUP bottles-PoM'!E$7</f>
        <v>&lt; Please select &gt;</v>
      </c>
      <c r="B18" s="84">
        <f>'SUP bottles-PoM'!E$8</f>
        <v>2023</v>
      </c>
      <c r="C18" s="23" t="s">
        <v>174</v>
      </c>
      <c r="D18" s="11" t="s">
        <v>51</v>
      </c>
      <c r="E18" s="41">
        <f>'SUP bottles-PoM'!E30</f>
        <v>0</v>
      </c>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row>
    <row r="19" spans="1:48" ht="25.9" customHeight="1" thickBot="1" x14ac:dyDescent="0.3">
      <c r="A19" s="26" t="str">
        <f>'SUP bottles-PoM'!E$7</f>
        <v>&lt; Please select &gt;</v>
      </c>
      <c r="B19" s="84">
        <f>'SUP bottles-PoM'!E$8</f>
        <v>2023</v>
      </c>
      <c r="C19" s="23" t="s">
        <v>175</v>
      </c>
      <c r="D19" s="11" t="s">
        <v>52</v>
      </c>
      <c r="E19" s="41">
        <f>'SUP bottles-PoM'!E31</f>
        <v>0</v>
      </c>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row>
    <row r="20" spans="1:48" ht="25.9" customHeight="1" thickBot="1" x14ac:dyDescent="0.3">
      <c r="A20" s="26" t="str">
        <f>'SUP bottles-PoM'!E$7</f>
        <v>&lt; Please select &gt;</v>
      </c>
      <c r="B20" s="84">
        <f>'SUP bottles-PoM'!E$8</f>
        <v>2023</v>
      </c>
      <c r="C20" s="23" t="s">
        <v>176</v>
      </c>
      <c r="D20" s="11" t="s">
        <v>53</v>
      </c>
      <c r="E20" s="41">
        <f>'SUP bottles-PoM'!E32</f>
        <v>0</v>
      </c>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row>
    <row r="21" spans="1:48" ht="24.7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row>
    <row r="22" spans="1:48" ht="21" customHeight="1" x14ac:dyDescent="0.3">
      <c r="A22" s="238" t="s">
        <v>177</v>
      </c>
      <c r="B22" s="238"/>
      <c r="C22" s="238"/>
      <c r="D22" s="238"/>
      <c r="E22" s="238"/>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row>
    <row r="23" spans="1:48" ht="19.5" thickBot="1" x14ac:dyDescent="0.35">
      <c r="A23" s="28" t="s">
        <v>34</v>
      </c>
      <c r="B23" s="28" t="s">
        <v>35</v>
      </c>
      <c r="C23" s="27"/>
      <c r="D23" s="27"/>
      <c r="E23" s="27"/>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row>
    <row r="24" spans="1:48" ht="27" customHeight="1" thickBot="1" x14ac:dyDescent="0.3">
      <c r="A24" s="26" t="str">
        <f>'SUP bottles-PoM'!E$7</f>
        <v>&lt; Please select &gt;</v>
      </c>
      <c r="B24" s="84">
        <f>'SUP bottles-PoM'!E$8</f>
        <v>2023</v>
      </c>
      <c r="C24" s="24" t="s">
        <v>178</v>
      </c>
      <c r="D24" s="11" t="s">
        <v>179</v>
      </c>
      <c r="E24" s="41">
        <f>'SUP bottles-Separate collection'!E8</f>
        <v>0</v>
      </c>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row>
    <row r="25" spans="1:48" ht="30" customHeight="1" thickBot="1" x14ac:dyDescent="0.3">
      <c r="A25" s="26" t="str">
        <f>'SUP bottles-PoM'!E$7</f>
        <v>&lt; Please select &gt;</v>
      </c>
      <c r="B25" s="84">
        <f>'SUP bottles-PoM'!E$8</f>
        <v>2023</v>
      </c>
      <c r="C25" s="24" t="s">
        <v>180</v>
      </c>
      <c r="D25" s="11" t="s">
        <v>181</v>
      </c>
      <c r="E25" s="41">
        <f>'SUP bottles-Separate collection'!E9</f>
        <v>0</v>
      </c>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48" ht="22.5" customHeight="1" x14ac:dyDescent="0.25">
      <c r="A26" s="2"/>
      <c r="B26" s="5"/>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row>
    <row r="27" spans="1:48" ht="30" customHeight="1" x14ac:dyDescent="0.25">
      <c r="A27" s="43" t="s">
        <v>182</v>
      </c>
      <c r="B27" s="40" t="str">
        <f>IF(COUNTIF('QC V,VI'!E10:H14,"*")&gt;0, "Yes", "No")</f>
        <v>No</v>
      </c>
      <c r="C27" s="7"/>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row>
    <row r="28" spans="1:48" ht="23.65" customHeight="1" x14ac:dyDescent="0.25">
      <c r="A28" s="2"/>
      <c r="B28" s="10"/>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row>
    <row r="29" spans="1:48" ht="16.5" thickBot="1" x14ac:dyDescent="0.3">
      <c r="A29" s="239" t="s">
        <v>183</v>
      </c>
      <c r="B29" s="239"/>
      <c r="C29" s="239"/>
      <c r="D29" s="239"/>
      <c r="E29" s="239"/>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row>
    <row r="30" spans="1:48" ht="32.25" customHeight="1" thickBot="1" x14ac:dyDescent="0.3">
      <c r="A30" s="28" t="s">
        <v>34</v>
      </c>
      <c r="B30" s="28" t="s">
        <v>35</v>
      </c>
      <c r="C30" s="25"/>
      <c r="D30" s="13" t="s">
        <v>184</v>
      </c>
      <c r="E30" s="13" t="s">
        <v>185</v>
      </c>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row>
    <row r="31" spans="1:48" ht="30.75" thickBot="1" x14ac:dyDescent="0.3">
      <c r="A31" s="79" t="str">
        <f>IF('SUP bottles-PoM'!$E$7="&lt; Please select &gt;","&lt; Not selected &gt;",'SUP bottles-PoM'!$E$7)</f>
        <v>&lt; Not selected &gt;</v>
      </c>
      <c r="B31" s="26">
        <f>'SUP bottles-PoM'!E$8</f>
        <v>2023</v>
      </c>
      <c r="C31" s="23" t="s">
        <v>186</v>
      </c>
      <c r="D31" s="11" t="s">
        <v>187</v>
      </c>
      <c r="E31" s="21">
        <f>SUM(E17:E20)</f>
        <v>0</v>
      </c>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2" spans="1:48" ht="30" customHeight="1" thickBot="1" x14ac:dyDescent="0.3">
      <c r="A32" s="28" t="s">
        <v>34</v>
      </c>
      <c r="B32" s="28" t="s">
        <v>35</v>
      </c>
      <c r="C32" s="23" t="s">
        <v>188</v>
      </c>
      <c r="D32" s="236" t="s">
        <v>189</v>
      </c>
      <c r="E32" s="237"/>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row>
    <row r="33" spans="1:48" ht="24.6" customHeight="1" thickBot="1" x14ac:dyDescent="0.3">
      <c r="A33" s="79" t="str">
        <f>IF('SUP bottles-PoM'!$E$7="&lt; Please select &gt;","&lt; Not selected &gt;",'SUP bottles-PoM'!$E$7)</f>
        <v>&lt; Not selected &gt;</v>
      </c>
      <c r="B33" s="26">
        <f>'SUP bottles-PoM'!E$8</f>
        <v>2023</v>
      </c>
      <c r="D33" s="3" t="s">
        <v>190</v>
      </c>
      <c r="E33" s="12" t="e">
        <f>(SUM(E$24:E$25)/E$6)*100</f>
        <v>#DIV/0!</v>
      </c>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row>
    <row r="34" spans="1:48" ht="24.6" customHeight="1" thickBot="1" x14ac:dyDescent="0.3">
      <c r="A34" s="79" t="str">
        <f>IF('SUP bottles-PoM'!$E$7="&lt; Please select &gt;","&lt; Not selected &gt;",'SUP bottles-PoM'!$E$7)</f>
        <v>&lt; Not selected &gt;</v>
      </c>
      <c r="B34" s="26">
        <f>'SUP bottles-PoM'!E$8</f>
        <v>2023</v>
      </c>
      <c r="D34" s="3" t="s">
        <v>191</v>
      </c>
      <c r="E34" s="12" t="e">
        <f>(SUM(E$24:E$25)/E$15)*100</f>
        <v>#VALUE!</v>
      </c>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row>
    <row r="35" spans="1:48" ht="23.65" customHeight="1" thickBot="1" x14ac:dyDescent="0.3">
      <c r="A35" s="79" t="str">
        <f>IF('SUP bottles-PoM'!$E$7="&lt; Please select &gt;","&lt; Not selected &gt;",'SUP bottles-PoM'!$E$7)</f>
        <v>&lt; Not selected &gt;</v>
      </c>
      <c r="B35" s="26">
        <f>'SUP bottles-PoM'!E$8</f>
        <v>2023</v>
      </c>
      <c r="D35" s="3" t="s">
        <v>192</v>
      </c>
      <c r="E35" s="12" t="e">
        <f>(SUM(E$24:E$25)/E$31)*100</f>
        <v>#DIV/0!</v>
      </c>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row>
    <row r="36" spans="1:48" ht="23.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row>
    <row r="37" spans="1:48" ht="19.5" thickBot="1" x14ac:dyDescent="0.35">
      <c r="A37" s="235" t="s">
        <v>193</v>
      </c>
      <c r="B37" s="235"/>
      <c r="C37" s="235"/>
      <c r="D37" s="235"/>
      <c r="E37" s="235"/>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row>
    <row r="38" spans="1:48" ht="15.75" x14ac:dyDescent="0.25">
      <c r="A38" s="30" t="s">
        <v>194</v>
      </c>
      <c r="B38" s="31"/>
      <c r="C38" s="31"/>
      <c r="D38" s="31"/>
      <c r="E38" s="3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row>
    <row r="39" spans="1:48" ht="30" x14ac:dyDescent="0.25">
      <c r="A39" s="29" t="s">
        <v>14</v>
      </c>
      <c r="B39" s="33"/>
      <c r="C39" s="33"/>
      <c r="D39" s="29" t="s">
        <v>195</v>
      </c>
      <c r="E39" s="34" t="s">
        <v>196</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row>
    <row r="40" spans="1:48" ht="15.75" thickBot="1" x14ac:dyDescent="0.3">
      <c r="A40" s="227" t="s">
        <v>197</v>
      </c>
      <c r="B40" s="228"/>
      <c r="C40" s="228"/>
      <c r="D40" s="35" t="s">
        <v>198</v>
      </c>
      <c r="E40" s="37">
        <f>COUNTA('QC I,II'!E9:E12,'QC I,II'!E14,'QC I,II'!E16)</f>
        <v>0</v>
      </c>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row>
    <row r="41" spans="1:48" ht="15.75" thickBot="1" x14ac:dyDescent="0.3">
      <c r="A41" s="227" t="s">
        <v>199</v>
      </c>
      <c r="B41" s="228"/>
      <c r="C41" s="228"/>
      <c r="D41" s="35">
        <f>COUNTA('QC I,II'!D20)+COUNTBLANK('QC I,II'!D20)</f>
        <v>1</v>
      </c>
      <c r="E41" s="37">
        <f>COUNTIF('QC I,II'!D20:D23,"*")</f>
        <v>0</v>
      </c>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row>
    <row r="42" spans="1:48" x14ac:dyDescent="0.25">
      <c r="A42" s="229" t="s">
        <v>16</v>
      </c>
      <c r="B42" s="230"/>
      <c r="C42" s="230"/>
      <c r="D42" s="36"/>
      <c r="E42" s="38"/>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row>
    <row r="43" spans="1:48" ht="27" customHeight="1" thickBot="1" x14ac:dyDescent="0.3">
      <c r="A43" s="227" t="s">
        <v>75</v>
      </c>
      <c r="B43" s="228"/>
      <c r="C43" s="228"/>
      <c r="D43" s="35">
        <f>COUNTA('QC III'!E12:F13)+COUNTBLANK('QC III'!E12:F13)</f>
        <v>4</v>
      </c>
      <c r="E43" s="37">
        <f>COUNTIF('QC III'!E12:F13,"*")</f>
        <v>0</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row>
    <row r="44" spans="1:48" ht="39.75" customHeight="1" thickBot="1" x14ac:dyDescent="0.3">
      <c r="A44" s="227" t="s">
        <v>84</v>
      </c>
      <c r="B44" s="228"/>
      <c r="C44" s="228"/>
      <c r="D44" s="35">
        <f>(COUNTA('QC III'!D26:F30)+COUNTBLANK('QC III'!D26:F30))/3</f>
        <v>5</v>
      </c>
      <c r="E44" s="37">
        <f>COUNTIF('QC III'!D26:F30,"*")</f>
        <v>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row>
    <row r="45" spans="1:48" x14ac:dyDescent="0.25">
      <c r="A45" s="229" t="s">
        <v>18</v>
      </c>
      <c r="B45" s="230"/>
      <c r="C45" s="230"/>
      <c r="D45" s="36"/>
      <c r="E45" s="39"/>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row>
    <row r="46" spans="1:48" ht="35.25" customHeight="1" thickBot="1" x14ac:dyDescent="0.3">
      <c r="A46" s="227" t="s">
        <v>90</v>
      </c>
      <c r="B46" s="228"/>
      <c r="C46" s="228"/>
      <c r="D46" s="35">
        <f>COUNTA('QC IV'!E11:I15)</f>
        <v>25</v>
      </c>
      <c r="E46" s="37">
        <f>COUNTIF('QC IV'!E11:I15, "&lt;&gt;&lt; Please select &gt;")</f>
        <v>0</v>
      </c>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row>
    <row r="47" spans="1:48" ht="60.75" customHeight="1" thickBot="1" x14ac:dyDescent="0.3">
      <c r="A47" s="227" t="s">
        <v>107</v>
      </c>
      <c r="B47" s="228"/>
      <c r="C47" s="228"/>
      <c r="D47" s="35">
        <f>COUNTA('QC IV'!E22:G29)</f>
        <v>24</v>
      </c>
      <c r="E47" s="37">
        <f>COUNTIF('QC IV'!E22:G29, "&lt;&gt;&lt; Please select &gt;")</f>
        <v>0</v>
      </c>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row>
    <row r="48" spans="1:48" ht="60.75" customHeight="1" x14ac:dyDescent="0.25">
      <c r="A48" s="231" t="s">
        <v>136</v>
      </c>
      <c r="B48" s="232"/>
      <c r="C48" s="232"/>
      <c r="D48" s="85"/>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row>
    <row r="49" spans="1:48" x14ac:dyDescent="0.25">
      <c r="A49" s="229" t="s">
        <v>20</v>
      </c>
      <c r="B49" s="230"/>
      <c r="C49" s="230"/>
      <c r="D49" s="36"/>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row>
    <row r="50" spans="1:48" ht="15.75" thickBot="1" x14ac:dyDescent="0.3">
      <c r="A50" s="227" t="s">
        <v>147</v>
      </c>
      <c r="B50" s="228"/>
      <c r="C50" s="228"/>
      <c r="D50" s="35">
        <f>COUNTA('QC V,VI'!D19)+COUNTBLANK('QC V,VI'!D19)</f>
        <v>1</v>
      </c>
      <c r="E50" s="40">
        <f>COUNTIF('QC V,VI'!D19,"*")</f>
        <v>0</v>
      </c>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row>
    <row r="51" spans="1:48"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row>
    <row r="52" spans="1:48"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row>
    <row r="53" spans="1:48"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row>
    <row r="54" spans="1:48"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row>
    <row r="55" spans="1:48"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row>
    <row r="56" spans="1:48"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row>
    <row r="57" spans="1:48"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row>
    <row r="58" spans="1:48"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row>
    <row r="59" spans="1:48"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row>
    <row r="60" spans="1:48"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row>
    <row r="61" spans="1:48"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row>
    <row r="62" spans="1:48"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row>
    <row r="63" spans="1:48"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row>
    <row r="64" spans="1:48"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row>
    <row r="65" spans="1:44"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row>
    <row r="66" spans="1:44"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1:44"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row>
    <row r="68" spans="1:44"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row>
    <row r="69" spans="1:44"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row>
    <row r="70" spans="1:44"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6" x14ac:dyDescent="0.25">
      <c r="A113" s="2"/>
      <c r="B113" s="2"/>
      <c r="C113" s="2"/>
      <c r="D113" s="2"/>
      <c r="E113" s="2"/>
      <c r="F113" s="2"/>
    </row>
    <row r="114" spans="1:6" x14ac:dyDescent="0.25">
      <c r="A114" s="2"/>
      <c r="B114" s="2"/>
      <c r="C114" s="2"/>
      <c r="D114" s="2"/>
      <c r="E114" s="2"/>
      <c r="F114" s="2"/>
    </row>
    <row r="115" spans="1:6" x14ac:dyDescent="0.25">
      <c r="A115" s="2"/>
      <c r="B115" s="2"/>
      <c r="C115" s="2"/>
      <c r="D115" s="2"/>
      <c r="E115" s="2"/>
      <c r="F115" s="2"/>
    </row>
    <row r="116" spans="1:6" x14ac:dyDescent="0.25">
      <c r="A116" s="2"/>
      <c r="B116" s="2"/>
      <c r="C116" s="2"/>
      <c r="D116" s="2"/>
      <c r="E116" s="2"/>
      <c r="F116" s="2"/>
    </row>
    <row r="117" spans="1:6" x14ac:dyDescent="0.25">
      <c r="A117" s="2"/>
      <c r="B117" s="2"/>
      <c r="C117" s="2"/>
      <c r="D117" s="2"/>
      <c r="E117" s="2"/>
      <c r="F117" s="2"/>
    </row>
    <row r="118" spans="1:6" x14ac:dyDescent="0.25">
      <c r="A118" s="2"/>
      <c r="B118" s="2"/>
      <c r="C118" s="2"/>
      <c r="D118" s="2"/>
      <c r="E118" s="2"/>
      <c r="F118" s="2"/>
    </row>
    <row r="119" spans="1:6" x14ac:dyDescent="0.25">
      <c r="A119" s="2"/>
      <c r="B119" s="2"/>
      <c r="C119" s="2"/>
      <c r="D119" s="2"/>
      <c r="E119" s="2"/>
      <c r="F119" s="2"/>
    </row>
    <row r="120" spans="1:6" x14ac:dyDescent="0.25">
      <c r="A120" s="2"/>
      <c r="B120" s="2"/>
      <c r="C120" s="2"/>
      <c r="D120" s="2"/>
      <c r="E120" s="2"/>
      <c r="F120" s="2"/>
    </row>
    <row r="121" spans="1:6" x14ac:dyDescent="0.25">
      <c r="A121" s="2"/>
      <c r="B121" s="2"/>
      <c r="C121" s="2"/>
      <c r="D121" s="2"/>
      <c r="E121" s="2"/>
      <c r="F121" s="2"/>
    </row>
    <row r="122" spans="1:6" x14ac:dyDescent="0.25">
      <c r="A122" s="2"/>
      <c r="B122" s="2"/>
      <c r="C122" s="2"/>
      <c r="D122" s="2"/>
      <c r="E122" s="2"/>
      <c r="F122" s="2"/>
    </row>
    <row r="123" spans="1:6" x14ac:dyDescent="0.25">
      <c r="A123" s="2"/>
      <c r="B123" s="2"/>
      <c r="C123" s="2"/>
      <c r="D123" s="2"/>
      <c r="E123" s="2"/>
      <c r="F123" s="2"/>
    </row>
    <row r="124" spans="1:6" x14ac:dyDescent="0.25">
      <c r="A124" s="2"/>
      <c r="B124" s="2"/>
      <c r="C124" s="2"/>
      <c r="D124" s="2"/>
      <c r="E124" s="2"/>
      <c r="F124" s="2"/>
    </row>
    <row r="125" spans="1:6" x14ac:dyDescent="0.25">
      <c r="A125" s="2"/>
      <c r="B125" s="2"/>
      <c r="C125" s="2"/>
      <c r="D125" s="2"/>
      <c r="E125" s="2"/>
      <c r="F125" s="2"/>
    </row>
    <row r="126" spans="1:6" x14ac:dyDescent="0.25">
      <c r="A126" s="2"/>
      <c r="B126" s="2"/>
      <c r="C126" s="2"/>
      <c r="D126" s="2"/>
      <c r="E126" s="2"/>
      <c r="F126" s="2"/>
    </row>
    <row r="127" spans="1:6" x14ac:dyDescent="0.25">
      <c r="A127" s="2"/>
      <c r="B127" s="2"/>
      <c r="C127" s="2"/>
      <c r="D127" s="2"/>
      <c r="E127" s="2"/>
      <c r="F127" s="2"/>
    </row>
    <row r="128" spans="1:6" x14ac:dyDescent="0.25">
      <c r="A128" s="2"/>
      <c r="B128" s="2"/>
      <c r="C128" s="2"/>
      <c r="D128" s="2"/>
      <c r="E128" s="2"/>
      <c r="F128" s="2"/>
    </row>
    <row r="129" spans="1:6" x14ac:dyDescent="0.25">
      <c r="A129" s="2"/>
      <c r="B129" s="2"/>
      <c r="C129" s="2"/>
      <c r="D129" s="2"/>
      <c r="E129" s="2"/>
      <c r="F129" s="2"/>
    </row>
    <row r="130" spans="1:6" x14ac:dyDescent="0.25">
      <c r="A130" s="2"/>
      <c r="B130" s="2"/>
      <c r="C130" s="2"/>
      <c r="D130" s="2"/>
      <c r="E130" s="2"/>
      <c r="F130" s="2"/>
    </row>
    <row r="131" spans="1:6" x14ac:dyDescent="0.25">
      <c r="A131" s="2"/>
      <c r="B131" s="2"/>
      <c r="C131" s="2"/>
      <c r="D131" s="2"/>
      <c r="E131" s="2"/>
      <c r="F131" s="2"/>
    </row>
    <row r="132" spans="1:6" x14ac:dyDescent="0.25">
      <c r="A132" s="2"/>
      <c r="B132" s="2"/>
      <c r="C132" s="2"/>
      <c r="D132" s="2"/>
      <c r="E132" s="2"/>
      <c r="F132" s="2"/>
    </row>
    <row r="133" spans="1:6" x14ac:dyDescent="0.25">
      <c r="A133" s="2"/>
      <c r="B133" s="2"/>
      <c r="C133" s="2"/>
      <c r="D133" s="2"/>
      <c r="E133" s="2"/>
      <c r="F133" s="2"/>
    </row>
    <row r="134" spans="1:6" x14ac:dyDescent="0.25">
      <c r="A134" s="2"/>
      <c r="B134" s="2"/>
      <c r="C134" s="2"/>
      <c r="D134" s="2"/>
      <c r="E134" s="2"/>
      <c r="F134" s="2"/>
    </row>
    <row r="135" spans="1:6" x14ac:dyDescent="0.25">
      <c r="A135" s="2"/>
      <c r="B135" s="2"/>
      <c r="C135" s="2"/>
      <c r="D135" s="2"/>
      <c r="E135" s="2"/>
      <c r="F135" s="2"/>
    </row>
    <row r="136" spans="1:6" x14ac:dyDescent="0.25">
      <c r="A136" s="2"/>
      <c r="B136" s="2"/>
      <c r="C136" s="2"/>
      <c r="D136" s="2"/>
      <c r="E136" s="2"/>
      <c r="F136" s="2"/>
    </row>
    <row r="137" spans="1:6" x14ac:dyDescent="0.25">
      <c r="A137" s="2"/>
      <c r="B137" s="2"/>
      <c r="C137" s="2"/>
      <c r="D137" s="2"/>
      <c r="E137" s="2"/>
      <c r="F137" s="2"/>
    </row>
    <row r="138" spans="1:6" x14ac:dyDescent="0.25">
      <c r="A138" s="2"/>
      <c r="B138" s="2"/>
      <c r="C138" s="2"/>
      <c r="D138" s="2"/>
      <c r="E138" s="2"/>
      <c r="F138" s="2"/>
    </row>
    <row r="139" spans="1:6" x14ac:dyDescent="0.25">
      <c r="A139" s="2"/>
      <c r="B139" s="2"/>
      <c r="C139" s="2"/>
      <c r="D139" s="2"/>
      <c r="E139" s="2"/>
      <c r="F139" s="2"/>
    </row>
    <row r="140" spans="1:6" x14ac:dyDescent="0.25">
      <c r="A140" s="2"/>
      <c r="B140" s="2"/>
      <c r="C140" s="2"/>
      <c r="D140" s="2"/>
      <c r="E140" s="2"/>
      <c r="F140" s="2"/>
    </row>
    <row r="141" spans="1:6" x14ac:dyDescent="0.25">
      <c r="A141" s="2"/>
      <c r="B141" s="2"/>
      <c r="C141" s="2"/>
      <c r="D141" s="2"/>
      <c r="E141" s="2"/>
      <c r="F141" s="2"/>
    </row>
  </sheetData>
  <mergeCells count="19">
    <mergeCell ref="A2:E2"/>
    <mergeCell ref="A37:E37"/>
    <mergeCell ref="A40:C40"/>
    <mergeCell ref="A41:C41"/>
    <mergeCell ref="A42:C42"/>
    <mergeCell ref="D32:E32"/>
    <mergeCell ref="A22:E22"/>
    <mergeCell ref="A29:E29"/>
    <mergeCell ref="A4:E4"/>
    <mergeCell ref="C5:E5"/>
    <mergeCell ref="C16:E16"/>
    <mergeCell ref="A43:C43"/>
    <mergeCell ref="A50:C50"/>
    <mergeCell ref="A49:C49"/>
    <mergeCell ref="A44:C44"/>
    <mergeCell ref="A47:C47"/>
    <mergeCell ref="A45:C45"/>
    <mergeCell ref="A46:C46"/>
    <mergeCell ref="A48:C48"/>
  </mergeCells>
  <conditionalFormatting sqref="B27">
    <cfRule type="containsText" dxfId="21" priority="22" operator="containsText" text="Yes">
      <formula>NOT(ISERROR(SEARCH("Yes",B27)))</formula>
    </cfRule>
  </conditionalFormatting>
  <conditionalFormatting sqref="E6">
    <cfRule type="expression" dxfId="20" priority="26">
      <formula>ISTEXT(E6)</formula>
    </cfRule>
    <cfRule type="cellIs" dxfId="19" priority="27" operator="lessThan">
      <formula>0</formula>
    </cfRule>
    <cfRule type="cellIs" dxfId="18" priority="28" operator="greaterThan">
      <formula>0</formula>
    </cfRule>
  </conditionalFormatting>
  <conditionalFormatting sqref="E17:E20">
    <cfRule type="expression" dxfId="17" priority="23">
      <formula>ISTEXT(E17)</formula>
    </cfRule>
    <cfRule type="cellIs" dxfId="16" priority="24" operator="lessThan">
      <formula>0</formula>
    </cfRule>
    <cfRule type="cellIs" dxfId="15" priority="25" operator="greaterThan">
      <formula>0</formula>
    </cfRule>
  </conditionalFormatting>
  <conditionalFormatting sqref="E40">
    <cfRule type="cellIs" dxfId="14" priority="1" operator="equal">
      <formula>$D$40</formula>
    </cfRule>
    <cfRule type="cellIs" dxfId="13" priority="19" operator="greaterThanOrEqual">
      <formula>$D$40</formula>
    </cfRule>
  </conditionalFormatting>
  <conditionalFormatting sqref="E41">
    <cfRule type="cellIs" dxfId="12" priority="21" operator="greaterThanOrEqual">
      <formula>$D$41</formula>
    </cfRule>
  </conditionalFormatting>
  <conditionalFormatting sqref="E43">
    <cfRule type="cellIs" dxfId="11" priority="12" operator="greaterThanOrEqual">
      <formula>$D$43</formula>
    </cfRule>
  </conditionalFormatting>
  <conditionalFormatting sqref="E44">
    <cfRule type="cellIs" dxfId="10" priority="11" operator="greaterThanOrEqual">
      <formula>$D$44</formula>
    </cfRule>
  </conditionalFormatting>
  <conditionalFormatting sqref="E46">
    <cfRule type="expression" dxfId="9" priority="8">
      <formula>$E$46&gt;=$D$46</formula>
    </cfRule>
  </conditionalFormatting>
  <conditionalFormatting sqref="E47:E48">
    <cfRule type="cellIs" dxfId="8" priority="9" operator="greaterThanOrEqual">
      <formula>$D$47</formula>
    </cfRule>
  </conditionalFormatting>
  <conditionalFormatting sqref="E50">
    <cfRule type="expression" dxfId="7" priority="5">
      <formula>$E$50=$D$50</formula>
    </cfRule>
  </conditionalFormatting>
  <conditionalFormatting sqref="F6:F20">
    <cfRule type="expression" dxfId="6" priority="32">
      <formula>ISTEXT(F6)</formula>
    </cfRule>
    <cfRule type="cellIs" dxfId="5" priority="33" operator="lessThan">
      <formula>0</formula>
    </cfRule>
    <cfRule type="cellIs" dxfId="4" priority="35" operator="greaterThan">
      <formula>0</formula>
    </cfRule>
  </conditionalFormatting>
  <conditionalFormatting sqref="F1:K4">
    <cfRule type="expression" dxfId="3" priority="2">
      <formula>ISTEXT(F1)</formula>
    </cfRule>
    <cfRule type="cellIs" dxfId="2" priority="3" operator="lessThan">
      <formula>0</formula>
    </cfRule>
    <cfRule type="cellIs" dxfId="1" priority="4" operator="greaterThan">
      <formula>0</formula>
    </cfRule>
  </conditionalFormatting>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ECC4C-C0D4-44B9-B52D-9D8143F71BCF}">
  <dimension ref="A1:E32"/>
  <sheetViews>
    <sheetView workbookViewId="0"/>
  </sheetViews>
  <sheetFormatPr defaultRowHeight="15" x14ac:dyDescent="0.25"/>
  <cols>
    <col min="1" max="1" width="15.5703125" bestFit="1" customWidth="1"/>
    <col min="2" max="2" width="46.42578125" bestFit="1" customWidth="1"/>
    <col min="3" max="3" width="15.5703125" bestFit="1" customWidth="1"/>
    <col min="4" max="4" width="29.42578125" bestFit="1" customWidth="1"/>
    <col min="5" max="5" width="85.42578125" bestFit="1" customWidth="1"/>
  </cols>
  <sheetData>
    <row r="1" spans="1:5" x14ac:dyDescent="0.25">
      <c r="A1" s="19" t="s">
        <v>200</v>
      </c>
      <c r="B1" s="19" t="s">
        <v>201</v>
      </c>
      <c r="C1" s="19" t="s">
        <v>202</v>
      </c>
      <c r="D1" s="19" t="s">
        <v>203</v>
      </c>
      <c r="E1" s="19" t="s">
        <v>204</v>
      </c>
    </row>
    <row r="2" spans="1:5" x14ac:dyDescent="0.25">
      <c r="A2" s="20" t="s">
        <v>100</v>
      </c>
      <c r="B2" s="20" t="s">
        <v>100</v>
      </c>
      <c r="C2" s="20" t="s">
        <v>100</v>
      </c>
      <c r="D2" s="20" t="s">
        <v>100</v>
      </c>
      <c r="E2" s="20" t="s">
        <v>100</v>
      </c>
    </row>
    <row r="3" spans="1:5" x14ac:dyDescent="0.25">
      <c r="A3" t="s">
        <v>205</v>
      </c>
      <c r="B3" t="s">
        <v>206</v>
      </c>
      <c r="C3" t="s">
        <v>207</v>
      </c>
      <c r="D3" t="s">
        <v>10</v>
      </c>
      <c r="E3" s="20" t="s">
        <v>208</v>
      </c>
    </row>
    <row r="4" spans="1:5" x14ac:dyDescent="0.25">
      <c r="A4" t="s">
        <v>209</v>
      </c>
      <c r="B4" t="s">
        <v>32</v>
      </c>
      <c r="C4" t="s">
        <v>210</v>
      </c>
      <c r="D4" t="s">
        <v>12</v>
      </c>
      <c r="E4" t="s">
        <v>211</v>
      </c>
    </row>
    <row r="5" spans="1:5" x14ac:dyDescent="0.25">
      <c r="A5" t="s">
        <v>212</v>
      </c>
      <c r="E5" s="20"/>
    </row>
    <row r="6" spans="1:5" x14ac:dyDescent="0.25">
      <c r="A6" t="s">
        <v>213</v>
      </c>
    </row>
    <row r="7" spans="1:5" x14ac:dyDescent="0.25">
      <c r="A7" t="s">
        <v>214</v>
      </c>
    </row>
    <row r="8" spans="1:5" x14ac:dyDescent="0.25">
      <c r="A8" t="s">
        <v>215</v>
      </c>
    </row>
    <row r="9" spans="1:5" x14ac:dyDescent="0.25">
      <c r="A9" t="s">
        <v>216</v>
      </c>
    </row>
    <row r="10" spans="1:5" x14ac:dyDescent="0.25">
      <c r="A10" t="s">
        <v>217</v>
      </c>
    </row>
    <row r="11" spans="1:5" x14ac:dyDescent="0.25">
      <c r="A11" t="s">
        <v>218</v>
      </c>
    </row>
    <row r="12" spans="1:5" x14ac:dyDescent="0.25">
      <c r="A12" t="s">
        <v>219</v>
      </c>
    </row>
    <row r="13" spans="1:5" x14ac:dyDescent="0.25">
      <c r="A13" t="s">
        <v>220</v>
      </c>
    </row>
    <row r="14" spans="1:5" x14ac:dyDescent="0.25">
      <c r="A14" t="s">
        <v>28</v>
      </c>
    </row>
    <row r="15" spans="1:5" x14ac:dyDescent="0.25">
      <c r="A15" t="s">
        <v>221</v>
      </c>
    </row>
    <row r="16" spans="1:5" x14ac:dyDescent="0.25">
      <c r="A16" t="s">
        <v>222</v>
      </c>
    </row>
    <row r="17" spans="1:1" x14ac:dyDescent="0.25">
      <c r="A17" t="s">
        <v>223</v>
      </c>
    </row>
    <row r="18" spans="1:1" x14ac:dyDescent="0.25">
      <c r="A18" t="s">
        <v>224</v>
      </c>
    </row>
    <row r="19" spans="1:1" x14ac:dyDescent="0.25">
      <c r="A19" t="s">
        <v>225</v>
      </c>
    </row>
    <row r="20" spans="1:1" x14ac:dyDescent="0.25">
      <c r="A20" t="s">
        <v>226</v>
      </c>
    </row>
    <row r="21" spans="1:1" x14ac:dyDescent="0.25">
      <c r="A21" t="s">
        <v>227</v>
      </c>
    </row>
    <row r="22" spans="1:1" x14ac:dyDescent="0.25">
      <c r="A22" t="s">
        <v>228</v>
      </c>
    </row>
    <row r="23" spans="1:1" x14ac:dyDescent="0.25">
      <c r="A23" t="s">
        <v>229</v>
      </c>
    </row>
    <row r="24" spans="1:1" x14ac:dyDescent="0.25">
      <c r="A24" t="s">
        <v>230</v>
      </c>
    </row>
    <row r="25" spans="1:1" x14ac:dyDescent="0.25">
      <c r="A25" t="s">
        <v>231</v>
      </c>
    </row>
    <row r="26" spans="1:1" x14ac:dyDescent="0.25">
      <c r="A26" t="s">
        <v>232</v>
      </c>
    </row>
    <row r="27" spans="1:1" x14ac:dyDescent="0.25">
      <c r="A27" t="s">
        <v>233</v>
      </c>
    </row>
    <row r="28" spans="1:1" x14ac:dyDescent="0.25">
      <c r="A28" t="s">
        <v>234</v>
      </c>
    </row>
    <row r="29" spans="1:1" x14ac:dyDescent="0.25">
      <c r="A29" t="s">
        <v>235</v>
      </c>
    </row>
    <row r="30" spans="1:1" x14ac:dyDescent="0.25">
      <c r="A30" t="s">
        <v>236</v>
      </c>
    </row>
    <row r="31" spans="1:1" x14ac:dyDescent="0.25">
      <c r="A31" t="s">
        <v>237</v>
      </c>
    </row>
    <row r="32" spans="1:1" x14ac:dyDescent="0.25">
      <c r="A32" t="s">
        <v>238</v>
      </c>
    </row>
  </sheetData>
  <sortState xmlns:xlrd2="http://schemas.microsoft.com/office/spreadsheetml/2017/richdata2" ref="A3:A32">
    <sortCondition ref="A3:A32"/>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8a86d88-0edf-469b-b6c3-17028e86f05a" xsi:nil="true"/>
    <lcf76f155ced4ddcb4097134ff3c332f xmlns="2369e19d-afd5-4c4b-9359-05565a9e7a6e">
      <Terms xmlns="http://schemas.microsoft.com/office/infopath/2007/PartnerControls"/>
    </lcf76f155ced4ddcb4097134ff3c332f>
    <SharedWithUsers xmlns="f8a86d88-0edf-469b-b6c3-17028e86f05a">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7D721CA0A481E48AE89AA8256F3CCEC" ma:contentTypeVersion="15" ma:contentTypeDescription="Create a new document." ma:contentTypeScope="" ma:versionID="11724fb720c1b655a16f74dcbcb86828">
  <xsd:schema xmlns:xsd="http://www.w3.org/2001/XMLSchema" xmlns:xs="http://www.w3.org/2001/XMLSchema" xmlns:p="http://schemas.microsoft.com/office/2006/metadata/properties" xmlns:ns2="2369e19d-afd5-4c4b-9359-05565a9e7a6e" xmlns:ns3="f8a86d88-0edf-469b-b6c3-17028e86f05a" targetNamespace="http://schemas.microsoft.com/office/2006/metadata/properties" ma:root="true" ma:fieldsID="cdab316ca844d03c241386250197d33f" ns2:_="" ns3:_="">
    <xsd:import namespace="2369e19d-afd5-4c4b-9359-05565a9e7a6e"/>
    <xsd:import namespace="f8a86d88-0edf-469b-b6c3-17028e86f05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69e19d-afd5-4c4b-9359-05565a9e7a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de42cbc-566b-46c9-aea5-a71cdcd36d8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8a86d88-0edf-469b-b6c3-17028e86f05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29dae42-e786-462d-a3be-3251bb953e81}" ma:internalName="TaxCatchAll" ma:showField="CatchAllData" ma:web="f8a86d88-0edf-469b-b6c3-17028e86f0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F8C46A-EF85-4598-A66E-E918B7603C1D}">
  <ds:schemaRefs>
    <ds:schemaRef ds:uri="http://schemas.microsoft.com/sharepoint/v3/contenttype/forms"/>
  </ds:schemaRefs>
</ds:datastoreItem>
</file>

<file path=customXml/itemProps2.xml><?xml version="1.0" encoding="utf-8"?>
<ds:datastoreItem xmlns:ds="http://schemas.openxmlformats.org/officeDocument/2006/customXml" ds:itemID="{1C29A5C5-66DF-49B7-BC0E-5802AE9FD3A1}">
  <ds:schemaRefs>
    <ds:schemaRef ds:uri="f8a86d88-0edf-469b-b6c3-17028e86f05a"/>
    <ds:schemaRef ds:uri="http://purl.org/dc/terms/"/>
    <ds:schemaRef ds:uri="http://schemas.microsoft.com/office/2006/metadata/properties"/>
    <ds:schemaRef ds:uri="http://purl.org/dc/dcmitype/"/>
    <ds:schemaRef ds:uri="http://purl.org/dc/elements/1.1/"/>
    <ds:schemaRef ds:uri="http://schemas.microsoft.com/office/infopath/2007/PartnerControls"/>
    <ds:schemaRef ds:uri="http://schemas.microsoft.com/office/2006/documentManagement/types"/>
    <ds:schemaRef ds:uri="2369e19d-afd5-4c4b-9359-05565a9e7a6e"/>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74B9FD4E-7C01-4E28-8174-9700076C36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69e19d-afd5-4c4b-9359-05565a9e7a6e"/>
    <ds:schemaRef ds:uri="f8a86d88-0edf-469b-b6c3-17028e86f0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Background and Instructions</vt:lpstr>
      <vt:lpstr>SUP bottles-PoM</vt:lpstr>
      <vt:lpstr>SUP bottles-Separate collection</vt:lpstr>
      <vt:lpstr>QC I,II</vt:lpstr>
      <vt:lpstr>QC III</vt:lpstr>
      <vt:lpstr>QC IV</vt:lpstr>
      <vt:lpstr>QC V,VI</vt:lpstr>
      <vt:lpstr>Summary</vt:lpstr>
      <vt:lpstr>Lists</vt:lpstr>
      <vt:lpstr>2022_PoM</vt:lpstr>
      <vt:lpstr>2022_SEPCol</vt:lpstr>
    </vt:vector>
  </TitlesOfParts>
  <Manager/>
  <Company>European Environment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Beatriz Vidal</dc:creator>
  <cp:keywords/>
  <dc:description/>
  <cp:lastModifiedBy>Beatriz Vidal</cp:lastModifiedBy>
  <cp:revision/>
  <dcterms:created xsi:type="dcterms:W3CDTF">2024-01-26T13:04:28Z</dcterms:created>
  <dcterms:modified xsi:type="dcterms:W3CDTF">2025-05-16T13:10:11Z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0x010100E7D721CA0A481E48AE89AA8256F3CCEC</vt:lpwstr>
  </property>
  <property fmtid="{D5CDD505-2E9C-101B-9397-08002B2CF9AE}" pid="3" name="MediaServiceImageTags">
    <vt:lpwstr/>
  </property>
  <property fmtid="{D5CDD505-2E9C-101B-9397-08002B2CF9AE}" pid="4" name="MSIP_Label_6bd9ddd1-4d20-43f6-abfa-fc3c07406f94_Enabled">
    <vt:lpwstr>true</vt:lpwstr>
  </property>
  <property fmtid="{D5CDD505-2E9C-101B-9397-08002B2CF9AE}" pid="5" name="MSIP_Label_6bd9ddd1-4d20-43f6-abfa-fc3c07406f94_SetDate">
    <vt:lpwstr>2024-02-23T05:09:10Z</vt:lpwstr>
  </property>
  <property fmtid="{D5CDD505-2E9C-101B-9397-08002B2CF9AE}" pid="6" name="MSIP_Label_6bd9ddd1-4d20-43f6-abfa-fc3c07406f94_Method">
    <vt:lpwstr>Standard</vt:lpwstr>
  </property>
  <property fmtid="{D5CDD505-2E9C-101B-9397-08002B2CF9AE}" pid="7" name="MSIP_Label_6bd9ddd1-4d20-43f6-abfa-fc3c07406f94_Name">
    <vt:lpwstr>Commission Use</vt:lpwstr>
  </property>
  <property fmtid="{D5CDD505-2E9C-101B-9397-08002B2CF9AE}" pid="8" name="MSIP_Label_6bd9ddd1-4d20-43f6-abfa-fc3c07406f94_SiteId">
    <vt:lpwstr>b24c8b06-522c-46fe-9080-70926f8dddb1</vt:lpwstr>
  </property>
  <property fmtid="{D5CDD505-2E9C-101B-9397-08002B2CF9AE}" pid="9" name="MSIP_Label_6bd9ddd1-4d20-43f6-abfa-fc3c07406f94_ActionId">
    <vt:lpwstr>ad4ec995-7b0f-4c23-92da-c45285623ae3</vt:lpwstr>
  </property>
  <property fmtid="{D5CDD505-2E9C-101B-9397-08002B2CF9AE}" pid="10" name="MSIP_Label_6bd9ddd1-4d20-43f6-abfa-fc3c07406f94_ContentBits">
    <vt:lpwstr>0</vt:lpwstr>
  </property>
  <property fmtid="{D5CDD505-2E9C-101B-9397-08002B2CF9AE}" pid="11" name="Order">
    <vt:r8>6682800</vt:r8>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ies>
</file>